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4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aghedupl.sharepoint.com/sites/TIMES-PL-PSE/Shared Documents/General/TIMES_PL_14_11_2022_Szkolenie/SubRES_TMPL/"/>
    </mc:Choice>
  </mc:AlternateContent>
  <xr:revisionPtr revIDLastSave="312" documentId="13_ncr:1_{3A0E1A7E-BD99-4AE9-B9D2-42EFF42B35B9}" xr6:coauthVersionLast="47" xr6:coauthVersionMax="47" xr10:uidLastSave="{18F82730-ABE9-4566-AF8D-5D065AB88974}"/>
  <bookViews>
    <workbookView xWindow="-109" yWindow="-109" windowWidth="26301" windowHeight="14305" tabRatio="901" firstSheet="1" activeTab="4" xr2:uid="{00000000-000D-0000-FFFF-FFFF00000000}"/>
  </bookViews>
  <sheets>
    <sheet name="Dane_IST_ZUZYCIE" sheetId="21" r:id="rId1"/>
    <sheet name="Dane_IST_Pojazdy" sheetId="22" r:id="rId2"/>
    <sheet name="TRA_Comm" sheetId="9" r:id="rId3"/>
    <sheet name="Processes" sheetId="12" r:id="rId4"/>
    <sheet name="CARS" sheetId="2" r:id="rId5"/>
    <sheet name="TRUCK_LE_3_5" sheetId="4" r:id="rId6"/>
    <sheet name="TRUCK_GT_3_5" sheetId="23" r:id="rId7"/>
    <sheet name="BUS_LE_3_5" sheetId="3" r:id="rId8"/>
    <sheet name="BUS_GT_3_5" sheetId="24" r:id="rId9"/>
    <sheet name="EMI" sheetId="11" r:id="rId10"/>
  </sheets>
  <externalReferences>
    <externalReference r:id="rId11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4" l="1"/>
  <c r="O6" i="4"/>
  <c r="P6" i="4"/>
  <c r="Q6" i="4"/>
  <c r="R6" i="4"/>
  <c r="M6" i="4"/>
  <c r="F6" i="4"/>
  <c r="G6" i="4"/>
  <c r="H6" i="4"/>
  <c r="I6" i="4"/>
  <c r="J6" i="4"/>
  <c r="E6" i="4"/>
  <c r="E7" i="4"/>
  <c r="C6" i="4"/>
  <c r="D6" i="4"/>
  <c r="B6" i="4"/>
  <c r="A6" i="4"/>
  <c r="M6" i="24" l="1"/>
  <c r="N6" i="24"/>
  <c r="O6" i="24"/>
  <c r="P6" i="24"/>
  <c r="Q6" i="24"/>
  <c r="R6" i="24"/>
  <c r="M7" i="24"/>
  <c r="N7" i="24"/>
  <c r="O7" i="24"/>
  <c r="P7" i="24"/>
  <c r="Q7" i="24"/>
  <c r="R7" i="24"/>
  <c r="M8" i="24"/>
  <c r="N8" i="24"/>
  <c r="O8" i="24"/>
  <c r="P8" i="24"/>
  <c r="Q8" i="24"/>
  <c r="R8" i="24"/>
  <c r="E6" i="24"/>
  <c r="F6" i="24"/>
  <c r="G6" i="24"/>
  <c r="H6" i="24"/>
  <c r="I6" i="24"/>
  <c r="J6" i="24"/>
  <c r="E7" i="24"/>
  <c r="F7" i="24"/>
  <c r="G7" i="24"/>
  <c r="H7" i="24"/>
  <c r="I7" i="24"/>
  <c r="J7" i="24"/>
  <c r="E8" i="24"/>
  <c r="F8" i="24"/>
  <c r="G8" i="24"/>
  <c r="H8" i="24"/>
  <c r="I8" i="24"/>
  <c r="J8" i="24"/>
  <c r="N6" i="23"/>
  <c r="O6" i="23"/>
  <c r="P6" i="23"/>
  <c r="Q6" i="23"/>
  <c r="R6" i="23"/>
  <c r="S6" i="23"/>
  <c r="N7" i="23"/>
  <c r="O7" i="23"/>
  <c r="P7" i="23"/>
  <c r="Q7" i="23"/>
  <c r="R7" i="23"/>
  <c r="S7" i="23"/>
  <c r="N8" i="23"/>
  <c r="O8" i="23"/>
  <c r="P8" i="23"/>
  <c r="Q8" i="23"/>
  <c r="R8" i="23"/>
  <c r="S8" i="23"/>
  <c r="E7" i="23"/>
  <c r="F7" i="23"/>
  <c r="G7" i="23"/>
  <c r="H7" i="23"/>
  <c r="I7" i="23"/>
  <c r="J7" i="23"/>
  <c r="E8" i="23"/>
  <c r="F8" i="23"/>
  <c r="G8" i="23"/>
  <c r="H8" i="23"/>
  <c r="I8" i="23"/>
  <c r="J8" i="23"/>
  <c r="E6" i="23"/>
  <c r="F6" i="23"/>
  <c r="G6" i="23"/>
  <c r="H6" i="23"/>
  <c r="I6" i="23"/>
  <c r="J6" i="23"/>
  <c r="M6" i="3"/>
  <c r="N6" i="3"/>
  <c r="O6" i="3"/>
  <c r="P6" i="3"/>
  <c r="Q6" i="3"/>
  <c r="R6" i="3"/>
  <c r="M7" i="3"/>
  <c r="N7" i="3"/>
  <c r="O7" i="3"/>
  <c r="P7" i="3"/>
  <c r="Q7" i="3"/>
  <c r="R7" i="3"/>
  <c r="M8" i="3"/>
  <c r="N8" i="3"/>
  <c r="O8" i="3"/>
  <c r="P8" i="3"/>
  <c r="Q8" i="3"/>
  <c r="R8" i="3"/>
  <c r="M9" i="3"/>
  <c r="N9" i="3"/>
  <c r="O9" i="3"/>
  <c r="P9" i="3"/>
  <c r="Q9" i="3"/>
  <c r="R9" i="3"/>
  <c r="M10" i="3"/>
  <c r="N10" i="3"/>
  <c r="O10" i="3"/>
  <c r="P10" i="3"/>
  <c r="Q10" i="3"/>
  <c r="R10" i="3"/>
  <c r="J7" i="3"/>
  <c r="E6" i="3"/>
  <c r="F6" i="3"/>
  <c r="G6" i="3"/>
  <c r="H6" i="3"/>
  <c r="I6" i="3"/>
  <c r="J6" i="3"/>
  <c r="E7" i="3"/>
  <c r="F7" i="3"/>
  <c r="G7" i="3"/>
  <c r="H7" i="3"/>
  <c r="I7" i="3"/>
  <c r="E8" i="3"/>
  <c r="F8" i="3"/>
  <c r="G8" i="3"/>
  <c r="H8" i="3"/>
  <c r="I8" i="3"/>
  <c r="J8" i="3"/>
  <c r="E9" i="3"/>
  <c r="F9" i="3"/>
  <c r="G9" i="3"/>
  <c r="H9" i="3"/>
  <c r="I9" i="3"/>
  <c r="J9" i="3"/>
  <c r="E10" i="3"/>
  <c r="F10" i="3"/>
  <c r="G10" i="3"/>
  <c r="H10" i="3"/>
  <c r="I10" i="3"/>
  <c r="J10" i="3"/>
  <c r="M7" i="4"/>
  <c r="N7" i="4"/>
  <c r="O7" i="4"/>
  <c r="P7" i="4"/>
  <c r="Q7" i="4"/>
  <c r="R7" i="4"/>
  <c r="M8" i="4"/>
  <c r="N8" i="4"/>
  <c r="O8" i="4"/>
  <c r="P8" i="4"/>
  <c r="Q8" i="4"/>
  <c r="R8" i="4"/>
  <c r="M9" i="4"/>
  <c r="N9" i="4"/>
  <c r="O9" i="4"/>
  <c r="P9" i="4"/>
  <c r="Q9" i="4"/>
  <c r="R9" i="4"/>
  <c r="M10" i="4"/>
  <c r="N10" i="4"/>
  <c r="O10" i="4"/>
  <c r="P10" i="4"/>
  <c r="Q10" i="4"/>
  <c r="R10" i="4"/>
  <c r="F7" i="4"/>
  <c r="G7" i="4"/>
  <c r="H7" i="4"/>
  <c r="I7" i="4"/>
  <c r="J7" i="4"/>
  <c r="E8" i="4"/>
  <c r="F8" i="4"/>
  <c r="G8" i="4"/>
  <c r="H8" i="4"/>
  <c r="I8" i="4"/>
  <c r="J8" i="4"/>
  <c r="E9" i="4"/>
  <c r="F9" i="4"/>
  <c r="G9" i="4"/>
  <c r="H9" i="4"/>
  <c r="I9" i="4"/>
  <c r="J9" i="4"/>
  <c r="E10" i="4"/>
  <c r="F10" i="4"/>
  <c r="G10" i="4"/>
  <c r="H10" i="4"/>
  <c r="I10" i="4"/>
  <c r="J10" i="4"/>
  <c r="V13" i="2"/>
  <c r="W13" i="2"/>
  <c r="X13" i="2"/>
  <c r="Y13" i="2"/>
  <c r="Z13" i="2"/>
  <c r="U13" i="2"/>
  <c r="T13" i="2"/>
  <c r="U6" i="2"/>
  <c r="V6" i="2"/>
  <c r="W6" i="2"/>
  <c r="X6" i="2"/>
  <c r="Y6" i="2"/>
  <c r="Z6" i="2"/>
  <c r="U7" i="2"/>
  <c r="V7" i="2"/>
  <c r="W7" i="2"/>
  <c r="X7" i="2"/>
  <c r="Y7" i="2"/>
  <c r="Z7" i="2"/>
  <c r="U8" i="2"/>
  <c r="V8" i="2"/>
  <c r="W8" i="2"/>
  <c r="X8" i="2"/>
  <c r="Y8" i="2"/>
  <c r="Z8" i="2"/>
  <c r="U9" i="2"/>
  <c r="V9" i="2"/>
  <c r="W9" i="2"/>
  <c r="X9" i="2"/>
  <c r="Y9" i="2"/>
  <c r="Z9" i="2"/>
  <c r="U12" i="2"/>
  <c r="V12" i="2"/>
  <c r="W12" i="2"/>
  <c r="X12" i="2"/>
  <c r="Y12" i="2"/>
  <c r="Z12" i="2"/>
  <c r="U5" i="2"/>
  <c r="V5" i="2"/>
  <c r="W5" i="2"/>
  <c r="X5" i="2"/>
  <c r="Y5" i="2"/>
  <c r="Z5" i="2"/>
  <c r="F9" i="2"/>
  <c r="F10" i="2" s="1"/>
  <c r="G9" i="2"/>
  <c r="G10" i="2" s="1"/>
  <c r="H9" i="2"/>
  <c r="H10" i="2" s="1"/>
  <c r="I9" i="2"/>
  <c r="I10" i="2" s="1"/>
  <c r="J9" i="2"/>
  <c r="J10" i="2" s="1"/>
  <c r="E9" i="2"/>
  <c r="E10" i="2" s="1"/>
  <c r="K12" i="2"/>
  <c r="L12" i="2"/>
  <c r="M12" i="2"/>
  <c r="N12" i="2"/>
  <c r="O12" i="2"/>
  <c r="P12" i="2"/>
  <c r="K13" i="2"/>
  <c r="L13" i="2"/>
  <c r="M13" i="2"/>
  <c r="N13" i="2"/>
  <c r="O13" i="2"/>
  <c r="P13" i="2"/>
  <c r="K9" i="2"/>
  <c r="L9" i="2"/>
  <c r="M9" i="2"/>
  <c r="N9" i="2"/>
  <c r="O9" i="2"/>
  <c r="P9" i="2"/>
  <c r="K10" i="2"/>
  <c r="L10" i="2"/>
  <c r="M10" i="2"/>
  <c r="N10" i="2"/>
  <c r="O10" i="2"/>
  <c r="P10" i="2"/>
  <c r="K8" i="2"/>
  <c r="L8" i="2"/>
  <c r="M8" i="2"/>
  <c r="N8" i="2"/>
  <c r="O8" i="2"/>
  <c r="P8" i="2"/>
  <c r="K6" i="2"/>
  <c r="L6" i="2"/>
  <c r="M6" i="2"/>
  <c r="N6" i="2"/>
  <c r="O6" i="2"/>
  <c r="P6" i="2"/>
  <c r="K7" i="2"/>
  <c r="L7" i="2"/>
  <c r="M7" i="2"/>
  <c r="N7" i="2"/>
  <c r="O7" i="2"/>
  <c r="P7" i="2"/>
  <c r="K5" i="2"/>
  <c r="L5" i="2"/>
  <c r="M5" i="2"/>
  <c r="N5" i="2"/>
  <c r="O5" i="2"/>
  <c r="P5" i="2"/>
  <c r="I4" i="22"/>
  <c r="J4" i="22" s="1"/>
  <c r="I5" i="22"/>
  <c r="J5" i="22"/>
  <c r="I6" i="22"/>
  <c r="J6" i="22"/>
  <c r="I7" i="22"/>
  <c r="J7" i="22" s="1"/>
  <c r="I8" i="22"/>
  <c r="J8" i="22"/>
  <c r="I9" i="22"/>
  <c r="J9" i="22" s="1"/>
  <c r="I10" i="22"/>
  <c r="J10" i="22" s="1"/>
  <c r="I11" i="22"/>
  <c r="J11" i="22"/>
  <c r="I12" i="22"/>
  <c r="J12" i="22"/>
  <c r="I13" i="22"/>
  <c r="J13" i="22"/>
  <c r="I14" i="22"/>
  <c r="J14" i="22"/>
  <c r="I15" i="22"/>
  <c r="J15" i="22" s="1"/>
  <c r="I16" i="22"/>
  <c r="J16" i="22" s="1"/>
  <c r="I17" i="22"/>
  <c r="J17" i="22" s="1"/>
  <c r="I18" i="22"/>
  <c r="J18" i="22" s="1"/>
  <c r="I19" i="22"/>
  <c r="J19" i="22"/>
  <c r="I20" i="22"/>
  <c r="J20" i="22"/>
  <c r="I21" i="22"/>
  <c r="J21" i="22"/>
  <c r="I22" i="22"/>
  <c r="J22" i="22"/>
  <c r="I23" i="22"/>
  <c r="J23" i="22" s="1"/>
  <c r="I24" i="22"/>
  <c r="J24" i="22" s="1"/>
  <c r="I25" i="22"/>
  <c r="J25" i="22" s="1"/>
  <c r="I26" i="22"/>
  <c r="J26" i="22" s="1"/>
  <c r="I27" i="22"/>
  <c r="J27" i="22"/>
  <c r="I28" i="22"/>
  <c r="J28" i="22"/>
  <c r="I29" i="22"/>
  <c r="J29" i="22"/>
  <c r="I30" i="22"/>
  <c r="J30" i="22"/>
  <c r="I31" i="22"/>
  <c r="J31" i="22" s="1"/>
  <c r="I32" i="22"/>
  <c r="J32" i="22" s="1"/>
  <c r="I33" i="22"/>
  <c r="J33" i="22" s="1"/>
  <c r="I34" i="22"/>
  <c r="J34" i="22" s="1"/>
  <c r="I35" i="22"/>
  <c r="J35" i="22"/>
  <c r="I36" i="22"/>
  <c r="J36" i="22"/>
  <c r="I37" i="22"/>
  <c r="J37" i="22"/>
  <c r="I38" i="22"/>
  <c r="J38" i="22"/>
  <c r="I39" i="22"/>
  <c r="J39" i="22" s="1"/>
  <c r="I40" i="22"/>
  <c r="J40" i="22" s="1"/>
  <c r="I41" i="22"/>
  <c r="J41" i="22" s="1"/>
  <c r="I42" i="22"/>
  <c r="J42" i="22" s="1"/>
  <c r="I43" i="22"/>
  <c r="J43" i="22"/>
  <c r="I44" i="22"/>
  <c r="J44" i="22"/>
  <c r="I45" i="22"/>
  <c r="J45" i="22"/>
  <c r="I46" i="22"/>
  <c r="J46" i="22"/>
  <c r="I47" i="22"/>
  <c r="J47" i="22" s="1"/>
  <c r="I48" i="22"/>
  <c r="J48" i="22" s="1"/>
  <c r="I49" i="22"/>
  <c r="J49" i="22" s="1"/>
  <c r="I50" i="22"/>
  <c r="J50" i="22" s="1"/>
  <c r="I51" i="22"/>
  <c r="J51" i="22"/>
  <c r="I52" i="22"/>
  <c r="J52" i="22"/>
  <c r="I53" i="22"/>
  <c r="J53" i="22"/>
  <c r="I54" i="22"/>
  <c r="J54" i="22"/>
  <c r="I55" i="22"/>
  <c r="J55" i="22" s="1"/>
  <c r="I56" i="22"/>
  <c r="J56" i="22" s="1"/>
  <c r="I57" i="22"/>
  <c r="J57" i="22" s="1"/>
  <c r="I58" i="22"/>
  <c r="J58" i="22"/>
  <c r="I59" i="22"/>
  <c r="J59" i="22"/>
  <c r="I60" i="22"/>
  <c r="J60" i="22"/>
  <c r="I61" i="22"/>
  <c r="J61" i="22"/>
  <c r="I62" i="22"/>
  <c r="J62" i="22"/>
  <c r="I63" i="22"/>
  <c r="J63" i="22" s="1"/>
  <c r="I64" i="22"/>
  <c r="J64" i="22" s="1"/>
  <c r="I65" i="22"/>
  <c r="J65" i="22" s="1"/>
  <c r="I66" i="22"/>
  <c r="J66" i="22"/>
  <c r="I67" i="22"/>
  <c r="J67" i="22"/>
  <c r="I68" i="22"/>
  <c r="J68" i="22"/>
  <c r="I69" i="22"/>
  <c r="J69" i="22"/>
  <c r="I70" i="22"/>
  <c r="J70" i="22"/>
  <c r="I71" i="22"/>
  <c r="J71" i="22" s="1"/>
  <c r="I72" i="22"/>
  <c r="J72" i="22" s="1"/>
  <c r="I73" i="22"/>
  <c r="J73" i="22" s="1"/>
  <c r="I74" i="22"/>
  <c r="J74" i="22"/>
  <c r="I75" i="22"/>
  <c r="J75" i="22"/>
  <c r="I76" i="22"/>
  <c r="J76" i="22"/>
  <c r="I77" i="22"/>
  <c r="J77" i="22"/>
  <c r="I78" i="22"/>
  <c r="J78" i="22"/>
  <c r="I79" i="22"/>
  <c r="J79" i="22" s="1"/>
  <c r="I80" i="22"/>
  <c r="J80" i="22" s="1"/>
  <c r="I81" i="22"/>
  <c r="J81" i="22" s="1"/>
  <c r="I82" i="22"/>
  <c r="J82" i="22"/>
  <c r="I83" i="22"/>
  <c r="J83" i="22"/>
  <c r="I84" i="22"/>
  <c r="J84" i="22"/>
  <c r="I85" i="22"/>
  <c r="J85" i="22"/>
  <c r="I86" i="22"/>
  <c r="J86" i="22"/>
  <c r="I87" i="22"/>
  <c r="J87" i="22" s="1"/>
  <c r="I88" i="22"/>
  <c r="J88" i="22" s="1"/>
  <c r="I89" i="22"/>
  <c r="J89" i="22" s="1"/>
  <c r="I90" i="22"/>
  <c r="J90" i="22" s="1"/>
  <c r="I91" i="22"/>
  <c r="J91" i="22"/>
  <c r="I92" i="22"/>
  <c r="J92" i="22"/>
  <c r="I93" i="22"/>
  <c r="J93" i="22"/>
  <c r="I94" i="22"/>
  <c r="J94" i="22"/>
  <c r="I95" i="22"/>
  <c r="J95" i="22" s="1"/>
  <c r="I96" i="22"/>
  <c r="J96" i="22" s="1"/>
  <c r="I97" i="22"/>
  <c r="J97" i="22" s="1"/>
  <c r="I98" i="22"/>
  <c r="J98" i="22"/>
  <c r="I99" i="22"/>
  <c r="J99" i="22"/>
  <c r="I100" i="22"/>
  <c r="J100" i="22"/>
  <c r="I101" i="22"/>
  <c r="J101" i="22"/>
  <c r="I102" i="22"/>
  <c r="J102" i="22"/>
  <c r="I103" i="22"/>
  <c r="J103" i="22" s="1"/>
  <c r="I104" i="22"/>
  <c r="J104" i="22" s="1"/>
  <c r="I105" i="22"/>
  <c r="J105" i="22" s="1"/>
  <c r="I106" i="22"/>
  <c r="J106" i="22" s="1"/>
  <c r="I107" i="22"/>
  <c r="J107" i="22"/>
  <c r="I108" i="22"/>
  <c r="J108" i="22"/>
  <c r="I109" i="22"/>
  <c r="J109" i="22"/>
  <c r="I110" i="22"/>
  <c r="J110" i="22"/>
  <c r="I111" i="22"/>
  <c r="J111" i="22" s="1"/>
  <c r="I112" i="22"/>
  <c r="J112" i="22" s="1"/>
  <c r="I113" i="22"/>
  <c r="J113" i="22" s="1"/>
  <c r="I114" i="22"/>
  <c r="J114" i="22"/>
  <c r="I115" i="22"/>
  <c r="J115" i="22"/>
  <c r="I116" i="22"/>
  <c r="J116" i="22"/>
  <c r="I117" i="22"/>
  <c r="J117" i="22"/>
  <c r="I118" i="22"/>
  <c r="J118" i="22"/>
  <c r="I119" i="22"/>
  <c r="J119" i="22" s="1"/>
  <c r="I120" i="22"/>
  <c r="J120" i="22" s="1"/>
  <c r="I121" i="22"/>
  <c r="J121" i="22" s="1"/>
  <c r="I122" i="22"/>
  <c r="J122" i="22"/>
  <c r="I123" i="22"/>
  <c r="J123" i="22"/>
  <c r="I124" i="22"/>
  <c r="J124" i="22"/>
  <c r="I125" i="22"/>
  <c r="J125" i="22"/>
  <c r="I126" i="22"/>
  <c r="J126" i="22"/>
  <c r="I127" i="22"/>
  <c r="J127" i="22" s="1"/>
  <c r="I128" i="22"/>
  <c r="J128" i="22" s="1"/>
  <c r="I129" i="22"/>
  <c r="J129" i="22" s="1"/>
  <c r="I130" i="22"/>
  <c r="J130" i="22"/>
  <c r="I131" i="22"/>
  <c r="J131" i="22"/>
  <c r="I132" i="22"/>
  <c r="J132" i="22"/>
  <c r="I133" i="22"/>
  <c r="J133" i="22"/>
  <c r="I134" i="22"/>
  <c r="J134" i="22"/>
  <c r="I135" i="22"/>
  <c r="J135" i="22" s="1"/>
  <c r="I136" i="22"/>
  <c r="J136" i="22" s="1"/>
  <c r="I137" i="22"/>
  <c r="J137" i="22" s="1"/>
  <c r="I138" i="22"/>
  <c r="J138" i="22"/>
  <c r="I139" i="22"/>
  <c r="J139" i="22"/>
  <c r="I140" i="22"/>
  <c r="J140" i="22"/>
  <c r="I141" i="22"/>
  <c r="J141" i="22"/>
  <c r="I142" i="22"/>
  <c r="J142" i="22"/>
  <c r="I143" i="22"/>
  <c r="J143" i="22" s="1"/>
  <c r="I144" i="22"/>
  <c r="J144" i="22" s="1"/>
  <c r="I145" i="22"/>
  <c r="J145" i="22" s="1"/>
  <c r="I146" i="22"/>
  <c r="J146" i="22"/>
  <c r="I147" i="22"/>
  <c r="J147" i="22"/>
  <c r="I148" i="22"/>
  <c r="J148" i="22"/>
  <c r="I149" i="22"/>
  <c r="J149" i="22"/>
  <c r="I150" i="22"/>
  <c r="J150" i="22"/>
  <c r="I151" i="22"/>
  <c r="J151" i="22" s="1"/>
  <c r="I152" i="22"/>
  <c r="J152" i="22" s="1"/>
  <c r="I153" i="22"/>
  <c r="J153" i="22" s="1"/>
  <c r="I154" i="22"/>
  <c r="J154" i="22"/>
  <c r="I155" i="22"/>
  <c r="J155" i="22"/>
  <c r="I156" i="22"/>
  <c r="J156" i="22"/>
  <c r="I157" i="22"/>
  <c r="J157" i="22"/>
  <c r="I158" i="22"/>
  <c r="J158" i="22"/>
  <c r="I159" i="22"/>
  <c r="J159" i="22" s="1"/>
  <c r="I160" i="22"/>
  <c r="J160" i="22" s="1"/>
  <c r="I161" i="22"/>
  <c r="J161" i="22" s="1"/>
  <c r="I162" i="22"/>
  <c r="J162" i="22"/>
  <c r="I163" i="22"/>
  <c r="J163" i="22"/>
  <c r="I164" i="22"/>
  <c r="J164" i="22"/>
  <c r="I165" i="22"/>
  <c r="J165" i="22"/>
  <c r="I166" i="22"/>
  <c r="J166" i="22"/>
  <c r="I167" i="22"/>
  <c r="J167" i="22" s="1"/>
  <c r="I168" i="22"/>
  <c r="J168" i="22" s="1"/>
  <c r="I169" i="22"/>
  <c r="J169" i="22" s="1"/>
  <c r="I170" i="22"/>
  <c r="J170" i="22"/>
  <c r="I171" i="22"/>
  <c r="J171" i="22"/>
  <c r="I172" i="22"/>
  <c r="J172" i="22"/>
  <c r="I173" i="22"/>
  <c r="J173" i="22"/>
  <c r="I174" i="22"/>
  <c r="J174" i="22"/>
  <c r="I175" i="22"/>
  <c r="J175" i="22" s="1"/>
  <c r="I176" i="22"/>
  <c r="J176" i="22" s="1"/>
  <c r="I177" i="22"/>
  <c r="J177" i="22" s="1"/>
  <c r="I178" i="22"/>
  <c r="J178" i="22"/>
  <c r="I179" i="22"/>
  <c r="J179" i="22"/>
  <c r="I180" i="22"/>
  <c r="J180" i="22"/>
  <c r="I181" i="22"/>
  <c r="J181" i="22"/>
  <c r="I182" i="22"/>
  <c r="J182" i="22"/>
  <c r="I183" i="22"/>
  <c r="J183" i="22" s="1"/>
  <c r="I184" i="22"/>
  <c r="J184" i="22" s="1"/>
  <c r="I185" i="22"/>
  <c r="J185" i="22" s="1"/>
  <c r="I186" i="22"/>
  <c r="J186" i="22"/>
  <c r="I187" i="22"/>
  <c r="J187" i="22"/>
  <c r="I188" i="22"/>
  <c r="J188" i="22"/>
  <c r="I189" i="22"/>
  <c r="J189" i="22"/>
  <c r="I190" i="22"/>
  <c r="J190" i="22"/>
  <c r="I191" i="22"/>
  <c r="J191" i="22" s="1"/>
  <c r="I192" i="22"/>
  <c r="J192" i="22" s="1"/>
  <c r="I193" i="22"/>
  <c r="J193" i="22" s="1"/>
  <c r="I194" i="22"/>
  <c r="J194" i="22"/>
  <c r="I195" i="22"/>
  <c r="J195" i="22"/>
  <c r="I196" i="22"/>
  <c r="J196" i="22"/>
  <c r="I197" i="22"/>
  <c r="J197" i="22"/>
  <c r="I198" i="22"/>
  <c r="J198" i="22"/>
  <c r="I199" i="22"/>
  <c r="J199" i="22" s="1"/>
  <c r="I200" i="22"/>
  <c r="J200" i="22" s="1"/>
  <c r="I201" i="22"/>
  <c r="J201" i="22" s="1"/>
  <c r="I202" i="22"/>
  <c r="J202" i="22"/>
  <c r="I203" i="22"/>
  <c r="J203" i="22"/>
  <c r="I204" i="22"/>
  <c r="J204" i="22"/>
  <c r="I205" i="22"/>
  <c r="J205" i="22"/>
  <c r="I206" i="22"/>
  <c r="J206" i="22"/>
  <c r="I207" i="22"/>
  <c r="J207" i="22" s="1"/>
  <c r="I208" i="22"/>
  <c r="J208" i="22" s="1"/>
  <c r="I209" i="22"/>
  <c r="J209" i="22" s="1"/>
  <c r="I210" i="22"/>
  <c r="J210" i="22"/>
  <c r="I211" i="22"/>
  <c r="J211" i="22"/>
  <c r="I212" i="22"/>
  <c r="J212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H201" i="22"/>
  <c r="H202" i="22"/>
  <c r="H203" i="22"/>
  <c r="H204" i="22"/>
  <c r="H205" i="22"/>
  <c r="H206" i="22"/>
  <c r="H207" i="22"/>
  <c r="H208" i="22"/>
  <c r="H209" i="22"/>
  <c r="H210" i="22"/>
  <c r="H211" i="22"/>
  <c r="H212" i="22"/>
  <c r="H4" i="22"/>
  <c r="T5" i="2"/>
  <c r="AA20" i="2"/>
  <c r="AA21" i="2" s="1"/>
  <c r="AA22" i="2" s="1"/>
  <c r="C10" i="2"/>
  <c r="C12" i="2"/>
  <c r="D15" i="2"/>
  <c r="C15" i="2"/>
  <c r="B15" i="2"/>
  <c r="A15" i="2"/>
  <c r="D10" i="4" l="1"/>
  <c r="D9" i="4"/>
  <c r="D8" i="4"/>
  <c r="D7" i="4"/>
  <c r="H4" i="11"/>
  <c r="G4" i="11"/>
  <c r="F4" i="11"/>
  <c r="E4" i="11"/>
  <c r="D4" i="11"/>
  <c r="T12" i="2" l="1"/>
  <c r="D12" i="2"/>
  <c r="A12" i="2"/>
  <c r="C9" i="2"/>
  <c r="O8" i="22"/>
  <c r="D8" i="24" l="1"/>
  <c r="D7" i="24"/>
  <c r="D6" i="24"/>
  <c r="D10" i="3"/>
  <c r="D9" i="3"/>
  <c r="D8" i="3"/>
  <c r="D7" i="3"/>
  <c r="D6" i="3"/>
  <c r="D6" i="23"/>
  <c r="B6" i="24"/>
  <c r="A6" i="24"/>
  <c r="B8" i="24"/>
  <c r="B7" i="24"/>
  <c r="A8" i="24"/>
  <c r="A7" i="24"/>
  <c r="C8" i="24"/>
  <c r="C7" i="24"/>
  <c r="C6" i="24"/>
  <c r="C7" i="23" l="1"/>
  <c r="C6" i="23"/>
  <c r="C10" i="4"/>
  <c r="C9" i="4"/>
  <c r="D13" i="2"/>
  <c r="C13" i="2"/>
  <c r="B13" i="2"/>
  <c r="A13" i="2" l="1"/>
  <c r="C8" i="23"/>
  <c r="C8" i="4"/>
  <c r="C7" i="4"/>
  <c r="C10" i="3"/>
  <c r="C8" i="3"/>
  <c r="C9" i="3"/>
  <c r="C7" i="3"/>
  <c r="C6" i="3"/>
  <c r="B10" i="3"/>
  <c r="B9" i="3"/>
  <c r="B8" i="3"/>
  <c r="B7" i="3"/>
  <c r="B6" i="3"/>
  <c r="A10" i="3"/>
  <c r="A9" i="3"/>
  <c r="A8" i="3"/>
  <c r="A7" i="3"/>
  <c r="A6" i="3"/>
  <c r="M8" i="23"/>
  <c r="M7" i="23"/>
  <c r="M6" i="23"/>
  <c r="A8" i="23"/>
  <c r="A7" i="23"/>
  <c r="A6" i="23"/>
  <c r="D8" i="23"/>
  <c r="B8" i="23"/>
  <c r="D7" i="23"/>
  <c r="B7" i="23"/>
  <c r="B6" i="23"/>
  <c r="B8" i="4"/>
  <c r="B9" i="4"/>
  <c r="B10" i="4"/>
  <c r="B7" i="4"/>
  <c r="A7" i="4"/>
  <c r="A8" i="4"/>
  <c r="A9" i="4"/>
  <c r="A10" i="4"/>
  <c r="T9" i="2"/>
  <c r="T8" i="2"/>
  <c r="T7" i="2"/>
  <c r="D11" i="2"/>
  <c r="D8" i="2"/>
  <c r="D7" i="2"/>
  <c r="C7" i="2"/>
  <c r="C8" i="2"/>
  <c r="B9" i="2"/>
  <c r="B7" i="2"/>
  <c r="B8" i="2"/>
  <c r="A8" i="2"/>
  <c r="A9" i="2"/>
  <c r="A7" i="2"/>
  <c r="T6" i="2" l="1"/>
  <c r="A5" i="2"/>
  <c r="C5" i="2" l="1"/>
  <c r="C6" i="2"/>
  <c r="B5" i="2"/>
  <c r="B6" i="2"/>
  <c r="A6" i="2"/>
  <c r="C5" i="11"/>
  <c r="C6" i="11" s="1"/>
  <c r="C7" i="11" s="1"/>
  <c r="D5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9926BED3-7788-4171-A72D-08595920378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B4B897CA-0EF9-4320-9CA4-991ACCB24D33}">
      <text>
        <r>
          <rPr>
            <sz val="8"/>
            <color indexed="81"/>
            <rFont val="Tahoma"/>
            <family val="2"/>
            <charset val="238"/>
          </rPr>
          <t>LO for PRODUCTION &gt;= CONSUMPTION (Default)
FX for PRODUCTION = CONSUMPTION
UP for PRODUCTION &lt;= CONSUMPTION</t>
        </r>
      </text>
    </comment>
    <comment ref="G5" authorId="2" shapeId="0" xr:uid="{CC97AD91-6D3D-4034-A8FB-F25EB44225F5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EF1B189C-A057-47BC-899C-065BB0B74BE2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B86A8172-6BB2-442B-ACC9-A8258C0C3DB3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3" authorId="0" shapeId="0" xr:uid="{9EE38758-BB4C-4C98-9C2D-C8E0A0F5CE3F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" authorId="0" shapeId="0" xr:uid="{D0988648-DD0B-4D12-9D1C-18F7E6C0481F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4" authorId="0" shapeId="0" xr:uid="{390ED223-932F-4875-80BF-A04CF162D3CF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<sst xmlns="http://schemas.openxmlformats.org/spreadsheetml/2006/main" count="1005" uniqueCount="292">
  <si>
    <t>Prognoza zużycia nośników energii przez samochody osobowe do 2035 r</t>
  </si>
  <si>
    <t>Wyszczególnienie</t>
  </si>
  <si>
    <t>Jedn. miary</t>
  </si>
  <si>
    <t>Benzyna</t>
  </si>
  <si>
    <t>Gg</t>
  </si>
  <si>
    <t>Olej napędowy</t>
  </si>
  <si>
    <t>LPG</t>
  </si>
  <si>
    <t>NG (CNG, LNG)</t>
  </si>
  <si>
    <t>Wodór</t>
  </si>
  <si>
    <t>Energia elektryczna</t>
  </si>
  <si>
    <t>GWh</t>
  </si>
  <si>
    <t>Prognoza zużycia nośników energii przez pojazdy inne niż samochody osobowe do 3,5 t dmc do 2035 r.</t>
  </si>
  <si>
    <t>Prognoza zużycia nośników energii przez pojazdy powyżej 3,5 t dmc do 2035 r.</t>
  </si>
  <si>
    <t>Prognoza zużycia nośników energii przez samochody osobowe, pojazdy inne niż samochody osobowe do 3,5 t dmc oraz pojazdy powyżej 3,5 t dmc do 2035 r.</t>
  </si>
  <si>
    <t>Kalkulacja zużycia nośników energii przez park samochodów osobowych w</t>
  </si>
  <si>
    <t>Paliwo</t>
  </si>
  <si>
    <t>Masa właściwa</t>
  </si>
  <si>
    <t>Objętość właściwa</t>
  </si>
  <si>
    <t>WO</t>
  </si>
  <si>
    <t>Polsce w perspektywie 2035 r.</t>
  </si>
  <si>
    <t>[kg/dm3]</t>
  </si>
  <si>
    <t>[dm3/kg]</t>
  </si>
  <si>
    <t>[MJ/dm3]</t>
  </si>
  <si>
    <r>
      <t xml:space="preserve">Z siln. </t>
    </r>
    <r>
      <rPr>
        <b/>
        <sz val="9"/>
        <rFont val="Calibri"/>
        <family val="2"/>
        <charset val="238"/>
      </rPr>
      <t>benzynowymi</t>
    </r>
  </si>
  <si>
    <t>GSL</t>
  </si>
  <si>
    <t>Liczebność</t>
  </si>
  <si>
    <t>tys. szt</t>
  </si>
  <si>
    <t>DSL</t>
  </si>
  <si>
    <t>Śr roczny przebieg</t>
  </si>
  <si>
    <t>km</t>
  </si>
  <si>
    <t>Śr zuż pal na 100 km przeb</t>
  </si>
  <si>
    <r>
      <t>dm</t>
    </r>
    <r>
      <rPr>
        <vertAlign val="superscript"/>
        <sz val="9"/>
        <rFont val="Calibri"/>
        <family val="2"/>
        <charset val="238"/>
      </rPr>
      <t>3</t>
    </r>
    <r>
      <rPr>
        <sz val="9"/>
        <rFont val="Calibri"/>
        <family val="2"/>
        <charset val="238"/>
      </rPr>
      <t>/100km</t>
    </r>
  </si>
  <si>
    <t>NG [MJ/m3]</t>
  </si>
  <si>
    <t>Zużycie benzyny</t>
  </si>
  <si>
    <r>
      <t>tys. dcm</t>
    </r>
    <r>
      <rPr>
        <vertAlign val="superscript"/>
        <sz val="9"/>
        <rFont val="Calibri"/>
        <family val="2"/>
        <charset val="238"/>
      </rPr>
      <t>3</t>
    </r>
  </si>
  <si>
    <t>H2 [ MJ/kg]</t>
  </si>
  <si>
    <t>Mg</t>
  </si>
  <si>
    <t>ELE [MJ/kWh]</t>
  </si>
  <si>
    <t>Z siln. na olej napędowy</t>
  </si>
  <si>
    <t>Zużycie oleju napędowego</t>
  </si>
  <si>
    <t>Z siln zasilanymi LPG</t>
  </si>
  <si>
    <t>Zużycie LPG</t>
  </si>
  <si>
    <t>Z siln zasilanymi NG (CNG,LNG</t>
  </si>
  <si>
    <r>
      <t>Nm</t>
    </r>
    <r>
      <rPr>
        <vertAlign val="superscript"/>
        <sz val="9"/>
        <rFont val="Calibri"/>
        <family val="2"/>
        <charset val="238"/>
      </rPr>
      <t>3</t>
    </r>
    <r>
      <rPr>
        <sz val="9"/>
        <rFont val="Calibri"/>
        <family val="2"/>
        <charset val="238"/>
      </rPr>
      <t>/100km</t>
    </r>
  </si>
  <si>
    <t>Zużycie NG</t>
  </si>
  <si>
    <r>
      <t>tys. Nm</t>
    </r>
    <r>
      <rPr>
        <vertAlign val="superscript"/>
        <sz val="9"/>
        <rFont val="Calibri"/>
        <family val="2"/>
        <charset val="238"/>
      </rPr>
      <t>3</t>
    </r>
  </si>
  <si>
    <t>Z siln elektrycznymi i hybrydowe</t>
  </si>
  <si>
    <t>Śr zuż benz na 100 km przeb</t>
  </si>
  <si>
    <t>Śr zuż en el na 100 km przeb</t>
  </si>
  <si>
    <t>kWh/lOOkm</t>
  </si>
  <si>
    <t>Zużycie energii elektr.</t>
  </si>
  <si>
    <t>Z ogniwami paliwowymi (wodór</t>
  </si>
  <si>
    <t>Śr zuż wodoru na 100 km przeb</t>
  </si>
  <si>
    <t>kg/lOOkm</t>
  </si>
  <si>
    <t>Zużycie wodoru</t>
  </si>
  <si>
    <t>Ogółem</t>
  </si>
  <si>
    <t>Kalkulacja zużycia nośników energii przez samochody ciężarowe do 3,5 t dmc w perspektywie 2035 r</t>
  </si>
  <si>
    <t>Z siln. benzynowymi</t>
  </si>
  <si>
    <r>
      <t>tys. dm</t>
    </r>
    <r>
      <rPr>
        <vertAlign val="superscript"/>
        <sz val="9"/>
        <rFont val="Calibri"/>
        <family val="2"/>
        <charset val="238"/>
      </rPr>
      <t>3</t>
    </r>
  </si>
  <si>
    <t>Z siln zasilanymi NG</t>
  </si>
  <si>
    <t>dm3/100km</t>
  </si>
  <si>
    <t>tys. dcm3</t>
  </si>
  <si>
    <t>Kalkulacja zużycia nośników energii przez autobusy do 3,5 t dmc w perspektywie 2035 r.</t>
  </si>
  <si>
    <r>
      <t>dm</t>
    </r>
    <r>
      <rPr>
        <vertAlign val="superscript"/>
        <sz val="7.5"/>
        <rFont val="Calibri"/>
        <family val="2"/>
        <charset val="238"/>
      </rPr>
      <t>3</t>
    </r>
    <r>
      <rPr>
        <sz val="7.5"/>
        <rFont val="Calibri"/>
        <family val="2"/>
        <charset val="238"/>
      </rPr>
      <t>/100km</t>
    </r>
  </si>
  <si>
    <r>
      <t>tys. dm</t>
    </r>
    <r>
      <rPr>
        <vertAlign val="superscript"/>
        <sz val="7.5"/>
        <rFont val="Calibri"/>
        <family val="2"/>
        <charset val="238"/>
      </rPr>
      <t>3</t>
    </r>
  </si>
  <si>
    <r>
      <t>Nm</t>
    </r>
    <r>
      <rPr>
        <vertAlign val="superscript"/>
        <sz val="7.5"/>
        <rFont val="Calibri"/>
        <family val="2"/>
        <charset val="238"/>
      </rPr>
      <t>3</t>
    </r>
    <r>
      <rPr>
        <sz val="7.5"/>
        <rFont val="Calibri"/>
        <family val="2"/>
        <charset val="238"/>
      </rPr>
      <t>/100km</t>
    </r>
  </si>
  <si>
    <r>
      <t>tys. Nm</t>
    </r>
    <r>
      <rPr>
        <vertAlign val="superscript"/>
        <sz val="7.5"/>
        <rFont val="Calibri"/>
        <family val="2"/>
        <charset val="238"/>
      </rPr>
      <t>3</t>
    </r>
  </si>
  <si>
    <t>Kalkulacja zużycia nośników energii przez samochody specjalne do 3,5 t dmc w perspektywie 2035 r</t>
  </si>
  <si>
    <t>Z siln zasilanymi NG (CNG,LNG)</t>
  </si>
  <si>
    <t>Kalkulacja zużycia nośników energii przez park samochodów ciężarowych powyżej 3,5 t dmc w perspektywie 2035 r.</t>
  </si>
  <si>
    <t>z siln. na olej napędowy</t>
  </si>
  <si>
    <r>
      <t>dm</t>
    </r>
    <r>
      <rPr>
        <vertAlign val="superscript"/>
        <sz val="9"/>
        <rFont val="Calibri"/>
        <family val="2"/>
        <charset val="238"/>
      </rPr>
      <t>3</t>
    </r>
    <r>
      <rPr>
        <sz val="9"/>
        <rFont val="Calibri"/>
        <family val="2"/>
        <charset val="238"/>
      </rPr>
      <t>/</t>
    </r>
    <r>
      <rPr>
        <sz val="9.5"/>
        <rFont val="Calibri"/>
        <family val="2"/>
        <charset val="238"/>
      </rPr>
      <t>100</t>
    </r>
    <r>
      <rPr>
        <sz val="9"/>
        <rFont val="Calibri"/>
        <family val="2"/>
        <charset val="238"/>
      </rPr>
      <t>km</t>
    </r>
  </si>
  <si>
    <t>z siln. na NG (CNG, LNG)</t>
  </si>
  <si>
    <t>z siln. elektrycznymi</t>
  </si>
  <si>
    <t>Kalkulacja zużycia nośników energii przez park autobusów powyżej 3,5 t dmc w perspektywie 2035 r.</t>
  </si>
  <si>
    <t>Z ogniwami paliwowymi (wodór)</t>
  </si>
  <si>
    <t>Śr zuż wodoru na 100 km przel</t>
  </si>
  <si>
    <t>Kalkulacja zużycia nośników energii przez park samochodów specjalnych powyżej 3,5 t dmc w perspektywie 2035 r</t>
  </si>
  <si>
    <t>Commodities - Transport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</si>
  <si>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</si>
  <si>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</si>
  <si>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</si>
  <si>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</si>
  <si>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</si>
  <si>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</si>
  <si>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</si>
  <si>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</si>
  <si>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</si>
  <si>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</si>
  <si>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</si>
  <si>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</si>
  <si>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</si>
  <si>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</si>
  <si>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</si>
  <si>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</si>
  <si>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NRG</t>
  </si>
  <si>
    <t>TRA_DSL</t>
  </si>
  <si>
    <t>Diesel oil</t>
  </si>
  <si>
    <t>PJ</t>
  </si>
  <si>
    <t>TRA_GSL</t>
  </si>
  <si>
    <t>Gasoline</t>
  </si>
  <si>
    <t>TRA_LPG</t>
  </si>
  <si>
    <t>Liquified Petroleum Gas</t>
  </si>
  <si>
    <t>TRA_NAT_GAS</t>
  </si>
  <si>
    <t>Natural Gas</t>
  </si>
  <si>
    <t>TRA_ELC</t>
  </si>
  <si>
    <t>Electricity</t>
  </si>
  <si>
    <t>DAYNITE</t>
  </si>
  <si>
    <t>TRA_H2</t>
  </si>
  <si>
    <t xml:space="preserve">Hydrogen </t>
  </si>
  <si>
    <t>TRA_HFO</t>
  </si>
  <si>
    <t xml:space="preserve">Heavy Fuel Oil </t>
  </si>
  <si>
    <t>TRA_KER</t>
  </si>
  <si>
    <t xml:space="preserve">Kerosene - Jet Fuels </t>
  </si>
  <si>
    <t>DEM</t>
  </si>
  <si>
    <t>DMD_TRA_CAR_PAX</t>
  </si>
  <si>
    <t>Road.Car.Passengers</t>
  </si>
  <si>
    <t>Million_Pkm</t>
  </si>
  <si>
    <t>DMD_TRA_TRUCK_LE_3_5_FRT</t>
  </si>
  <si>
    <t>Road.Truck.&lt;3_5.Freight</t>
  </si>
  <si>
    <t>DMD_TRA_TRUCK_GT_3_5_FRT</t>
  </si>
  <si>
    <t>Road.Truck.&gt;3.5t.Freight</t>
  </si>
  <si>
    <t>Million_Tkm</t>
  </si>
  <si>
    <t>DMD_TRA_BUS_LE_3_5_PAX</t>
  </si>
  <si>
    <t>Road.Bus.&lt;3.5t.Passengers</t>
  </si>
  <si>
    <t>DMD_TRA_BUS_GT_3_5_PAX</t>
  </si>
  <si>
    <t>Road.Bus.&gt;3.5t.Freight</t>
  </si>
  <si>
    <t>ENV</t>
  </si>
  <si>
    <t>TRA_CO2</t>
  </si>
  <si>
    <t>Carbon Dioxide - Process</t>
  </si>
  <si>
    <t>kt</t>
  </si>
  <si>
    <t>*</t>
  </si>
  <si>
    <t>TRA_BAT_ELC</t>
  </si>
  <si>
    <t>Battery Output</t>
  </si>
  <si>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</si>
  <si>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</si>
  <si>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</si>
  <si>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</si>
  <si>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</si>
  <si>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</si>
  <si>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</si>
  <si>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</si>
  <si>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</si>
  <si>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</si>
  <si>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</si>
  <si>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</si>
  <si>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</si>
  <si>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</si>
  <si>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</si>
  <si>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</si>
  <si>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</si>
  <si>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DMD</t>
  </si>
  <si>
    <t>TRA_NEW_CAR_GSL</t>
  </si>
  <si>
    <t>Car. GSL. New.</t>
  </si>
  <si>
    <t>MVKms</t>
  </si>
  <si>
    <t>000_units</t>
  </si>
  <si>
    <t>TRA_NEW_CAR_DSL</t>
  </si>
  <si>
    <t>Car. DSL. New.</t>
  </si>
  <si>
    <t>TRA_NEW_CAR_LPG</t>
  </si>
  <si>
    <t>Car. LPG. New.</t>
  </si>
  <si>
    <t>TRA_NEW_CAR_GAS_NAT</t>
  </si>
  <si>
    <t>Car. GAS. New.</t>
  </si>
  <si>
    <t xml:space="preserve">TRA_NEW_CAR_PHEV </t>
  </si>
  <si>
    <t>Car. EV/HYB. New.</t>
  </si>
  <si>
    <t>TRA_NEW_CAR_BEV</t>
  </si>
  <si>
    <t>Car. EV. New.</t>
  </si>
  <si>
    <t>TRA_NEW_CAR_FCV</t>
  </si>
  <si>
    <t>Car. FuelCell. New.</t>
  </si>
  <si>
    <t>TRA_NEW_TRUCK_LE_3_5_GSL</t>
  </si>
  <si>
    <t>Truck. GSL. New.</t>
  </si>
  <si>
    <t>TRA_NEW_TRUCK_LE_3_5_DSL</t>
  </si>
  <si>
    <t>Truck. DSL. New.</t>
  </si>
  <si>
    <t>TRA_NEW_TRUCK_LE_3_5_LPG</t>
  </si>
  <si>
    <t>Truck. LPG. New.</t>
  </si>
  <si>
    <t>TRA_NEW_TRUCK_LE_3_5_GAS_NAT</t>
  </si>
  <si>
    <t>Truck. GAS. New.</t>
  </si>
  <si>
    <t>TRA_NEW_TRUCK_LE_3_5_BEV</t>
  </si>
  <si>
    <t>Truck. EV. New.</t>
  </si>
  <si>
    <t>TRA_NEW_TRUCK_GT_3_5_DSL</t>
  </si>
  <si>
    <t>TRA_NEW_TRUCK_GT_3_5_GAS_NAT</t>
  </si>
  <si>
    <t>TRA_NEW_TRUCK_GT_3_5_BEV</t>
  </si>
  <si>
    <t>TRA_NEW_BUS_LE_3_5_GSL</t>
  </si>
  <si>
    <t>Bus. &lt;3.5.GSL. New.</t>
  </si>
  <si>
    <t>TRA_NEW_BUS_LE_3_5_DSL</t>
  </si>
  <si>
    <t>Bus. &lt;3.5. DSL. New.</t>
  </si>
  <si>
    <t>TRA_NEW_BUS_LE_3_5_LPG</t>
  </si>
  <si>
    <t>Bus. &lt;3.5. LPG. New.</t>
  </si>
  <si>
    <t>TRA_NEW_BUS_LE_3_5_GAS_NAT</t>
  </si>
  <si>
    <t>Bus. &lt;3.5. GAS. New.</t>
  </si>
  <si>
    <t>TRA_NEW_BUS_LE_3_5_BEV</t>
  </si>
  <si>
    <t>Bus. &lt;3.5. EV. New.</t>
  </si>
  <si>
    <t>TRA_NEW_BUS_GT_3_5_DSL</t>
  </si>
  <si>
    <t>Bus. &gt;3.5. DSL. New.</t>
  </si>
  <si>
    <t>TRA_NEW_BUS_GT_3_5_GAS_NAT</t>
  </si>
  <si>
    <t>Bus. &gt;3.5. GAS. New.</t>
  </si>
  <si>
    <t>TRA_NEW_BUS_GT_3_5_BEV</t>
  </si>
  <si>
    <t>Bus. &gt;3.5. EV. New.</t>
  </si>
  <si>
    <t>PRE</t>
  </si>
  <si>
    <t>SECTF_TRA_DSL</t>
  </si>
  <si>
    <t>Fuel Tech Base-year - Diesel (TRA)</t>
  </si>
  <si>
    <t>PJa</t>
  </si>
  <si>
    <t>SECTF_TRA_GSL</t>
  </si>
  <si>
    <t>Fuel Tech Base-year - Gasoline (TRA)</t>
  </si>
  <si>
    <t>SECTF_TRA_LPG</t>
  </si>
  <si>
    <t>Fuel Tech Base-year - Liquified Petroleum Gas (TRA)</t>
  </si>
  <si>
    <t>SECTF_TRA_NAT_GAS</t>
  </si>
  <si>
    <t>Fuel Tech Base-year - Natural Gas (TRA)</t>
  </si>
  <si>
    <t>SECTF_TRA_HFO</t>
  </si>
  <si>
    <t>Fuel Tech Base-year - Heavy Fuel Oil (TRA)</t>
  </si>
  <si>
    <t>SECTF_TRA_KER</t>
  </si>
  <si>
    <t>Fuel Tech Base-year - Kerosene - Jet Fuels (TRA)</t>
  </si>
  <si>
    <t>ELE</t>
  </si>
  <si>
    <t>SECTF_TRA_ELC</t>
  </si>
  <si>
    <t>Fuel Tech - Electricity (TRA)</t>
  </si>
  <si>
    <t>STG</t>
  </si>
  <si>
    <t>TRA_NEW_BAT_CAR_BEV</t>
  </si>
  <si>
    <t>Battery for BEV</t>
  </si>
  <si>
    <t>Base-year Cars</t>
  </si>
  <si>
    <t>~FI_T</t>
  </si>
  <si>
    <t>Comm-IN</t>
  </si>
  <si>
    <t>Comm-OUT</t>
  </si>
  <si>
    <t>Share~2025~FX</t>
  </si>
  <si>
    <t>Share~2030~FX</t>
  </si>
  <si>
    <t>Share~2035~FX</t>
  </si>
  <si>
    <t>Share~2040~FX</t>
  </si>
  <si>
    <t>Share~2045~FX</t>
  </si>
  <si>
    <t>Share~2050~FX</t>
  </si>
  <si>
    <t>CEFF~2025</t>
  </si>
  <si>
    <t>CEFF~2030</t>
  </si>
  <si>
    <t>CEFF~2035</t>
  </si>
  <si>
    <t>CEFF~2040</t>
  </si>
  <si>
    <t>CEFF~2045</t>
  </si>
  <si>
    <t>CEFF~2050</t>
  </si>
  <si>
    <t>S_EFF</t>
  </si>
  <si>
    <t>Cap2Act</t>
  </si>
  <si>
    <t>ACTFLO~DMD_TRA_CAR_PAX</t>
  </si>
  <si>
    <t>AFA~2020</t>
  </si>
  <si>
    <t>AFA~2025</t>
  </si>
  <si>
    <t>AFA~2030</t>
  </si>
  <si>
    <t>AFA~2035</t>
  </si>
  <si>
    <t>AFA~2040</t>
  </si>
  <si>
    <t>AFA~2045</t>
  </si>
  <si>
    <t>AFA~2050</t>
  </si>
  <si>
    <t>INVCOST~2025</t>
  </si>
  <si>
    <t>INVCOST~2030</t>
  </si>
  <si>
    <t>INVCOST~2035</t>
  </si>
  <si>
    <t>INVCOST~2040</t>
  </si>
  <si>
    <t>INVCOST~2045</t>
  </si>
  <si>
    <t>INVCOST~2050</t>
  </si>
  <si>
    <t>FIXOM</t>
  </si>
  <si>
    <t>VAROM</t>
  </si>
  <si>
    <t>Life</t>
  </si>
  <si>
    <t>START</t>
  </si>
  <si>
    <t>\I: Unit</t>
  </si>
  <si>
    <t>%/100</t>
  </si>
  <si>
    <t>MVKms/PJ</t>
  </si>
  <si>
    <t>Battery Efficiency</t>
  </si>
  <si>
    <t>stock/demand</t>
  </si>
  <si>
    <t>Passenger/Car</t>
  </si>
  <si>
    <t>Max Ann Km</t>
  </si>
  <si>
    <t>PLN/veh</t>
  </si>
  <si>
    <t>kPLN/Unit per Year</t>
  </si>
  <si>
    <t>PLN/VKm</t>
  </si>
  <si>
    <t>Years</t>
  </si>
  <si>
    <t>Year</t>
  </si>
  <si>
    <t>Theoretical battery capacity for BEV</t>
  </si>
  <si>
    <t>kWh/car</t>
  </si>
  <si>
    <t>MJ/car</t>
  </si>
  <si>
    <t>GJ/'000 cars</t>
  </si>
  <si>
    <t>PJ/'000 cars</t>
  </si>
  <si>
    <t>Base-year TRUCKS_LE_3_5</t>
  </si>
  <si>
    <t>ACTFLO~DMD_TRA_TRUCK_LE_3_5_FRT</t>
  </si>
  <si>
    <t>t/Vehicle</t>
  </si>
  <si>
    <t>Base-year TRUCKS_GT_3_5</t>
  </si>
  <si>
    <t>EFF~2025</t>
  </si>
  <si>
    <t>EFF~2030</t>
  </si>
  <si>
    <t>EFF~2035</t>
  </si>
  <si>
    <t>EFF~2040</t>
  </si>
  <si>
    <t>EFF~2045</t>
  </si>
  <si>
    <t>EFF~2050</t>
  </si>
  <si>
    <t>ACTFLO~DMD_TRA_TRUCK_GT_3_5_FRT</t>
  </si>
  <si>
    <t>Base-year BUSES_LE_3_5</t>
  </si>
  <si>
    <t>ACTFLO~DMD_TRA_BUS_LE_3_5_PAX</t>
  </si>
  <si>
    <t>`</t>
  </si>
  <si>
    <t>Base-year BUSES_GT_3_5</t>
  </si>
  <si>
    <t>ACTFLO~DMD_TRA_BUS_GT_3_5_PAX</t>
  </si>
  <si>
    <t>Static coefficients for combustion emissions in transport</t>
  </si>
  <si>
    <t>~PRCCOMEMI</t>
  </si>
  <si>
    <t>[kt]</t>
  </si>
  <si>
    <t>TRA_NEW_BUS_*</t>
  </si>
  <si>
    <t>TRA_NEW_CAR_*</t>
  </si>
  <si>
    <t>TRA_NEW_TRUCK_*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</si>
</sst>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41" formatCode="_-* #,##0\ _z_ł_-;\-* #,##0\ _z_ł_-;_-* &quot;-&quot;\ _z_ł_-;_-@_-"/>
    <numFmt numFmtId="43" formatCode="_-* #,##0.00\ _z_ł_-;\-* #,##0.00\ _z_ł_-;_-* &quot;-&quot;??\ _z_ł_-;_-@_-"/>
    <numFmt numFmtId="164" formatCode="_-* #,##0_-;\-* #,##0_-;_-* &quot;-&quot;_-;_-@_-"/>
    <numFmt numFmtId="165" formatCode="_-* #,##0.00_-;\-* #,##0.00_-;_-* &quot;-&quot;??_-;_-@_-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0.000"/>
    <numFmt numFmtId="170" formatCode="0.0"/>
    <numFmt numFmtId="171" formatCode="&quot;$&quot;#,##0.00_);[Red]\(&quot;$&quot;#,##0.00\)"/>
    <numFmt numFmtId="172" formatCode="_([$€]* #,##0.00_);_([$€]* \(#,##0.00\);_([$€]* &quot;-&quot;??_);_(@_)"/>
    <numFmt numFmtId="173" formatCode="_-* #,##0.00\ _€_-;\-* #,##0.00\ _€_-;_-* &quot;-&quot;??\ _€_-;_-@_-"/>
    <numFmt numFmtId="174" formatCode="_-* #,##0.00\ _D_M_-;\-* #,##0.00\ _D_M_-;_-* &quot;-&quot;??\ _D_M_-;_-@_-"/>
    <numFmt numFmtId="175" formatCode="_-* #,##0.00\ [$€]_-;\-* #,##0.00\ [$€]_-;_-* &quot;-&quot;??\ [$€]_-;_-@_-"/>
    <numFmt numFmtId="176" formatCode="_([$€-2]* #,##0.00_);_([$€-2]* \(#,##0.00\);_([$€-2]* &quot;-&quot;??_)"/>
    <numFmt numFmtId="177" formatCode="#,##0.00\ &quot;DM&quot;;[Red]\-#,##0.00\ &quot;DM&quot;"/>
    <numFmt numFmtId="178" formatCode="#,##0.00\ &quot;Pts&quot;;[Red]\-#,##0.00\ &quot;Pts&quot;"/>
    <numFmt numFmtId="179" formatCode="#,##0."/>
    <numFmt numFmtId="180" formatCode="&quot;$&quot;#."/>
    <numFmt numFmtId="181" formatCode="m/d/yy\ h:mm"/>
    <numFmt numFmtId="182" formatCode="#.00"/>
    <numFmt numFmtId="183" formatCode="mmm\ dd\,\ yyyy"/>
    <numFmt numFmtId="184" formatCode="mmm\-yyyy"/>
    <numFmt numFmtId="185" formatCode="yyyy"/>
    <numFmt numFmtId="186" formatCode="_-* ###0.00_-;\(###0.00\);_-* &quot;–&quot;_-;_-@_-"/>
    <numFmt numFmtId="187" formatCode="\Te\x\t"/>
    <numFmt numFmtId="188" formatCode="_ * #,##0.00_ ;_ * \-#,##0.00_ ;_ * &quot;-&quot;??_ ;_ @_ "/>
    <numFmt numFmtId="189" formatCode="_ * #,##0_ ;_ * \-#,##0_ ;_ * &quot;-&quot;_ ;_ @_ "/>
    <numFmt numFmtId="190" formatCode="_ &quot;kr&quot;\ * #,##0_ ;_ &quot;kr&quot;\ * \-#,##0_ ;_ &quot;kr&quot;\ * &quot;-&quot;_ ;_ @_ "/>
    <numFmt numFmtId="191" formatCode="_ &quot;kr&quot;\ * #,##0.00_ ;_ &quot;kr&quot;\ * \-#,##0.00_ ;_ &quot;kr&quot;\ * &quot;-&quot;??_ ;_ @_ "/>
    <numFmt numFmtId="192" formatCode="#,##0.0000"/>
  </numFmts>
  <fonts count="126">
    <font>
      <sz val="10"/>
      <name val="Arial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2"/>
      <name val="Arial"/>
      <family val="2"/>
    </font>
    <font>
      <sz val="8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color indexed="8"/>
      <name val="Arial"/>
      <family val="2"/>
    </font>
    <font>
      <sz val="8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name val="Arial"/>
      <family val="2"/>
    </font>
    <font>
      <sz val="11"/>
      <color indexed="8"/>
      <name val="Calibri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8"/>
      <color indexed="56"/>
      <name val="Cambria"/>
      <family val="2"/>
      <charset val="238"/>
    </font>
    <font>
      <sz val="11"/>
      <name val="Calibri"/>
      <family val="2"/>
      <charset val="238"/>
    </font>
    <font>
      <b/>
      <sz val="12"/>
      <name val="Arial"/>
      <family val="2"/>
      <charset val="238"/>
    </font>
    <font>
      <sz val="8"/>
      <color indexed="9"/>
      <name val="Arial"/>
      <family val="2"/>
    </font>
    <font>
      <sz val="10"/>
      <name val="Helvetica"/>
    </font>
    <font>
      <sz val="11"/>
      <name val="Arial"/>
      <family val="2"/>
      <charset val="238"/>
    </font>
    <font>
      <sz val="11"/>
      <color indexed="8"/>
      <name val="Calibri"/>
      <family val="2"/>
    </font>
    <font>
      <sz val="11"/>
      <color indexed="8"/>
      <name val="Calibri"/>
      <family val="2"/>
      <charset val="238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9"/>
      <name val="Calibri"/>
      <family val="2"/>
      <charset val="238"/>
    </font>
    <font>
      <b/>
      <sz val="9"/>
      <name val="Calibri"/>
      <family val="2"/>
      <charset val="238"/>
    </font>
    <font>
      <vertAlign val="superscript"/>
      <sz val="9"/>
      <name val="Calibri"/>
      <family val="2"/>
      <charset val="238"/>
    </font>
    <font>
      <sz val="7.5"/>
      <name val="Calibri"/>
      <family val="2"/>
      <charset val="238"/>
    </font>
    <font>
      <b/>
      <sz val="7.5"/>
      <name val="Calibri"/>
      <family val="2"/>
      <charset val="238"/>
    </font>
    <font>
      <vertAlign val="superscript"/>
      <sz val="7.5"/>
      <name val="Calibri"/>
      <family val="2"/>
      <charset val="238"/>
    </font>
    <font>
      <sz val="9.5"/>
      <name val="Calibri"/>
      <family val="2"/>
      <charset val="238"/>
    </font>
    <font>
      <sz val="8"/>
      <name val="Arial"/>
      <family val="2"/>
      <charset val="238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6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583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82" fillId="2" borderId="0" applyNumberFormat="0" applyBorder="0" applyAlignment="0" applyProtection="0"/>
    <xf numFmtId="0" fontId="19" fillId="2" borderId="0" applyNumberFormat="0" applyBorder="0" applyAlignment="0" applyProtection="0"/>
    <xf numFmtId="0" fontId="82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82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38" fillId="2" borderId="0" applyNumberFormat="0" applyBorder="0" applyAlignment="0" applyProtection="0"/>
    <xf numFmtId="0" fontId="19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82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82" fillId="3" borderId="0" applyNumberFormat="0" applyBorder="0" applyAlignment="0" applyProtection="0"/>
    <xf numFmtId="0" fontId="19" fillId="3" borderId="0" applyNumberFormat="0" applyBorder="0" applyAlignment="0" applyProtection="0"/>
    <xf numFmtId="0" fontId="82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82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8" fillId="3" borderId="0" applyNumberFormat="0" applyBorder="0" applyAlignment="0" applyProtection="0"/>
    <xf numFmtId="0" fontId="19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82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82" fillId="4" borderId="0" applyNumberFormat="0" applyBorder="0" applyAlignment="0" applyProtection="0"/>
    <xf numFmtId="0" fontId="19" fillId="4" borderId="0" applyNumberFormat="0" applyBorder="0" applyAlignment="0" applyProtection="0"/>
    <xf numFmtId="0" fontId="82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82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38" fillId="4" borderId="0" applyNumberFormat="0" applyBorder="0" applyAlignment="0" applyProtection="0"/>
    <xf numFmtId="0" fontId="19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82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82" fillId="5" borderId="0" applyNumberFormat="0" applyBorder="0" applyAlignment="0" applyProtection="0"/>
    <xf numFmtId="0" fontId="19" fillId="5" borderId="0" applyNumberFormat="0" applyBorder="0" applyAlignment="0" applyProtection="0"/>
    <xf numFmtId="0" fontId="82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82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38" fillId="5" borderId="0" applyNumberFormat="0" applyBorder="0" applyAlignment="0" applyProtection="0"/>
    <xf numFmtId="0" fontId="19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82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82" fillId="6" borderId="0" applyNumberFormat="0" applyBorder="0" applyAlignment="0" applyProtection="0"/>
    <xf numFmtId="0" fontId="19" fillId="6" borderId="0" applyNumberFormat="0" applyBorder="0" applyAlignment="0" applyProtection="0"/>
    <xf numFmtId="0" fontId="82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82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38" fillId="6" borderId="0" applyNumberFormat="0" applyBorder="0" applyAlignment="0" applyProtection="0"/>
    <xf numFmtId="0" fontId="19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82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82" fillId="7" borderId="0" applyNumberFormat="0" applyBorder="0" applyAlignment="0" applyProtection="0"/>
    <xf numFmtId="0" fontId="19" fillId="7" borderId="0" applyNumberFormat="0" applyBorder="0" applyAlignment="0" applyProtection="0"/>
    <xf numFmtId="0" fontId="82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82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38" fillId="7" borderId="0" applyNumberFormat="0" applyBorder="0" applyAlignment="0" applyProtection="0"/>
    <xf numFmtId="0" fontId="19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82" fillId="7" borderId="0" applyNumberFormat="0" applyBorder="0" applyAlignment="0" applyProtection="0"/>
    <xf numFmtId="0" fontId="19" fillId="7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2"/>
    </xf>
    <xf numFmtId="0" fontId="8" fillId="0" borderId="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82" fillId="8" borderId="0" applyNumberFormat="0" applyBorder="0" applyAlignment="0" applyProtection="0"/>
    <xf numFmtId="0" fontId="19" fillId="8" borderId="0" applyNumberFormat="0" applyBorder="0" applyAlignment="0" applyProtection="0"/>
    <xf numFmtId="0" fontId="82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82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38" fillId="8" borderId="0" applyNumberFormat="0" applyBorder="0" applyAlignment="0" applyProtection="0"/>
    <xf numFmtId="0" fontId="19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82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82" fillId="9" borderId="0" applyNumberFormat="0" applyBorder="0" applyAlignment="0" applyProtection="0"/>
    <xf numFmtId="0" fontId="19" fillId="9" borderId="0" applyNumberFormat="0" applyBorder="0" applyAlignment="0" applyProtection="0"/>
    <xf numFmtId="0" fontId="82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82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8" fillId="9" borderId="0" applyNumberFormat="0" applyBorder="0" applyAlignment="0" applyProtection="0"/>
    <xf numFmtId="0" fontId="19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82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82" fillId="10" borderId="0" applyNumberFormat="0" applyBorder="0" applyAlignment="0" applyProtection="0"/>
    <xf numFmtId="0" fontId="19" fillId="10" borderId="0" applyNumberFormat="0" applyBorder="0" applyAlignment="0" applyProtection="0"/>
    <xf numFmtId="0" fontId="82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82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8" fillId="10" borderId="0" applyNumberFormat="0" applyBorder="0" applyAlignment="0" applyProtection="0"/>
    <xf numFmtId="0" fontId="19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82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82" fillId="5" borderId="0" applyNumberFormat="0" applyBorder="0" applyAlignment="0" applyProtection="0"/>
    <xf numFmtId="0" fontId="19" fillId="5" borderId="0" applyNumberFormat="0" applyBorder="0" applyAlignment="0" applyProtection="0"/>
    <xf numFmtId="0" fontId="82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82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38" fillId="5" borderId="0" applyNumberFormat="0" applyBorder="0" applyAlignment="0" applyProtection="0"/>
    <xf numFmtId="0" fontId="19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82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82" fillId="8" borderId="0" applyNumberFormat="0" applyBorder="0" applyAlignment="0" applyProtection="0"/>
    <xf numFmtId="0" fontId="19" fillId="8" borderId="0" applyNumberFormat="0" applyBorder="0" applyAlignment="0" applyProtection="0"/>
    <xf numFmtId="0" fontId="82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82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38" fillId="8" borderId="0" applyNumberFormat="0" applyBorder="0" applyAlignment="0" applyProtection="0"/>
    <xf numFmtId="0" fontId="19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82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82" fillId="11" borderId="0" applyNumberFormat="0" applyBorder="0" applyAlignment="0" applyProtection="0"/>
    <xf numFmtId="0" fontId="19" fillId="11" borderId="0" applyNumberFormat="0" applyBorder="0" applyAlignment="0" applyProtection="0"/>
    <xf numFmtId="0" fontId="82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82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38" fillId="11" borderId="0" applyNumberFormat="0" applyBorder="0" applyAlignment="0" applyProtection="0"/>
    <xf numFmtId="0" fontId="19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82" fillId="11" borderId="0" applyNumberFormat="0" applyBorder="0" applyAlignment="0" applyProtection="0"/>
    <xf numFmtId="0" fontId="19" fillId="11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84" fillId="12" borderId="0" applyNumberFormat="0" applyBorder="0" applyAlignment="0" applyProtection="0"/>
    <xf numFmtId="0" fontId="20" fillId="12" borderId="0" applyNumberFormat="0" applyBorder="0" applyAlignment="0" applyProtection="0"/>
    <xf numFmtId="0" fontId="84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84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39" fillId="12" borderId="0" applyNumberFormat="0" applyBorder="0" applyAlignment="0" applyProtection="0"/>
    <xf numFmtId="0" fontId="20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84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84" fillId="9" borderId="0" applyNumberFormat="0" applyBorder="0" applyAlignment="0" applyProtection="0"/>
    <xf numFmtId="0" fontId="20" fillId="9" borderId="0" applyNumberFormat="0" applyBorder="0" applyAlignment="0" applyProtection="0"/>
    <xf numFmtId="0" fontId="84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84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9" fillId="9" borderId="0" applyNumberFormat="0" applyBorder="0" applyAlignment="0" applyProtection="0"/>
    <xf numFmtId="0" fontId="20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84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84" fillId="10" borderId="0" applyNumberFormat="0" applyBorder="0" applyAlignment="0" applyProtection="0"/>
    <xf numFmtId="0" fontId="20" fillId="10" borderId="0" applyNumberFormat="0" applyBorder="0" applyAlignment="0" applyProtection="0"/>
    <xf numFmtId="0" fontId="84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84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9" fillId="10" borderId="0" applyNumberFormat="0" applyBorder="0" applyAlignment="0" applyProtection="0"/>
    <xf numFmtId="0" fontId="20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84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84" fillId="13" borderId="0" applyNumberFormat="0" applyBorder="0" applyAlignment="0" applyProtection="0"/>
    <xf numFmtId="0" fontId="20" fillId="13" borderId="0" applyNumberFormat="0" applyBorder="0" applyAlignment="0" applyProtection="0"/>
    <xf numFmtId="0" fontId="84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111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84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39" fillId="13" borderId="0" applyNumberFormat="0" applyBorder="0" applyAlignment="0" applyProtection="0"/>
    <xf numFmtId="0" fontId="20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84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84" fillId="14" borderId="0" applyNumberFormat="0" applyBorder="0" applyAlignment="0" applyProtection="0"/>
    <xf numFmtId="0" fontId="20" fillId="14" borderId="0" applyNumberFormat="0" applyBorder="0" applyAlignment="0" applyProtection="0"/>
    <xf numFmtId="0" fontId="84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84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39" fillId="14" borderId="0" applyNumberFormat="0" applyBorder="0" applyAlignment="0" applyProtection="0"/>
    <xf numFmtId="0" fontId="2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84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84" fillId="15" borderId="0" applyNumberFormat="0" applyBorder="0" applyAlignment="0" applyProtection="0"/>
    <xf numFmtId="0" fontId="20" fillId="15" borderId="0" applyNumberFormat="0" applyBorder="0" applyAlignment="0" applyProtection="0"/>
    <xf numFmtId="0" fontId="84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84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39" fillId="15" borderId="0" applyNumberFormat="0" applyBorder="0" applyAlignment="0" applyProtection="0"/>
    <xf numFmtId="0" fontId="20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84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78" fontId="8" fillId="20" borderId="1">
      <alignment horizontal="center" vertical="center"/>
    </xf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84" fillId="16" borderId="0" applyNumberFormat="0" applyBorder="0" applyAlignment="0" applyProtection="0"/>
    <xf numFmtId="0" fontId="20" fillId="16" borderId="0" applyNumberFormat="0" applyBorder="0" applyAlignment="0" applyProtection="0"/>
    <xf numFmtId="0" fontId="84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84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39" fillId="16" borderId="0" applyNumberFormat="0" applyBorder="0" applyAlignment="0" applyProtection="0"/>
    <xf numFmtId="0" fontId="20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84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84" fillId="17" borderId="0" applyNumberFormat="0" applyBorder="0" applyAlignment="0" applyProtection="0"/>
    <xf numFmtId="0" fontId="20" fillId="17" borderId="0" applyNumberFormat="0" applyBorder="0" applyAlignment="0" applyProtection="0"/>
    <xf numFmtId="0" fontId="84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84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39" fillId="17" borderId="0" applyNumberFormat="0" applyBorder="0" applyAlignment="0" applyProtection="0"/>
    <xf numFmtId="0" fontId="20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84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84" fillId="18" borderId="0" applyNumberFormat="0" applyBorder="0" applyAlignment="0" applyProtection="0"/>
    <xf numFmtId="0" fontId="20" fillId="18" borderId="0" applyNumberFormat="0" applyBorder="0" applyAlignment="0" applyProtection="0"/>
    <xf numFmtId="0" fontId="84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84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39" fillId="18" borderId="0" applyNumberFormat="0" applyBorder="0" applyAlignment="0" applyProtection="0"/>
    <xf numFmtId="0" fontId="20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84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84" fillId="13" borderId="0" applyNumberFormat="0" applyBorder="0" applyAlignment="0" applyProtection="0"/>
    <xf numFmtId="0" fontId="20" fillId="13" borderId="0" applyNumberFormat="0" applyBorder="0" applyAlignment="0" applyProtection="0"/>
    <xf numFmtId="0" fontId="84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84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39" fillId="13" borderId="0" applyNumberFormat="0" applyBorder="0" applyAlignment="0" applyProtection="0"/>
    <xf numFmtId="0" fontId="20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84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84" fillId="14" borderId="0" applyNumberFormat="0" applyBorder="0" applyAlignment="0" applyProtection="0"/>
    <xf numFmtId="0" fontId="20" fillId="14" borderId="0" applyNumberFormat="0" applyBorder="0" applyAlignment="0" applyProtection="0"/>
    <xf numFmtId="0" fontId="84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84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39" fillId="14" borderId="0" applyNumberFormat="0" applyBorder="0" applyAlignment="0" applyProtection="0"/>
    <xf numFmtId="0" fontId="2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84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84" fillId="19" borderId="0" applyNumberFormat="0" applyBorder="0" applyAlignment="0" applyProtection="0"/>
    <xf numFmtId="0" fontId="20" fillId="19" borderId="0" applyNumberFormat="0" applyBorder="0" applyAlignment="0" applyProtection="0"/>
    <xf numFmtId="0" fontId="84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84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39" fillId="19" borderId="0" applyNumberFormat="0" applyBorder="0" applyAlignment="0" applyProtection="0"/>
    <xf numFmtId="0" fontId="20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84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2" fillId="21" borderId="2" applyNumberFormat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0" fillId="21" borderId="3" applyNumberFormat="0" applyAlignment="0" applyProtection="0"/>
    <xf numFmtId="4" fontId="61" fillId="0" borderId="4" applyFill="0" applyBorder="0" applyProtection="0">
      <alignment horizontal="right" vertical="center"/>
    </xf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25" fillId="22" borderId="5" applyNumberFormat="0" applyAlignment="0" applyProtection="0"/>
    <xf numFmtId="0" fontId="25" fillId="22" borderId="5" applyNumberFormat="0" applyAlignment="0" applyProtection="0"/>
    <xf numFmtId="0" fontId="25" fillId="22" borderId="5" applyNumberFormat="0" applyAlignment="0" applyProtection="0"/>
    <xf numFmtId="0" fontId="40" fillId="0" borderId="0" applyNumberFormat="0" applyFill="0" applyBorder="0" applyAlignment="0" applyProtection="0"/>
    <xf numFmtId="165" fontId="107" fillId="0" borderId="0" applyFont="0" applyFill="0" applyBorder="0" applyAlignment="0" applyProtection="0"/>
    <xf numFmtId="179" fontId="63" fillId="0" borderId="0">
      <protection locked="0"/>
    </xf>
    <xf numFmtId="0" fontId="64" fillId="0" borderId="0"/>
    <xf numFmtId="0" fontId="65" fillId="0" borderId="0"/>
    <xf numFmtId="179" fontId="63" fillId="0" borderId="0">
      <protection locked="0"/>
    </xf>
    <xf numFmtId="180" fontId="63" fillId="0" borderId="0">
      <protection locked="0"/>
    </xf>
    <xf numFmtId="0" fontId="21" fillId="7" borderId="3" applyNumberFormat="0" applyAlignment="0" applyProtection="0"/>
    <xf numFmtId="0" fontId="21" fillId="7" borderId="3" applyNumberFormat="0" applyAlignment="0" applyProtection="0"/>
    <xf numFmtId="0" fontId="85" fillId="7" borderId="3" applyNumberFormat="0" applyAlignment="0" applyProtection="0"/>
    <xf numFmtId="0" fontId="21" fillId="7" borderId="3" applyNumberFormat="0" applyAlignment="0" applyProtection="0"/>
    <xf numFmtId="0" fontId="85" fillId="7" borderId="3" applyNumberFormat="0" applyAlignment="0" applyProtection="0"/>
    <xf numFmtId="0" fontId="21" fillId="7" borderId="3" applyNumberFormat="0" applyAlignment="0" applyProtection="0"/>
    <xf numFmtId="0" fontId="85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85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41" fillId="7" borderId="3" applyNumberFormat="0" applyAlignment="0" applyProtection="0"/>
    <xf numFmtId="0" fontId="2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85" fillId="7" borderId="3" applyNumberFormat="0" applyAlignment="0" applyProtection="0"/>
    <xf numFmtId="0" fontId="21" fillId="7" borderId="3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86" fillId="21" borderId="2" applyNumberFormat="0" applyAlignment="0" applyProtection="0"/>
    <xf numFmtId="0" fontId="22" fillId="21" borderId="2" applyNumberFormat="0" applyAlignment="0" applyProtection="0"/>
    <xf numFmtId="0" fontId="86" fillId="21" borderId="2" applyNumberFormat="0" applyAlignment="0" applyProtection="0"/>
    <xf numFmtId="0" fontId="22" fillId="21" borderId="2" applyNumberFormat="0" applyAlignment="0" applyProtection="0"/>
    <xf numFmtId="0" fontId="86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86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2" fillId="21" borderId="2" applyNumberFormat="0" applyAlignment="0" applyProtection="0"/>
    <xf numFmtId="0" fontId="2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86" fillId="21" borderId="2" applyNumberFormat="0" applyAlignment="0" applyProtection="0"/>
    <xf numFmtId="0" fontId="22" fillId="21" borderId="2" applyNumberFormat="0" applyAlignment="0" applyProtection="0"/>
    <xf numFmtId="0" fontId="63" fillId="0" borderId="0">
      <protection locked="0"/>
    </xf>
    <xf numFmtId="181" fontId="8" fillId="0" borderId="0" applyFont="0" applyFill="0" applyBorder="0" applyAlignment="0" applyProtection="0">
      <alignment wrapText="1"/>
    </xf>
    <xf numFmtId="166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87" fillId="4" borderId="0" applyNumberFormat="0" applyBorder="0" applyAlignment="0" applyProtection="0"/>
    <xf numFmtId="0" fontId="23" fillId="4" borderId="0" applyNumberFormat="0" applyBorder="0" applyAlignment="0" applyProtection="0"/>
    <xf numFmtId="0" fontId="87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2" fillId="4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87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3" fillId="4" borderId="0" applyNumberFormat="0" applyBorder="0" applyAlignment="0" applyProtection="0"/>
    <xf numFmtId="0" fontId="2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87" fillId="4" borderId="0" applyNumberFormat="0" applyBorder="0" applyAlignment="0" applyProtection="0"/>
    <xf numFmtId="0" fontId="23" fillId="4" borderId="0" applyNumberFormat="0" applyBorder="0" applyAlignment="0" applyProtection="0"/>
    <xf numFmtId="168" fontId="83" fillId="0" borderId="0" applyFont="0" applyFill="0" applyBorder="0" applyAlignment="0" applyProtection="0"/>
    <xf numFmtId="43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21" fillId="7" borderId="3" applyNumberFormat="0" applyAlignment="0" applyProtection="0"/>
    <xf numFmtId="0" fontId="31" fillId="0" borderId="6" applyNumberFormat="0" applyFill="0" applyAlignment="0" applyProtection="0"/>
    <xf numFmtId="0" fontId="32" fillId="0" borderId="0" applyNumberForma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2" fontId="63" fillId="0" borderId="0">
      <protection locked="0"/>
    </xf>
    <xf numFmtId="0" fontId="66" fillId="0" borderId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38" fontId="58" fillId="23" borderId="0" applyNumberFormat="0" applyBorder="0" applyAlignment="0" applyProtection="0"/>
    <xf numFmtId="0" fontId="23" fillId="4" borderId="0" applyNumberFormat="0" applyBorder="0" applyAlignment="0" applyProtection="0"/>
    <xf numFmtId="0" fontId="67" fillId="0" borderId="0" applyNumberFormat="0" applyFill="0" applyBorder="0" applyAlignment="0" applyProtection="0"/>
    <xf numFmtId="0" fontId="26" fillId="0" borderId="7" applyNumberFormat="0" applyFill="0" applyAlignment="0" applyProtection="0"/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27" fillId="0" borderId="8" applyNumberFormat="0" applyFill="0" applyAlignment="0" applyProtection="0"/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8" fillId="0" borderId="0">
      <protection locked="0"/>
    </xf>
    <xf numFmtId="0" fontId="68" fillId="0" borderId="0">
      <protection locked="0"/>
    </xf>
    <xf numFmtId="0" fontId="59" fillId="0" borderId="0" applyNumberFormat="0" applyFill="0" applyBorder="0" applyAlignment="0" applyProtection="0"/>
    <xf numFmtId="0" fontId="14" fillId="0" borderId="10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10" fontId="58" fillId="24" borderId="11" applyNumberFormat="0" applyBorder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4" fontId="60" fillId="0" borderId="0" applyBorder="0">
      <alignment horizontal="right" vertical="center"/>
    </xf>
    <xf numFmtId="4" fontId="60" fillId="0" borderId="12">
      <alignment horizontal="right" vertical="center"/>
    </xf>
    <xf numFmtId="40" fontId="62" fillId="0" borderId="0" applyFont="0" applyFill="0" applyBorder="0" applyAlignment="0" applyProtection="0"/>
    <xf numFmtId="16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88" fillId="0" borderId="13" applyNumberFormat="0" applyFill="0" applyAlignment="0" applyProtection="0"/>
    <xf numFmtId="0" fontId="24" fillId="0" borderId="13" applyNumberFormat="0" applyFill="0" applyAlignment="0" applyProtection="0"/>
    <xf numFmtId="0" fontId="88" fillId="0" borderId="13" applyNumberFormat="0" applyFill="0" applyAlignment="0" applyProtection="0"/>
    <xf numFmtId="0" fontId="24" fillId="0" borderId="13" applyNumberFormat="0" applyFill="0" applyAlignment="0" applyProtection="0"/>
    <xf numFmtId="0" fontId="88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88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44" fillId="0" borderId="13" applyNumberFormat="0" applyFill="0" applyAlignment="0" applyProtection="0"/>
    <xf numFmtId="0" fontId="24" fillId="0" borderId="13" applyNumberFormat="0" applyFill="0" applyAlignment="0" applyProtection="0"/>
    <xf numFmtId="0" fontId="44" fillId="0" borderId="13" applyNumberFormat="0" applyFill="0" applyAlignment="0" applyProtection="0"/>
    <xf numFmtId="0" fontId="44" fillId="0" borderId="13" applyNumberFormat="0" applyFill="0" applyAlignment="0" applyProtection="0"/>
    <xf numFmtId="0" fontId="44" fillId="0" borderId="13" applyNumberFormat="0" applyFill="0" applyAlignment="0" applyProtection="0"/>
    <xf numFmtId="0" fontId="44" fillId="0" borderId="13" applyNumberFormat="0" applyFill="0" applyAlignment="0" applyProtection="0"/>
    <xf numFmtId="0" fontId="44" fillId="0" borderId="13" applyNumberFormat="0" applyFill="0" applyAlignment="0" applyProtection="0"/>
    <xf numFmtId="0" fontId="4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88" fillId="0" borderId="13" applyNumberFormat="0" applyFill="0" applyAlignment="0" applyProtection="0"/>
    <xf numFmtId="0" fontId="24" fillId="0" borderId="13" applyNumberFormat="0" applyFill="0" applyAlignment="0" applyProtection="0"/>
    <xf numFmtId="0" fontId="25" fillId="22" borderId="5" applyNumberFormat="0" applyAlignment="0" applyProtection="0"/>
    <xf numFmtId="0" fontId="25" fillId="22" borderId="5" applyNumberFormat="0" applyAlignment="0" applyProtection="0"/>
    <xf numFmtId="0" fontId="89" fillId="22" borderId="5" applyNumberFormat="0" applyAlignment="0" applyProtection="0"/>
    <xf numFmtId="0" fontId="25" fillId="22" borderId="5" applyNumberFormat="0" applyAlignment="0" applyProtection="0"/>
    <xf numFmtId="0" fontId="89" fillId="22" borderId="5" applyNumberFormat="0" applyAlignment="0" applyProtection="0"/>
    <xf numFmtId="0" fontId="25" fillId="22" borderId="5" applyNumberFormat="0" applyAlignment="0" applyProtection="0"/>
    <xf numFmtId="0" fontId="89" fillId="22" borderId="5" applyNumberFormat="0" applyAlignment="0" applyProtection="0"/>
    <xf numFmtId="0" fontId="25" fillId="22" borderId="5" applyNumberFormat="0" applyAlignment="0" applyProtection="0"/>
    <xf numFmtId="0" fontId="25" fillId="22" borderId="5" applyNumberFormat="0" applyAlignment="0" applyProtection="0"/>
    <xf numFmtId="0" fontId="25" fillId="22" borderId="5" applyNumberFormat="0" applyAlignment="0" applyProtection="0"/>
    <xf numFmtId="0" fontId="25" fillId="22" borderId="5" applyNumberFormat="0" applyAlignment="0" applyProtection="0"/>
    <xf numFmtId="0" fontId="89" fillId="22" borderId="5" applyNumberFormat="0" applyAlignment="0" applyProtection="0"/>
    <xf numFmtId="0" fontId="25" fillId="22" borderId="5" applyNumberFormat="0" applyAlignment="0" applyProtection="0"/>
    <xf numFmtId="0" fontId="25" fillId="22" borderId="5" applyNumberFormat="0" applyAlignment="0" applyProtection="0"/>
    <xf numFmtId="0" fontId="25" fillId="22" borderId="5" applyNumberFormat="0" applyAlignment="0" applyProtection="0"/>
    <xf numFmtId="0" fontId="25" fillId="22" borderId="5" applyNumberFormat="0" applyAlignment="0" applyProtection="0"/>
    <xf numFmtId="0" fontId="45" fillId="22" borderId="5" applyNumberFormat="0" applyAlignment="0" applyProtection="0"/>
    <xf numFmtId="0" fontId="25" fillId="22" borderId="5" applyNumberFormat="0" applyAlignment="0" applyProtection="0"/>
    <xf numFmtId="0" fontId="45" fillId="22" borderId="5" applyNumberFormat="0" applyAlignment="0" applyProtection="0"/>
    <xf numFmtId="0" fontId="45" fillId="22" borderId="5" applyNumberFormat="0" applyAlignment="0" applyProtection="0"/>
    <xf numFmtId="0" fontId="45" fillId="22" borderId="5" applyNumberFormat="0" applyAlignment="0" applyProtection="0"/>
    <xf numFmtId="0" fontId="45" fillId="22" borderId="5" applyNumberFormat="0" applyAlignment="0" applyProtection="0"/>
    <xf numFmtId="0" fontId="45" fillId="22" borderId="5" applyNumberFormat="0" applyAlignment="0" applyProtection="0"/>
    <xf numFmtId="0" fontId="45" fillId="22" borderId="5" applyNumberFormat="0" applyAlignment="0" applyProtection="0"/>
    <xf numFmtId="0" fontId="25" fillId="22" borderId="5" applyNumberFormat="0" applyAlignment="0" applyProtection="0"/>
    <xf numFmtId="0" fontId="25" fillId="22" borderId="5" applyNumberFormat="0" applyAlignment="0" applyProtection="0"/>
    <xf numFmtId="0" fontId="89" fillId="22" borderId="5" applyNumberFormat="0" applyAlignment="0" applyProtection="0"/>
    <xf numFmtId="0" fontId="25" fillId="22" borderId="5" applyNumberFormat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90" fillId="0" borderId="7" applyNumberFormat="0" applyFill="0" applyAlignment="0" applyProtection="0"/>
    <xf numFmtId="0" fontId="26" fillId="0" borderId="7" applyNumberFormat="0" applyFill="0" applyAlignment="0" applyProtection="0"/>
    <xf numFmtId="0" fontId="90" fillId="0" borderId="7" applyNumberFormat="0" applyFill="0" applyAlignment="0" applyProtection="0"/>
    <xf numFmtId="0" fontId="26" fillId="0" borderId="7" applyNumberFormat="0" applyFill="0" applyAlignment="0" applyProtection="0"/>
    <xf numFmtId="0" fontId="90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90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46" fillId="0" borderId="7" applyNumberFormat="0" applyFill="0" applyAlignment="0" applyProtection="0"/>
    <xf numFmtId="0" fontId="2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90" fillId="0" borderId="7" applyNumberFormat="0" applyFill="0" applyAlignment="0" applyProtection="0"/>
    <xf numFmtId="0" fontId="26" fillId="0" borderId="7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91" fillId="0" borderId="8" applyNumberFormat="0" applyFill="0" applyAlignment="0" applyProtection="0"/>
    <xf numFmtId="0" fontId="27" fillId="0" borderId="8" applyNumberFormat="0" applyFill="0" applyAlignment="0" applyProtection="0"/>
    <xf numFmtId="0" fontId="91" fillId="0" borderId="8" applyNumberFormat="0" applyFill="0" applyAlignment="0" applyProtection="0"/>
    <xf numFmtId="0" fontId="27" fillId="0" borderId="8" applyNumberFormat="0" applyFill="0" applyAlignment="0" applyProtection="0"/>
    <xf numFmtId="0" fontId="91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91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47" fillId="0" borderId="8" applyNumberFormat="0" applyFill="0" applyAlignment="0" applyProtection="0"/>
    <xf numFmtId="0" fontId="2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91" fillId="0" borderId="8" applyNumberFormat="0" applyFill="0" applyAlignment="0" applyProtection="0"/>
    <xf numFmtId="0" fontId="27" fillId="0" borderId="8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92" fillId="0" borderId="9" applyNumberFormat="0" applyFill="0" applyAlignment="0" applyProtection="0"/>
    <xf numFmtId="0" fontId="28" fillId="0" borderId="9" applyNumberFormat="0" applyFill="0" applyAlignment="0" applyProtection="0"/>
    <xf numFmtId="0" fontId="92" fillId="0" borderId="9" applyNumberFormat="0" applyFill="0" applyAlignment="0" applyProtection="0"/>
    <xf numFmtId="0" fontId="28" fillId="0" borderId="9" applyNumberFormat="0" applyFill="0" applyAlignment="0" applyProtection="0"/>
    <xf numFmtId="0" fontId="92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92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48" fillId="0" borderId="9" applyNumberFormat="0" applyFill="0" applyAlignment="0" applyProtection="0"/>
    <xf numFmtId="0" fontId="2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92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93" fillId="25" borderId="0" applyNumberFormat="0" applyBorder="0" applyAlignment="0" applyProtection="0"/>
    <xf numFmtId="0" fontId="29" fillId="25" borderId="0" applyNumberFormat="0" applyBorder="0" applyAlignment="0" applyProtection="0"/>
    <xf numFmtId="0" fontId="93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115" fillId="44" borderId="0" applyNumberFormat="0" applyBorder="0" applyAlignment="0" applyProtection="0"/>
    <xf numFmtId="0" fontId="29" fillId="25" borderId="0" applyNumberFormat="0" applyBorder="0" applyAlignment="0" applyProtection="0"/>
    <xf numFmtId="0" fontId="93" fillId="25" borderId="0" applyNumberFormat="0" applyBorder="0" applyAlignment="0" applyProtection="0"/>
    <xf numFmtId="0" fontId="115" fillId="44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93" fillId="25" borderId="0" applyNumberFormat="0" applyBorder="0" applyAlignment="0" applyProtection="0"/>
    <xf numFmtId="0" fontId="29" fillId="25" borderId="0" applyNumberFormat="0" applyBorder="0" applyAlignment="0" applyProtection="0"/>
    <xf numFmtId="0" fontId="115" fillId="44" borderId="0" applyNumberFormat="0" applyBorder="0" applyAlignment="0" applyProtection="0"/>
    <xf numFmtId="0" fontId="29" fillId="25" borderId="0" applyNumberFormat="0" applyBorder="0" applyAlignment="0" applyProtection="0"/>
    <xf numFmtId="0" fontId="115" fillId="44" borderId="0" applyNumberFormat="0" applyBorder="0" applyAlignment="0" applyProtection="0"/>
    <xf numFmtId="0" fontId="29" fillId="25" borderId="0" applyNumberFormat="0" applyBorder="0" applyAlignment="0" applyProtection="0"/>
    <xf numFmtId="0" fontId="49" fillId="25" borderId="0" applyNumberFormat="0" applyBorder="0" applyAlignment="0" applyProtection="0"/>
    <xf numFmtId="0" fontId="2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93" fillId="25" borderId="0" applyNumberFormat="0" applyBorder="0" applyAlignment="0" applyProtection="0"/>
    <xf numFmtId="0" fontId="29" fillId="25" borderId="0" applyNumberFormat="0" applyBorder="0" applyAlignment="0" applyProtection="0"/>
    <xf numFmtId="37" fontId="69" fillId="0" borderId="0"/>
    <xf numFmtId="165" fontId="8" fillId="0" borderId="0"/>
    <xf numFmtId="0" fontId="8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8" fillId="0" borderId="0"/>
    <xf numFmtId="0" fontId="110" fillId="0" borderId="0"/>
    <xf numFmtId="0" fontId="19" fillId="0" borderId="0"/>
    <xf numFmtId="0" fontId="110" fillId="0" borderId="0"/>
    <xf numFmtId="0" fontId="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3" fillId="0" borderId="0"/>
    <xf numFmtId="0" fontId="16" fillId="0" borderId="0"/>
    <xf numFmtId="0" fontId="16" fillId="0" borderId="0"/>
    <xf numFmtId="0" fontId="83" fillId="0" borderId="0"/>
    <xf numFmtId="0" fontId="16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6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110" fillId="0" borderId="0"/>
    <xf numFmtId="0" fontId="19" fillId="0" borderId="0"/>
    <xf numFmtId="0" fontId="110" fillId="0" borderId="0"/>
    <xf numFmtId="0" fontId="8" fillId="0" borderId="0"/>
    <xf numFmtId="0" fontId="110" fillId="0" borderId="0"/>
    <xf numFmtId="0" fontId="19" fillId="0" borderId="0"/>
    <xf numFmtId="0" fontId="110" fillId="0" borderId="0"/>
    <xf numFmtId="0" fontId="8" fillId="0" borderId="0"/>
    <xf numFmtId="0" fontId="8" fillId="0" borderId="0"/>
    <xf numFmtId="0" fontId="8" fillId="0" borderId="0"/>
    <xf numFmtId="0" fontId="83" fillId="0" borderId="0"/>
    <xf numFmtId="0" fontId="16" fillId="0" borderId="0"/>
    <xf numFmtId="0" fontId="8" fillId="0" borderId="0"/>
    <xf numFmtId="0" fontId="8" fillId="0" borderId="0"/>
    <xf numFmtId="0" fontId="110" fillId="0" borderId="0"/>
    <xf numFmtId="0" fontId="19" fillId="0" borderId="0"/>
    <xf numFmtId="0" fontId="110" fillId="0" borderId="0"/>
    <xf numFmtId="0" fontId="8" fillId="0" borderId="0"/>
    <xf numFmtId="0" fontId="110" fillId="0" borderId="0"/>
    <xf numFmtId="0" fontId="19" fillId="0" borderId="0"/>
    <xf numFmtId="0" fontId="1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0" fillId="0" borderId="0"/>
    <xf numFmtId="0" fontId="8" fillId="0" borderId="0"/>
    <xf numFmtId="0" fontId="8" fillId="0" borderId="0"/>
    <xf numFmtId="0" fontId="19" fillId="0" borderId="0"/>
    <xf numFmtId="0" fontId="8" fillId="0" borderId="0"/>
    <xf numFmtId="4" fontId="60" fillId="0" borderId="11" applyFill="0" applyBorder="0" applyProtection="0">
      <alignment horizontal="right" vertical="center"/>
    </xf>
    <xf numFmtId="0" fontId="61" fillId="0" borderId="0" applyNumberFormat="0" applyFill="0" applyBorder="0" applyProtection="0">
      <alignment horizontal="left" vertical="center"/>
    </xf>
    <xf numFmtId="0" fontId="60" fillId="0" borderId="11" applyNumberFormat="0" applyFill="0" applyAlignment="0" applyProtection="0"/>
    <xf numFmtId="0" fontId="8" fillId="26" borderId="0" applyNumberFormat="0" applyFont="0" applyBorder="0" applyAlignment="0" applyProtection="0"/>
    <xf numFmtId="0" fontId="8" fillId="26" borderId="0" applyNumberFormat="0" applyFont="0" applyBorder="0" applyAlignment="0" applyProtection="0"/>
    <xf numFmtId="0" fontId="5" fillId="0" borderId="0"/>
    <xf numFmtId="0" fontId="57" fillId="0" borderId="0"/>
    <xf numFmtId="0" fontId="16" fillId="0" borderId="0"/>
    <xf numFmtId="0" fontId="16" fillId="0" borderId="0"/>
    <xf numFmtId="0" fontId="37" fillId="0" borderId="0"/>
    <xf numFmtId="0" fontId="16" fillId="0" borderId="0"/>
    <xf numFmtId="0" fontId="16" fillId="0" borderId="0"/>
    <xf numFmtId="0" fontId="37" fillId="0" borderId="0"/>
    <xf numFmtId="0" fontId="3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9" fillId="0" borderId="0"/>
    <xf numFmtId="0" fontId="16" fillId="0" borderId="0"/>
    <xf numFmtId="0" fontId="16" fillId="0" borderId="0"/>
    <xf numFmtId="0" fontId="37" fillId="0" borderId="0"/>
    <xf numFmtId="0" fontId="37" fillId="0" borderId="0"/>
    <xf numFmtId="0" fontId="37" fillId="0" borderId="0"/>
    <xf numFmtId="0" fontId="16" fillId="0" borderId="0"/>
    <xf numFmtId="0" fontId="37" fillId="0" borderId="0"/>
    <xf numFmtId="0" fontId="3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7" fillId="0" borderId="0"/>
    <xf numFmtId="0" fontId="3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00" fillId="0" borderId="0"/>
    <xf numFmtId="0" fontId="110" fillId="0" borderId="0"/>
    <xf numFmtId="0" fontId="100" fillId="0" borderId="0"/>
    <xf numFmtId="0" fontId="116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57" fillId="0" borderId="0"/>
    <xf numFmtId="0" fontId="9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6" fillId="0" borderId="0"/>
    <xf numFmtId="0" fontId="37" fillId="0" borderId="0"/>
    <xf numFmtId="0" fontId="16" fillId="0" borderId="0"/>
    <xf numFmtId="0" fontId="116" fillId="0" borderId="0"/>
    <xf numFmtId="0" fontId="82" fillId="0" borderId="0"/>
    <xf numFmtId="0" fontId="82" fillId="0" borderId="0"/>
    <xf numFmtId="0" fontId="16" fillId="0" borderId="0"/>
    <xf numFmtId="0" fontId="116" fillId="0" borderId="0"/>
    <xf numFmtId="0" fontId="82" fillId="0" borderId="0"/>
    <xf numFmtId="0" fontId="82" fillId="0" borderId="0"/>
    <xf numFmtId="0" fontId="16" fillId="0" borderId="0"/>
    <xf numFmtId="0" fontId="116" fillId="0" borderId="0"/>
    <xf numFmtId="0" fontId="16" fillId="0" borderId="0"/>
    <xf numFmtId="0" fontId="116" fillId="0" borderId="0"/>
    <xf numFmtId="0" fontId="82" fillId="0" borderId="0"/>
    <xf numFmtId="0" fontId="82" fillId="0" borderId="0"/>
    <xf numFmtId="0" fontId="16" fillId="0" borderId="0"/>
    <xf numFmtId="0" fontId="116" fillId="0" borderId="0"/>
    <xf numFmtId="0" fontId="82" fillId="0" borderId="0"/>
    <xf numFmtId="0" fontId="82" fillId="0" borderId="0"/>
    <xf numFmtId="0" fontId="16" fillId="0" borderId="0"/>
    <xf numFmtId="0" fontId="116" fillId="0" borderId="0"/>
    <xf numFmtId="0" fontId="82" fillId="0" borderId="0"/>
    <xf numFmtId="0" fontId="82" fillId="0" borderId="0"/>
    <xf numFmtId="0" fontId="16" fillId="0" borderId="0"/>
    <xf numFmtId="0" fontId="116" fillId="0" borderId="0"/>
    <xf numFmtId="0" fontId="82" fillId="0" borderId="0"/>
    <xf numFmtId="0" fontId="82" fillId="0" borderId="0"/>
    <xf numFmtId="0" fontId="82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116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6" fillId="0" borderId="0"/>
    <xf numFmtId="0" fontId="37" fillId="0" borderId="0"/>
    <xf numFmtId="0" fontId="37" fillId="0" borderId="0"/>
    <xf numFmtId="0" fontId="9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9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9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9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9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16" fillId="0" borderId="0"/>
    <xf numFmtId="0" fontId="116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16" fillId="0" borderId="0"/>
    <xf numFmtId="0" fontId="82" fillId="0" borderId="0"/>
    <xf numFmtId="0" fontId="16" fillId="0" borderId="0"/>
    <xf numFmtId="0" fontId="16" fillId="0" borderId="0"/>
    <xf numFmtId="0" fontId="8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3" fillId="0" borderId="0"/>
    <xf numFmtId="0" fontId="16" fillId="0" borderId="0"/>
    <xf numFmtId="0" fontId="1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3" fillId="0" borderId="0"/>
    <xf numFmtId="0" fontId="16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6" fillId="0" borderId="0"/>
    <xf numFmtId="0" fontId="8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6" fillId="0" borderId="0"/>
    <xf numFmtId="0" fontId="16" fillId="0" borderId="0"/>
    <xf numFmtId="0" fontId="19" fillId="0" borderId="0"/>
    <xf numFmtId="0" fontId="16" fillId="0" borderId="0"/>
    <xf numFmtId="0" fontId="16" fillId="0" borderId="0"/>
    <xf numFmtId="0" fontId="116" fillId="0" borderId="0"/>
    <xf numFmtId="0" fontId="82" fillId="0" borderId="0"/>
    <xf numFmtId="0" fontId="116" fillId="0" borderId="0"/>
    <xf numFmtId="0" fontId="109" fillId="0" borderId="0"/>
    <xf numFmtId="0" fontId="109" fillId="0" borderId="0"/>
    <xf numFmtId="0" fontId="16" fillId="0" borderId="0"/>
    <xf numFmtId="0" fontId="16" fillId="0" borderId="0"/>
    <xf numFmtId="0" fontId="110" fillId="0" borderId="0"/>
    <xf numFmtId="0" fontId="116" fillId="0" borderId="0"/>
    <xf numFmtId="0" fontId="116" fillId="0" borderId="0"/>
    <xf numFmtId="0" fontId="16" fillId="0" borderId="0"/>
    <xf numFmtId="0" fontId="116" fillId="0" borderId="0"/>
    <xf numFmtId="0" fontId="16" fillId="0" borderId="0"/>
    <xf numFmtId="0" fontId="116" fillId="0" borderId="0"/>
    <xf numFmtId="0" fontId="110" fillId="0" borderId="0"/>
    <xf numFmtId="0" fontId="38" fillId="0" borderId="0"/>
    <xf numFmtId="0" fontId="38" fillId="0" borderId="0"/>
    <xf numFmtId="0" fontId="110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6" fillId="0" borderId="0"/>
    <xf numFmtId="0" fontId="116" fillId="0" borderId="0"/>
    <xf numFmtId="0" fontId="116" fillId="0" borderId="0"/>
    <xf numFmtId="0" fontId="38" fillId="0" borderId="0"/>
    <xf numFmtId="0" fontId="110" fillId="0" borderId="0"/>
    <xf numFmtId="0" fontId="116" fillId="0" borderId="0"/>
    <xf numFmtId="0" fontId="9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" fillId="27" borderId="14" applyNumberFormat="0" applyFont="0" applyAlignment="0" applyProtection="0"/>
    <xf numFmtId="0" fontId="8" fillId="27" borderId="14" applyNumberFormat="0" applyFont="0" applyAlignment="0" applyProtection="0"/>
    <xf numFmtId="0" fontId="19" fillId="27" borderId="14" applyNumberFormat="0" applyFont="0" applyAlignment="0" applyProtection="0"/>
    <xf numFmtId="0" fontId="8" fillId="27" borderId="14" applyNumberFormat="0" applyFont="0" applyAlignment="0" applyProtection="0"/>
    <xf numFmtId="0" fontId="19" fillId="27" borderId="14" applyNumberFormat="0" applyFont="0" applyAlignment="0" applyProtection="0"/>
    <xf numFmtId="0" fontId="8" fillId="27" borderId="14" applyNumberFormat="0" applyFont="0" applyAlignment="0" applyProtection="0"/>
    <xf numFmtId="0" fontId="8" fillId="27" borderId="14" applyNumberFormat="0" applyFont="0" applyAlignment="0" applyProtection="0"/>
    <xf numFmtId="0" fontId="19" fillId="27" borderId="14" applyNumberFormat="0" applyFon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94" fillId="21" borderId="3" applyNumberFormat="0" applyAlignment="0" applyProtection="0"/>
    <xf numFmtId="0" fontId="30" fillId="21" borderId="3" applyNumberFormat="0" applyAlignment="0" applyProtection="0"/>
    <xf numFmtId="0" fontId="94" fillId="21" borderId="3" applyNumberFormat="0" applyAlignment="0" applyProtection="0"/>
    <xf numFmtId="0" fontId="30" fillId="21" borderId="3" applyNumberFormat="0" applyAlignment="0" applyProtection="0"/>
    <xf numFmtId="0" fontId="94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94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50" fillId="21" borderId="3" applyNumberFormat="0" applyAlignment="0" applyProtection="0"/>
    <xf numFmtId="0" fontId="30" fillId="21" borderId="3" applyNumberFormat="0" applyAlignment="0" applyProtection="0"/>
    <xf numFmtId="0" fontId="50" fillId="21" borderId="3" applyNumberFormat="0" applyAlignment="0" applyProtection="0"/>
    <xf numFmtId="0" fontId="50" fillId="21" borderId="3" applyNumberFormat="0" applyAlignment="0" applyProtection="0"/>
    <xf numFmtId="0" fontId="50" fillId="21" borderId="3" applyNumberFormat="0" applyAlignment="0" applyProtection="0"/>
    <xf numFmtId="0" fontId="50" fillId="21" borderId="3" applyNumberFormat="0" applyAlignment="0" applyProtection="0"/>
    <xf numFmtId="0" fontId="50" fillId="21" borderId="3" applyNumberFormat="0" applyAlignment="0" applyProtection="0"/>
    <xf numFmtId="0" fontId="5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94" fillId="21" borderId="3" applyNumberFormat="0" applyAlignment="0" applyProtection="0"/>
    <xf numFmtId="0" fontId="30" fillId="21" borderId="3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92" fontId="60" fillId="28" borderId="11" applyNumberFormat="0" applyFont="0" applyBorder="0" applyAlignment="0" applyProtection="0">
      <alignment horizontal="right" vertical="center"/>
    </xf>
    <xf numFmtId="1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3" fillId="0" borderId="0" applyFont="0" applyFill="0" applyBorder="0" applyAlignment="0" applyProtection="0"/>
    <xf numFmtId="188" fontId="10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89" fontId="105" fillId="0" borderId="0" applyFont="0" applyFill="0" applyBorder="0" applyAlignment="0" applyProtection="0"/>
    <xf numFmtId="190" fontId="105" fillId="0" borderId="0" applyFont="0" applyFill="0" applyBorder="0" applyAlignment="0" applyProtection="0"/>
    <xf numFmtId="0" fontId="70" fillId="0" borderId="0" applyNumberFormat="0" applyFill="0" applyBorder="0" applyAlignment="0" applyProtection="0">
      <alignment horizontal="center"/>
    </xf>
    <xf numFmtId="4" fontId="71" fillId="25" borderId="15" applyNumberFormat="0" applyProtection="0">
      <alignment vertical="center"/>
    </xf>
    <xf numFmtId="4" fontId="72" fillId="29" borderId="15" applyNumberFormat="0" applyProtection="0">
      <alignment vertical="center"/>
    </xf>
    <xf numFmtId="4" fontId="71" fillId="29" borderId="15" applyNumberFormat="0" applyProtection="0">
      <alignment horizontal="left" vertical="center" indent="1"/>
    </xf>
    <xf numFmtId="0" fontId="71" fillId="29" borderId="15" applyNumberFormat="0" applyProtection="0">
      <alignment horizontal="left" vertical="top" indent="1"/>
    </xf>
    <xf numFmtId="4" fontId="71" fillId="30" borderId="0" applyNumberFormat="0" applyProtection="0">
      <alignment horizontal="left" vertical="center" indent="1"/>
    </xf>
    <xf numFmtId="4" fontId="36" fillId="3" borderId="15" applyNumberFormat="0" applyProtection="0">
      <alignment horizontal="right" vertical="center"/>
    </xf>
    <xf numFmtId="4" fontId="36" fillId="9" borderId="15" applyNumberFormat="0" applyProtection="0">
      <alignment horizontal="right" vertical="center"/>
    </xf>
    <xf numFmtId="4" fontId="36" fillId="17" borderId="15" applyNumberFormat="0" applyProtection="0">
      <alignment horizontal="right" vertical="center"/>
    </xf>
    <xf numFmtId="4" fontId="36" fillId="11" borderId="15" applyNumberFormat="0" applyProtection="0">
      <alignment horizontal="right" vertical="center"/>
    </xf>
    <xf numFmtId="4" fontId="36" fillId="15" borderId="15" applyNumberFormat="0" applyProtection="0">
      <alignment horizontal="right" vertical="center"/>
    </xf>
    <xf numFmtId="4" fontId="36" fillId="19" borderId="15" applyNumberFormat="0" applyProtection="0">
      <alignment horizontal="right" vertical="center"/>
    </xf>
    <xf numFmtId="4" fontId="36" fillId="18" borderId="15" applyNumberFormat="0" applyProtection="0">
      <alignment horizontal="right" vertical="center"/>
    </xf>
    <xf numFmtId="4" fontId="36" fillId="31" borderId="15" applyNumberFormat="0" applyProtection="0">
      <alignment horizontal="right" vertical="center"/>
    </xf>
    <xf numFmtId="4" fontId="36" fillId="10" borderId="15" applyNumberFormat="0" applyProtection="0">
      <alignment horizontal="right" vertical="center"/>
    </xf>
    <xf numFmtId="4" fontId="71" fillId="32" borderId="16" applyNumberFormat="0" applyProtection="0">
      <alignment horizontal="left" vertical="center" indent="1"/>
    </xf>
    <xf numFmtId="4" fontId="36" fillId="33" borderId="0" applyNumberFormat="0" applyProtection="0">
      <alignment horizontal="left" vertical="center" indent="1"/>
    </xf>
    <xf numFmtId="4" fontId="73" fillId="34" borderId="0" applyNumberFormat="0" applyProtection="0">
      <alignment horizontal="left" vertical="center" indent="1"/>
    </xf>
    <xf numFmtId="4" fontId="36" fillId="35" borderId="15" applyNumberFormat="0" applyProtection="0">
      <alignment horizontal="right" vertical="center"/>
    </xf>
    <xf numFmtId="4" fontId="36" fillId="33" borderId="0" applyNumberFormat="0" applyProtection="0">
      <alignment horizontal="left" vertical="center" indent="1"/>
    </xf>
    <xf numFmtId="4" fontId="36" fillId="30" borderId="0" applyNumberFormat="0" applyProtection="0">
      <alignment horizontal="left" vertical="center" indent="1"/>
    </xf>
    <xf numFmtId="0" fontId="8" fillId="34" borderId="15" applyNumberFormat="0" applyProtection="0">
      <alignment horizontal="left" vertical="center" indent="1"/>
    </xf>
    <xf numFmtId="0" fontId="8" fillId="34" borderId="15" applyNumberFormat="0" applyProtection="0">
      <alignment horizontal="left" vertical="top" indent="1"/>
    </xf>
    <xf numFmtId="0" fontId="8" fillId="30" borderId="15" applyNumberFormat="0" applyProtection="0">
      <alignment horizontal="left" vertical="center" indent="1"/>
    </xf>
    <xf numFmtId="0" fontId="8" fillId="30" borderId="15" applyNumberFormat="0" applyProtection="0">
      <alignment horizontal="left" vertical="top" indent="1"/>
    </xf>
    <xf numFmtId="0" fontId="8" fillId="20" borderId="15" applyNumberFormat="0" applyProtection="0">
      <alignment horizontal="left" vertical="center" indent="1"/>
    </xf>
    <xf numFmtId="0" fontId="8" fillId="20" borderId="15" applyNumberFormat="0" applyProtection="0">
      <alignment horizontal="left" vertical="top" indent="1"/>
    </xf>
    <xf numFmtId="0" fontId="8" fillId="36" borderId="15" applyNumberFormat="0" applyProtection="0">
      <alignment horizontal="left" vertical="center" indent="1"/>
    </xf>
    <xf numFmtId="0" fontId="8" fillId="36" borderId="15" applyNumberFormat="0" applyProtection="0">
      <alignment horizontal="left" vertical="top" indent="1"/>
    </xf>
    <xf numFmtId="4" fontId="36" fillId="24" borderId="15" applyNumberFormat="0" applyProtection="0">
      <alignment vertical="center"/>
    </xf>
    <xf numFmtId="4" fontId="74" fillId="24" borderId="15" applyNumberFormat="0" applyProtection="0">
      <alignment vertical="center"/>
    </xf>
    <xf numFmtId="4" fontId="36" fillId="24" borderId="15" applyNumberFormat="0" applyProtection="0">
      <alignment horizontal="left" vertical="center" indent="1"/>
    </xf>
    <xf numFmtId="0" fontId="36" fillId="24" borderId="15" applyNumberFormat="0" applyProtection="0">
      <alignment horizontal="left" vertical="top" indent="1"/>
    </xf>
    <xf numFmtId="4" fontId="36" fillId="33" borderId="15" applyNumberFormat="0" applyProtection="0">
      <alignment horizontal="right" vertical="center"/>
    </xf>
    <xf numFmtId="4" fontId="74" fillId="33" borderId="15" applyNumberFormat="0" applyProtection="0">
      <alignment horizontal="right" vertical="center"/>
    </xf>
    <xf numFmtId="4" fontId="36" fillId="35" borderId="15" applyNumberFormat="0" applyProtection="0">
      <alignment horizontal="left" vertical="center" indent="1"/>
    </xf>
    <xf numFmtId="0" fontId="36" fillId="30" borderId="15" applyNumberFormat="0" applyProtection="0">
      <alignment horizontal="left" vertical="top" indent="1"/>
    </xf>
    <xf numFmtId="4" fontId="75" fillId="37" borderId="0" applyNumberFormat="0" applyProtection="0">
      <alignment horizontal="left" vertical="center" indent="1"/>
    </xf>
    <xf numFmtId="4" fontId="9" fillId="33" borderId="15" applyNumberFormat="0" applyProtection="0">
      <alignment horizontal="right" vertical="center"/>
    </xf>
    <xf numFmtId="0" fontId="35" fillId="3" borderId="0" applyNumberFormat="0" applyBorder="0" applyAlignment="0" applyProtection="0"/>
    <xf numFmtId="0" fontId="60" fillId="26" borderId="11"/>
    <xf numFmtId="0" fontId="51" fillId="0" borderId="0"/>
    <xf numFmtId="0" fontId="8" fillId="0" borderId="0"/>
    <xf numFmtId="0" fontId="8" fillId="0" borderId="0"/>
    <xf numFmtId="0" fontId="110" fillId="0" borderId="0"/>
    <xf numFmtId="0" fontId="110" fillId="0" borderId="0"/>
    <xf numFmtId="0" fontId="19" fillId="0" borderId="0"/>
    <xf numFmtId="0" fontId="19" fillId="0" borderId="0"/>
    <xf numFmtId="0" fontId="110" fillId="0" borderId="0"/>
    <xf numFmtId="0" fontId="19" fillId="0" borderId="0"/>
    <xf numFmtId="0" fontId="110" fillId="0" borderId="0"/>
    <xf numFmtId="0" fontId="19" fillId="0" borderId="0"/>
    <xf numFmtId="0" fontId="19" fillId="0" borderId="0"/>
    <xf numFmtId="0" fontId="110" fillId="0" borderId="0"/>
    <xf numFmtId="0" fontId="19" fillId="0" borderId="0"/>
    <xf numFmtId="0" fontId="81" fillId="0" borderId="0"/>
    <xf numFmtId="0" fontId="19" fillId="0" borderId="0"/>
    <xf numFmtId="0" fontId="110" fillId="0" borderId="0"/>
    <xf numFmtId="0" fontId="19" fillId="0" borderId="0"/>
    <xf numFmtId="0" fontId="110" fillId="0" borderId="0"/>
    <xf numFmtId="0" fontId="19" fillId="0" borderId="0"/>
    <xf numFmtId="0" fontId="117" fillId="0" borderId="0"/>
    <xf numFmtId="0" fontId="19" fillId="0" borderId="0"/>
    <xf numFmtId="0" fontId="110" fillId="0" borderId="0"/>
    <xf numFmtId="0" fontId="19" fillId="0" borderId="0"/>
    <xf numFmtId="0" fontId="117" fillId="0" borderId="0"/>
    <xf numFmtId="0" fontId="117" fillId="0" borderId="0"/>
    <xf numFmtId="0" fontId="117" fillId="0" borderId="0"/>
    <xf numFmtId="0" fontId="82" fillId="0" borderId="0"/>
    <xf numFmtId="0" fontId="117" fillId="0" borderId="0"/>
    <xf numFmtId="0" fontId="82" fillId="0" borderId="0"/>
    <xf numFmtId="0" fontId="117" fillId="0" borderId="0"/>
    <xf numFmtId="0" fontId="82" fillId="0" borderId="0"/>
    <xf numFmtId="0" fontId="117" fillId="0" borderId="0"/>
    <xf numFmtId="0" fontId="82" fillId="0" borderId="0"/>
    <xf numFmtId="0" fontId="117" fillId="0" borderId="0"/>
    <xf numFmtId="0" fontId="117" fillId="0" borderId="0"/>
    <xf numFmtId="0" fontId="117" fillId="0" borderId="0"/>
    <xf numFmtId="0" fontId="82" fillId="0" borderId="0"/>
    <xf numFmtId="0" fontId="117" fillId="0" borderId="0"/>
    <xf numFmtId="0" fontId="117" fillId="0" borderId="0"/>
    <xf numFmtId="0" fontId="82" fillId="0" borderId="0"/>
    <xf numFmtId="0" fontId="117" fillId="0" borderId="0"/>
    <xf numFmtId="0" fontId="82" fillId="0" borderId="0"/>
    <xf numFmtId="0" fontId="110" fillId="0" borderId="0"/>
    <xf numFmtId="0" fontId="82" fillId="0" borderId="0"/>
    <xf numFmtId="0" fontId="19" fillId="0" borderId="0"/>
    <xf numFmtId="0" fontId="110" fillId="0" borderId="0"/>
    <xf numFmtId="0" fontId="110" fillId="0" borderId="0"/>
    <xf numFmtId="0" fontId="19" fillId="0" borderId="0"/>
    <xf numFmtId="0" fontId="110" fillId="0" borderId="0"/>
    <xf numFmtId="0" fontId="110" fillId="0" borderId="0"/>
    <xf numFmtId="0" fontId="82" fillId="0" borderId="0"/>
    <xf numFmtId="0" fontId="82" fillId="0" borderId="0"/>
    <xf numFmtId="0" fontId="110" fillId="0" borderId="0"/>
    <xf numFmtId="0" fontId="19" fillId="0" borderId="0"/>
    <xf numFmtId="0" fontId="19" fillId="0" borderId="0"/>
    <xf numFmtId="0" fontId="19" fillId="0" borderId="0"/>
    <xf numFmtId="0" fontId="110" fillId="0" borderId="0"/>
    <xf numFmtId="0" fontId="19" fillId="0" borderId="0"/>
    <xf numFmtId="0" fontId="110" fillId="0" borderId="0"/>
    <xf numFmtId="0" fontId="19" fillId="0" borderId="0"/>
    <xf numFmtId="0" fontId="110" fillId="0" borderId="0"/>
    <xf numFmtId="0" fontId="19" fillId="0" borderId="0"/>
    <xf numFmtId="0" fontId="19" fillId="0" borderId="0"/>
    <xf numFmtId="0" fontId="110" fillId="0" borderId="0"/>
    <xf numFmtId="0" fontId="19" fillId="0" borderId="0"/>
    <xf numFmtId="0" fontId="19" fillId="0" borderId="0"/>
    <xf numFmtId="0" fontId="110" fillId="0" borderId="0"/>
    <xf numFmtId="0" fontId="19" fillId="0" borderId="0"/>
    <xf numFmtId="0" fontId="19" fillId="0" borderId="0"/>
    <xf numFmtId="0" fontId="37" fillId="0" borderId="0"/>
    <xf numFmtId="0" fontId="37" fillId="0" borderId="0"/>
    <xf numFmtId="0" fontId="37" fillId="0" borderId="0"/>
    <xf numFmtId="0" fontId="8" fillId="0" borderId="0"/>
    <xf numFmtId="0" fontId="8" fillId="0" borderId="0"/>
    <xf numFmtId="0" fontId="110" fillId="0" borderId="0"/>
    <xf numFmtId="0" fontId="110" fillId="0" borderId="0"/>
    <xf numFmtId="0" fontId="19" fillId="0" borderId="0"/>
    <xf numFmtId="0" fontId="110" fillId="0" borderId="0"/>
    <xf numFmtId="0" fontId="19" fillId="0" borderId="0"/>
    <xf numFmtId="0" fontId="19" fillId="0" borderId="0"/>
    <xf numFmtId="0" fontId="110" fillId="0" borderId="0"/>
    <xf numFmtId="0" fontId="19" fillId="0" borderId="0"/>
    <xf numFmtId="0" fontId="110" fillId="0" borderId="0"/>
    <xf numFmtId="0" fontId="110" fillId="0" borderId="0"/>
    <xf numFmtId="0" fontId="19" fillId="0" borderId="0"/>
    <xf numFmtId="0" fontId="110" fillId="0" borderId="0"/>
    <xf numFmtId="0" fontId="19" fillId="0" borderId="0"/>
    <xf numFmtId="0" fontId="19" fillId="0" borderId="0"/>
    <xf numFmtId="0" fontId="110" fillId="0" borderId="0"/>
    <xf numFmtId="0" fontId="19" fillId="0" borderId="0"/>
    <xf numFmtId="0" fontId="62" fillId="0" borderId="0"/>
    <xf numFmtId="0" fontId="8" fillId="0" borderId="0"/>
    <xf numFmtId="0" fontId="8" fillId="0" borderId="0"/>
    <xf numFmtId="0" fontId="8" fillId="0" borderId="0"/>
    <xf numFmtId="0" fontId="58" fillId="0" borderId="0"/>
    <xf numFmtId="0" fontId="58" fillId="0" borderId="0"/>
    <xf numFmtId="0" fontId="5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9" fillId="0" borderId="0"/>
    <xf numFmtId="0" fontId="110" fillId="0" borderId="0"/>
    <xf numFmtId="0" fontId="19" fillId="0" borderId="0"/>
    <xf numFmtId="0" fontId="19" fillId="0" borderId="0"/>
    <xf numFmtId="0" fontId="110" fillId="0" borderId="0"/>
    <xf numFmtId="0" fontId="19" fillId="0" borderId="0"/>
    <xf numFmtId="0" fontId="110" fillId="0" borderId="0"/>
    <xf numFmtId="0" fontId="110" fillId="0" borderId="0"/>
    <xf numFmtId="0" fontId="19" fillId="0" borderId="0"/>
    <xf numFmtId="0" fontId="110" fillId="0" borderId="0"/>
    <xf numFmtId="0" fontId="19" fillId="0" borderId="0"/>
    <xf numFmtId="0" fontId="19" fillId="0" borderId="0"/>
    <xf numFmtId="0" fontId="110" fillId="0" borderId="0"/>
    <xf numFmtId="0" fontId="19" fillId="0" borderId="0"/>
    <xf numFmtId="0" fontId="110" fillId="0" borderId="0"/>
    <xf numFmtId="0" fontId="19" fillId="0" borderId="0"/>
    <xf numFmtId="0" fontId="110" fillId="0" borderId="0"/>
    <xf numFmtId="0" fontId="19" fillId="0" borderId="0"/>
    <xf numFmtId="0" fontId="19" fillId="0" borderId="0"/>
    <xf numFmtId="0" fontId="110" fillId="0" borderId="0"/>
    <xf numFmtId="0" fontId="19" fillId="0" borderId="0"/>
    <xf numFmtId="0" fontId="110" fillId="0" borderId="0"/>
    <xf numFmtId="0" fontId="110" fillId="0" borderId="0"/>
    <xf numFmtId="0" fontId="19" fillId="0" borderId="0"/>
    <xf numFmtId="0" fontId="110" fillId="0" borderId="0"/>
    <xf numFmtId="0" fontId="19" fillId="0" borderId="0"/>
    <xf numFmtId="0" fontId="19" fillId="0" borderId="0"/>
    <xf numFmtId="0" fontId="110" fillId="0" borderId="0"/>
    <xf numFmtId="0" fontId="19" fillId="0" borderId="0"/>
    <xf numFmtId="0" fontId="110" fillId="0" borderId="0"/>
    <xf numFmtId="0" fontId="110" fillId="0" borderId="0"/>
    <xf numFmtId="0" fontId="19" fillId="0" borderId="0"/>
    <xf numFmtId="0" fontId="110" fillId="0" borderId="0"/>
    <xf numFmtId="0" fontId="19" fillId="0" borderId="0"/>
    <xf numFmtId="0" fontId="19" fillId="0" borderId="0"/>
    <xf numFmtId="0" fontId="110" fillId="0" borderId="0"/>
    <xf numFmtId="0" fontId="19" fillId="0" borderId="0"/>
    <xf numFmtId="0" fontId="110" fillId="0" borderId="0"/>
    <xf numFmtId="0" fontId="110" fillId="0" borderId="0"/>
    <xf numFmtId="0" fontId="19" fillId="0" borderId="0"/>
    <xf numFmtId="0" fontId="110" fillId="0" borderId="0"/>
    <xf numFmtId="0" fontId="19" fillId="0" borderId="0"/>
    <xf numFmtId="0" fontId="19" fillId="0" borderId="0"/>
    <xf numFmtId="0" fontId="110" fillId="0" borderId="0"/>
    <xf numFmtId="0" fontId="19" fillId="0" borderId="0"/>
    <xf numFmtId="0" fontId="110" fillId="0" borderId="0"/>
    <xf numFmtId="0" fontId="19" fillId="0" borderId="0"/>
    <xf numFmtId="0" fontId="110" fillId="0" borderId="0"/>
    <xf numFmtId="0" fontId="19" fillId="0" borderId="0"/>
    <xf numFmtId="0" fontId="19" fillId="0" borderId="0"/>
    <xf numFmtId="0" fontId="110" fillId="0" borderId="0"/>
    <xf numFmtId="0" fontId="19" fillId="0" borderId="0"/>
    <xf numFmtId="0" fontId="58" fillId="0" borderId="0"/>
    <xf numFmtId="0" fontId="110" fillId="0" borderId="0"/>
    <xf numFmtId="0" fontId="19" fillId="0" borderId="0"/>
    <xf numFmtId="0" fontId="19" fillId="0" borderId="0"/>
    <xf numFmtId="0" fontId="110" fillId="0" borderId="0"/>
    <xf numFmtId="0" fontId="19" fillId="0" borderId="0"/>
    <xf numFmtId="0" fontId="58" fillId="0" borderId="0"/>
    <xf numFmtId="0" fontId="110" fillId="0" borderId="0"/>
    <xf numFmtId="0" fontId="110" fillId="0" borderId="0"/>
    <xf numFmtId="0" fontId="19" fillId="0" borderId="0"/>
    <xf numFmtId="0" fontId="110" fillId="0" borderId="0"/>
    <xf numFmtId="0" fontId="19" fillId="0" borderId="0"/>
    <xf numFmtId="0" fontId="19" fillId="0" borderId="0"/>
    <xf numFmtId="0" fontId="110" fillId="0" borderId="0"/>
    <xf numFmtId="0" fontId="19" fillId="0" borderId="0"/>
    <xf numFmtId="0" fontId="110" fillId="0" borderId="0"/>
    <xf numFmtId="0" fontId="110" fillId="0" borderId="0"/>
    <xf numFmtId="0" fontId="19" fillId="0" borderId="0"/>
    <xf numFmtId="0" fontId="110" fillId="0" borderId="0"/>
    <xf numFmtId="0" fontId="19" fillId="0" borderId="0"/>
    <xf numFmtId="0" fontId="19" fillId="0" borderId="0"/>
    <xf numFmtId="0" fontId="110" fillId="0" borderId="0"/>
    <xf numFmtId="0" fontId="19" fillId="0" borderId="0"/>
    <xf numFmtId="0" fontId="60" fillId="0" borderId="0"/>
    <xf numFmtId="0" fontId="6" fillId="38" borderId="17" applyNumberFormat="0" applyProtection="0">
      <alignment horizontal="center" wrapText="1"/>
    </xf>
    <xf numFmtId="0" fontId="8" fillId="0" borderId="11" applyNumberFormat="0" applyFill="0" applyProtection="0">
      <alignment horizontal="right"/>
    </xf>
    <xf numFmtId="0" fontId="8" fillId="0" borderId="11" applyNumberFormat="0" applyFill="0" applyProtection="0">
      <alignment horizontal="right"/>
    </xf>
    <xf numFmtId="0" fontId="6" fillId="38" borderId="17" applyNumberFormat="0" applyProtection="0">
      <alignment horizontal="center" wrapText="1"/>
    </xf>
    <xf numFmtId="0" fontId="8" fillId="0" borderId="11" applyNumberFormat="0" applyFill="0" applyProtection="0">
      <alignment horizontal="right"/>
    </xf>
    <xf numFmtId="0" fontId="6" fillId="38" borderId="18" applyNumberFormat="0" applyAlignment="0" applyProtection="0">
      <alignment wrapText="1"/>
    </xf>
    <xf numFmtId="0" fontId="6" fillId="39" borderId="11" applyNumberFormat="0" applyProtection="0">
      <alignment horizontal="right"/>
    </xf>
    <xf numFmtId="0" fontId="6" fillId="38" borderId="18" applyNumberFormat="0" applyAlignment="0" applyProtection="0">
      <alignment wrapText="1"/>
    </xf>
    <xf numFmtId="0" fontId="6" fillId="39" borderId="11" applyNumberFormat="0" applyProtection="0">
      <alignment horizontal="right"/>
    </xf>
    <xf numFmtId="0" fontId="8" fillId="40" borderId="0" applyNumberFormat="0" applyBorder="0">
      <alignment horizontal="center" wrapText="1"/>
    </xf>
    <xf numFmtId="0" fontId="76" fillId="39" borderId="0" applyNumberFormat="0" applyBorder="0" applyProtection="0">
      <alignment horizontal="left"/>
    </xf>
    <xf numFmtId="0" fontId="8" fillId="40" borderId="0" applyNumberFormat="0" applyBorder="0">
      <alignment horizontal="center" wrapText="1"/>
    </xf>
    <xf numFmtId="0" fontId="76" fillId="39" borderId="0" applyNumberFormat="0" applyBorder="0" applyProtection="0">
      <alignment horizontal="left"/>
    </xf>
    <xf numFmtId="0" fontId="8" fillId="40" borderId="0" applyNumberFormat="0" applyBorder="0">
      <alignment wrapText="1"/>
    </xf>
    <xf numFmtId="0" fontId="6" fillId="39" borderId="11" applyNumberFormat="0" applyProtection="0">
      <alignment horizontal="left"/>
    </xf>
    <xf numFmtId="0" fontId="8" fillId="40" borderId="0" applyNumberFormat="0" applyBorder="0">
      <alignment wrapText="1"/>
    </xf>
    <xf numFmtId="0" fontId="6" fillId="39" borderId="11" applyNumberFormat="0" applyProtection="0">
      <alignment horizontal="left"/>
    </xf>
    <xf numFmtId="0" fontId="8" fillId="0" borderId="0" applyNumberFormat="0" applyFill="0" applyBorder="0" applyProtection="0">
      <alignment horizontal="right" wrapText="1"/>
    </xf>
    <xf numFmtId="0" fontId="8" fillId="0" borderId="11" applyNumberFormat="0" applyFill="0" applyProtection="0">
      <alignment horizontal="right"/>
    </xf>
    <xf numFmtId="0" fontId="8" fillId="0" borderId="11" applyNumberFormat="0" applyFill="0" applyProtection="0">
      <alignment horizontal="right"/>
    </xf>
    <xf numFmtId="0" fontId="8" fillId="0" borderId="0" applyNumberFormat="0" applyFill="0" applyBorder="0" applyProtection="0">
      <alignment horizontal="right" wrapText="1"/>
    </xf>
    <xf numFmtId="0" fontId="8" fillId="0" borderId="11" applyNumberFormat="0" applyFill="0" applyProtection="0">
      <alignment horizontal="right"/>
    </xf>
    <xf numFmtId="183" fontId="8" fillId="0" borderId="0" applyFill="0" applyBorder="0" applyAlignment="0" applyProtection="0">
      <alignment wrapText="1"/>
    </xf>
    <xf numFmtId="0" fontId="104" fillId="41" borderId="0" applyNumberFormat="0" applyBorder="0" applyProtection="0">
      <alignment horizontal="left"/>
    </xf>
    <xf numFmtId="183" fontId="8" fillId="0" borderId="0" applyFill="0" applyBorder="0" applyAlignment="0" applyProtection="0">
      <alignment wrapText="1"/>
    </xf>
    <xf numFmtId="0" fontId="104" fillId="41" borderId="0" applyNumberFormat="0" applyBorder="0" applyProtection="0">
      <alignment horizontal="left"/>
    </xf>
    <xf numFmtId="184" fontId="8" fillId="0" borderId="0" applyFill="0" applyBorder="0" applyAlignment="0" applyProtection="0">
      <alignment wrapText="1"/>
    </xf>
    <xf numFmtId="185" fontId="8" fillId="0" borderId="0" applyFill="0" applyBorder="0" applyAlignment="0" applyProtection="0">
      <alignment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>
      <alignment horizontal="right" wrapText="1"/>
    </xf>
    <xf numFmtId="17" fontId="8" fillId="0" borderId="0" applyFill="0" applyBorder="0">
      <alignment horizontal="right" wrapText="1"/>
    </xf>
    <xf numFmtId="171" fontId="8" fillId="0" borderId="0" applyFill="0" applyBorder="0" applyAlignment="0" applyProtection="0">
      <alignment wrapText="1"/>
    </xf>
    <xf numFmtId="0" fontId="76" fillId="0" borderId="0" applyNumberFormat="0" applyFill="0" applyBorder="0">
      <alignment horizontal="left" wrapText="1"/>
    </xf>
    <xf numFmtId="0" fontId="6" fillId="0" borderId="0" applyNumberFormat="0" applyFill="0" applyBorder="0">
      <alignment horizontal="center" wrapText="1"/>
    </xf>
    <xf numFmtId="0" fontId="6" fillId="0" borderId="0" applyNumberFormat="0" applyFill="0" applyBorder="0">
      <alignment horizontal="center" wrapText="1"/>
    </xf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95" fillId="0" borderId="6" applyNumberFormat="0" applyFill="0" applyAlignment="0" applyProtection="0"/>
    <xf numFmtId="0" fontId="31" fillId="0" borderId="6" applyNumberFormat="0" applyFill="0" applyAlignment="0" applyProtection="0"/>
    <xf numFmtId="0" fontId="95" fillId="0" borderId="6" applyNumberFormat="0" applyFill="0" applyAlignment="0" applyProtection="0"/>
    <xf numFmtId="0" fontId="31" fillId="0" borderId="6" applyNumberFormat="0" applyFill="0" applyAlignment="0" applyProtection="0"/>
    <xf numFmtId="0" fontId="95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95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52" fillId="0" borderId="6" applyNumberFormat="0" applyFill="0" applyAlignment="0" applyProtection="0"/>
    <xf numFmtId="0" fontId="31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95" fillId="0" borderId="6" applyNumberFormat="0" applyFill="0" applyAlignment="0" applyProtection="0"/>
    <xf numFmtId="0" fontId="31" fillId="0" borderId="6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6" fillId="0" borderId="7" applyNumberFormat="0" applyFill="0" applyAlignment="0" applyProtection="0"/>
    <xf numFmtId="0" fontId="27" fillId="0" borderId="8" applyNumberFormat="0" applyFill="0" applyAlignment="0" applyProtection="0"/>
    <xf numFmtId="0" fontId="28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37" fontId="58" fillId="29" borderId="0" applyNumberFormat="0" applyBorder="0" applyAlignment="0" applyProtection="0"/>
    <xf numFmtId="37" fontId="58" fillId="0" borderId="0"/>
    <xf numFmtId="37" fontId="58" fillId="29" borderId="0" applyNumberFormat="0" applyBorder="0" applyAlignment="0" applyProtection="0"/>
    <xf numFmtId="3" fontId="77" fillId="0" borderId="10" applyProtection="0"/>
    <xf numFmtId="0" fontId="8" fillId="27" borderId="14" applyNumberFormat="0" applyFont="0" applyAlignment="0" applyProtection="0"/>
    <xf numFmtId="0" fontId="8" fillId="27" borderId="14" applyNumberFormat="0" applyFont="0" applyAlignment="0" applyProtection="0"/>
    <xf numFmtId="0" fontId="37" fillId="27" borderId="14" applyNumberFormat="0" applyFont="0" applyAlignment="0" applyProtection="0"/>
    <xf numFmtId="0" fontId="99" fillId="27" borderId="14" applyNumberFormat="0" applyFont="0" applyAlignment="0" applyProtection="0"/>
    <xf numFmtId="0" fontId="37" fillId="27" borderId="14" applyNumberFormat="0" applyFont="0" applyAlignment="0" applyProtection="0"/>
    <xf numFmtId="0" fontId="37" fillId="27" borderId="14" applyNumberFormat="0" applyFont="0" applyAlignment="0" applyProtection="0"/>
    <xf numFmtId="0" fontId="37" fillId="27" borderId="14" applyNumberFormat="0" applyFont="0" applyAlignment="0" applyProtection="0"/>
    <xf numFmtId="0" fontId="37" fillId="27" borderId="14" applyNumberFormat="0" applyFont="0" applyAlignment="0" applyProtection="0"/>
    <xf numFmtId="0" fontId="37" fillId="27" borderId="14" applyNumberFormat="0" applyFont="0" applyAlignment="0" applyProtection="0"/>
    <xf numFmtId="0" fontId="37" fillId="27" borderId="14" applyNumberFormat="0" applyFont="0" applyAlignment="0" applyProtection="0"/>
    <xf numFmtId="0" fontId="8" fillId="27" borderId="14" applyNumberFormat="0" applyFont="0" applyAlignment="0" applyProtection="0"/>
    <xf numFmtId="0" fontId="99" fillId="27" borderId="14" applyNumberFormat="0" applyFont="0" applyAlignment="0" applyProtection="0"/>
    <xf numFmtId="0" fontId="37" fillId="27" borderId="14" applyNumberFormat="0" applyFont="0" applyAlignment="0" applyProtection="0"/>
    <xf numFmtId="0" fontId="37" fillId="27" borderId="14" applyNumberFormat="0" applyFont="0" applyAlignment="0" applyProtection="0"/>
    <xf numFmtId="0" fontId="37" fillId="27" borderId="14" applyNumberFormat="0" applyFont="0" applyAlignment="0" applyProtection="0"/>
    <xf numFmtId="0" fontId="8" fillId="27" borderId="14" applyNumberFormat="0" applyFont="0" applyAlignment="0" applyProtection="0"/>
    <xf numFmtId="0" fontId="37" fillId="27" borderId="14" applyNumberFormat="0" applyFont="0" applyAlignment="0" applyProtection="0"/>
    <xf numFmtId="0" fontId="37" fillId="27" borderId="14" applyNumberFormat="0" applyFont="0" applyAlignment="0" applyProtection="0"/>
    <xf numFmtId="0" fontId="37" fillId="27" borderId="14" applyNumberFormat="0" applyFont="0" applyAlignment="0" applyProtection="0"/>
    <xf numFmtId="0" fontId="8" fillId="27" borderId="14" applyNumberFormat="0" applyFont="0" applyAlignment="0" applyProtection="0"/>
    <xf numFmtId="0" fontId="8" fillId="27" borderId="14" applyNumberFormat="0" applyFont="0" applyAlignment="0" applyProtection="0"/>
    <xf numFmtId="0" fontId="8" fillId="27" borderId="14" applyNumberFormat="0" applyFont="0" applyAlignment="0" applyProtection="0"/>
    <xf numFmtId="0" fontId="8" fillId="27" borderId="14" applyNumberFormat="0" applyFont="0" applyAlignment="0" applyProtection="0"/>
    <xf numFmtId="0" fontId="37" fillId="27" borderId="14" applyNumberFormat="0" applyFont="0" applyAlignment="0" applyProtection="0"/>
    <xf numFmtId="0" fontId="8" fillId="27" borderId="14" applyNumberFormat="0" applyFont="0" applyAlignment="0" applyProtection="0"/>
    <xf numFmtId="0" fontId="8" fillId="27" borderId="14" applyNumberFormat="0" applyFont="0" applyAlignment="0" applyProtection="0"/>
    <xf numFmtId="0" fontId="8" fillId="27" borderId="14" applyNumberFormat="0" applyFont="0" applyAlignment="0" applyProtection="0"/>
    <xf numFmtId="0" fontId="8" fillId="27" borderId="14" applyNumberFormat="0" applyFont="0" applyAlignment="0" applyProtection="0"/>
    <xf numFmtId="0" fontId="38" fillId="27" borderId="14" applyNumberFormat="0" applyFont="0" applyAlignment="0" applyProtection="0"/>
    <xf numFmtId="0" fontId="8" fillId="27" borderId="14" applyNumberFormat="0" applyFont="0" applyAlignment="0" applyProtection="0"/>
    <xf numFmtId="0" fontId="38" fillId="27" borderId="14" applyNumberFormat="0" applyFont="0" applyAlignment="0" applyProtection="0"/>
    <xf numFmtId="0" fontId="38" fillId="27" borderId="14" applyNumberFormat="0" applyFont="0" applyAlignment="0" applyProtection="0"/>
    <xf numFmtId="0" fontId="38" fillId="27" borderId="14" applyNumberFormat="0" applyFont="0" applyAlignment="0" applyProtection="0"/>
    <xf numFmtId="0" fontId="38" fillId="27" borderId="14" applyNumberFormat="0" applyFont="0" applyAlignment="0" applyProtection="0"/>
    <xf numFmtId="0" fontId="38" fillId="27" borderId="14" applyNumberFormat="0" applyFont="0" applyAlignment="0" applyProtection="0"/>
    <xf numFmtId="0" fontId="38" fillId="27" borderId="14" applyNumberFormat="0" applyFont="0" applyAlignment="0" applyProtection="0"/>
    <xf numFmtId="0" fontId="8" fillId="27" borderId="14" applyNumberFormat="0" applyFont="0" applyAlignment="0" applyProtection="0"/>
    <xf numFmtId="0" fontId="8" fillId="27" borderId="14" applyNumberFormat="0" applyFont="0" applyAlignment="0" applyProtection="0"/>
    <xf numFmtId="0" fontId="37" fillId="27" borderId="14" applyNumberFormat="0" applyFont="0" applyAlignment="0" applyProtection="0"/>
    <xf numFmtId="0" fontId="99" fillId="27" borderId="14" applyNumberFormat="0" applyFont="0" applyAlignment="0" applyProtection="0"/>
    <xf numFmtId="0" fontId="37" fillId="27" borderId="14" applyNumberFormat="0" applyFont="0" applyAlignment="0" applyProtection="0"/>
    <xf numFmtId="0" fontId="37" fillId="27" borderId="14" applyNumberFormat="0" applyFont="0" applyAlignment="0" applyProtection="0"/>
    <xf numFmtId="0" fontId="37" fillId="27" borderId="14" applyNumberFormat="0" applyFont="0" applyAlignment="0" applyProtection="0"/>
    <xf numFmtId="0" fontId="37" fillId="27" borderId="14" applyNumberFormat="0" applyFont="0" applyAlignment="0" applyProtection="0"/>
    <xf numFmtId="0" fontId="37" fillId="27" borderId="14" applyNumberFormat="0" applyFont="0" applyAlignment="0" applyProtection="0"/>
    <xf numFmtId="0" fontId="37" fillId="27" borderId="14" applyNumberFormat="0" applyFont="0" applyAlignment="0" applyProtection="0"/>
    <xf numFmtId="0" fontId="8" fillId="27" borderId="14" applyNumberFormat="0" applyFont="0" applyAlignment="0" applyProtection="0"/>
    <xf numFmtId="191" fontId="105" fillId="0" borderId="0" applyFont="0" applyFill="0" applyBorder="0" applyAlignment="0" applyProtection="0"/>
    <xf numFmtId="0" fontId="24" fillId="0" borderId="13" applyNumberFormat="0" applyFill="0" applyAlignment="0" applyProtection="0"/>
    <xf numFmtId="167" fontId="8" fillId="0" borderId="0" applyFont="0" applyFill="0" applyBorder="0" applyAlignment="0" applyProtection="0"/>
    <xf numFmtId="177" fontId="62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86" fontId="78" fillId="0" borderId="0">
      <alignment horizontal="right" vertical="center"/>
    </xf>
    <xf numFmtId="0" fontId="25" fillId="22" borderId="5" applyNumberFormat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98" fillId="3" borderId="0" applyNumberFormat="0" applyBorder="0" applyAlignment="0" applyProtection="0"/>
    <xf numFmtId="0" fontId="35" fillId="3" borderId="0" applyNumberFormat="0" applyBorder="0" applyAlignment="0" applyProtection="0"/>
    <xf numFmtId="0" fontId="98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98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55" fillId="3" borderId="0" applyNumberFormat="0" applyBorder="0" applyAlignment="0" applyProtection="0"/>
    <xf numFmtId="0" fontId="35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98" fillId="3" borderId="0" applyNumberFormat="0" applyBorder="0" applyAlignment="0" applyProtection="0"/>
    <xf numFmtId="0" fontId="35" fillId="3" borderId="0" applyNumberFormat="0" applyBorder="0" applyAlignment="0" applyProtection="0"/>
    <xf numFmtId="4" fontId="60" fillId="0" borderId="0"/>
    <xf numFmtId="0" fontId="56" fillId="0" borderId="0" applyNumberFormat="0" applyFill="0" applyBorder="0" applyAlignment="0" applyProtection="0">
      <alignment vertical="center"/>
    </xf>
    <xf numFmtId="0" fontId="2" fillId="0" borderId="0"/>
    <xf numFmtId="0" fontId="3" fillId="0" borderId="0" applyNumberFormat="0" applyFont="0" applyFill="0" applyBorder="0" applyAlignment="0" applyProtection="0">
      <alignment vertical="top"/>
    </xf>
    <xf numFmtId="0" fontId="3" fillId="0" borderId="0" applyNumberFormat="0" applyFont="0" applyFill="0" applyBorder="0" applyAlignment="0" applyProtection="0">
      <alignment vertical="top"/>
    </xf>
    <xf numFmtId="0" fontId="3" fillId="0" borderId="0"/>
    <xf numFmtId="0" fontId="3" fillId="0" borderId="0"/>
    <xf numFmtId="0" fontId="8" fillId="0" borderId="0"/>
    <xf numFmtId="164" fontId="8" fillId="0" borderId="0" applyFont="0" applyFill="0" applyBorder="0" applyAlignment="0" applyProtection="0"/>
    <xf numFmtId="0" fontId="23" fillId="4" borderId="0" applyNumberFormat="0" applyBorder="0" applyAlignment="0" applyProtection="0"/>
    <xf numFmtId="0" fontId="87" fillId="4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1" fillId="0" borderId="0"/>
  </cellStyleXfs>
  <cellXfs count="198">
    <xf numFmtId="0" fontId="0" fillId="0" borderId="0" xfId="0"/>
    <xf numFmtId="0" fontId="7" fillId="42" borderId="0" xfId="0" applyFont="1" applyFill="1"/>
    <xf numFmtId="0" fontId="8" fillId="0" borderId="0" xfId="0" applyFont="1"/>
    <xf numFmtId="0" fontId="10" fillId="0" borderId="0" xfId="0" applyFont="1"/>
    <xf numFmtId="0" fontId="11" fillId="42" borderId="0" xfId="0" applyFont="1" applyFill="1"/>
    <xf numFmtId="0" fontId="7" fillId="42" borderId="0" xfId="0" quotePrefix="1" applyFont="1" applyFill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quotePrefix="1" applyFont="1" applyAlignment="1">
      <alignment horizontal="left"/>
    </xf>
    <xf numFmtId="0" fontId="10" fillId="0" borderId="19" xfId="0" applyFont="1" applyBorder="1" applyAlignment="1">
      <alignment horizontal="left"/>
    </xf>
    <xf numFmtId="0" fontId="10" fillId="0" borderId="19" xfId="0" applyFont="1" applyBorder="1"/>
    <xf numFmtId="0" fontId="102" fillId="0" borderId="0" xfId="0" applyFont="1" applyAlignment="1">
      <alignment vertical="center"/>
    </xf>
    <xf numFmtId="0" fontId="103" fillId="29" borderId="0" xfId="0" applyFont="1" applyFill="1" applyAlignment="1">
      <alignment horizontal="center"/>
    </xf>
    <xf numFmtId="187" fontId="7" fillId="42" borderId="0" xfId="0" quotePrefix="1" applyNumberFormat="1" applyFont="1" applyFill="1" applyAlignment="1">
      <alignment horizontal="left"/>
    </xf>
    <xf numFmtId="187" fontId="0" fillId="0" borderId="0" xfId="0" applyNumberFormat="1"/>
    <xf numFmtId="0" fontId="2" fillId="45" borderId="0" xfId="2470" applyFill="1"/>
    <xf numFmtId="0" fontId="2" fillId="0" borderId="0" xfId="2470"/>
    <xf numFmtId="0" fontId="118" fillId="0" borderId="11" xfId="2471" applyNumberFormat="1" applyFont="1" applyFill="1" applyBorder="1" applyAlignment="1" applyProtection="1">
      <alignment horizontal="center"/>
    </xf>
    <xf numFmtId="0" fontId="118" fillId="0" borderId="11" xfId="2471" applyNumberFormat="1" applyFont="1" applyFill="1" applyBorder="1" applyAlignment="1" applyProtection="1">
      <alignment horizontal="left"/>
    </xf>
    <xf numFmtId="1" fontId="119" fillId="0" borderId="11" xfId="2471" applyNumberFormat="1" applyFont="1" applyFill="1" applyBorder="1" applyAlignment="1" applyProtection="1">
      <alignment horizontal="center"/>
    </xf>
    <xf numFmtId="0" fontId="3" fillId="0" borderId="11" xfId="2471" applyNumberFormat="1" applyFont="1" applyFill="1" applyBorder="1" applyAlignment="1" applyProtection="1">
      <alignment horizontal="left" vertical="top"/>
    </xf>
    <xf numFmtId="0" fontId="3" fillId="0" borderId="11" xfId="2471" applyNumberFormat="1" applyFont="1" applyFill="1" applyBorder="1" applyAlignment="1" applyProtection="1">
      <alignment horizontal="left" vertical="top" indent="2"/>
    </xf>
    <xf numFmtId="170" fontId="118" fillId="0" borderId="11" xfId="2471" applyNumberFormat="1" applyFont="1" applyFill="1" applyBorder="1" applyAlignment="1" applyProtection="1">
      <alignment horizontal="right"/>
    </xf>
    <xf numFmtId="1" fontId="118" fillId="0" borderId="11" xfId="2471" applyNumberFormat="1" applyFont="1" applyFill="1" applyBorder="1" applyAlignment="1" applyProtection="1">
      <alignment horizontal="right"/>
    </xf>
    <xf numFmtId="0" fontId="118" fillId="0" borderId="11" xfId="2471" applyNumberFormat="1" applyFont="1" applyFill="1" applyBorder="1" applyAlignment="1" applyProtection="1">
      <alignment horizontal="left" vertical="center"/>
    </xf>
    <xf numFmtId="1" fontId="119" fillId="0" borderId="11" xfId="2471" applyNumberFormat="1" applyFont="1" applyFill="1" applyBorder="1" applyAlignment="1" applyProtection="1">
      <alignment horizontal="right"/>
    </xf>
    <xf numFmtId="0" fontId="119" fillId="0" borderId="11" xfId="2471" applyNumberFormat="1" applyFont="1" applyFill="1" applyBorder="1" applyAlignment="1" applyProtection="1">
      <alignment horizontal="left"/>
    </xf>
    <xf numFmtId="1" fontId="118" fillId="0" borderId="11" xfId="2471" applyNumberFormat="1" applyFont="1" applyFill="1" applyBorder="1" applyAlignment="1" applyProtection="1">
      <alignment horizontal="right" vertical="center"/>
    </xf>
    <xf numFmtId="170" fontId="2" fillId="0" borderId="0" xfId="2470" applyNumberFormat="1"/>
    <xf numFmtId="0" fontId="119" fillId="0" borderId="4" xfId="2471" applyNumberFormat="1" applyFont="1" applyFill="1" applyBorder="1" applyAlignment="1" applyProtection="1">
      <alignment horizontal="left"/>
    </xf>
    <xf numFmtId="0" fontId="3" fillId="0" borderId="4" xfId="2471" applyNumberFormat="1" applyFont="1" applyFill="1" applyBorder="1" applyAlignment="1" applyProtection="1">
      <alignment horizontal="left" vertical="top"/>
    </xf>
    <xf numFmtId="0" fontId="3" fillId="0" borderId="4" xfId="2471" applyNumberFormat="1" applyFont="1" applyFill="1" applyBorder="1" applyAlignment="1" applyProtection="1">
      <alignment horizontal="left" vertical="top" indent="2"/>
    </xf>
    <xf numFmtId="0" fontId="119" fillId="0" borderId="21" xfId="2471" applyNumberFormat="1" applyFont="1" applyFill="1" applyBorder="1" applyAlignment="1" applyProtection="1">
      <alignment horizontal="left"/>
    </xf>
    <xf numFmtId="170" fontId="119" fillId="0" borderId="11" xfId="2471" applyNumberFormat="1" applyFont="1" applyFill="1" applyBorder="1" applyAlignment="1" applyProtection="1">
      <alignment horizontal="right"/>
    </xf>
    <xf numFmtId="0" fontId="3" fillId="0" borderId="21" xfId="2471" applyNumberFormat="1" applyFont="1" applyFill="1" applyBorder="1" applyAlignment="1" applyProtection="1">
      <alignment horizontal="left" vertical="top"/>
    </xf>
    <xf numFmtId="0" fontId="3" fillId="0" borderId="20" xfId="2471" applyNumberFormat="1" applyFont="1" applyFill="1" applyBorder="1" applyAlignment="1" applyProtection="1">
      <alignment horizontal="left" vertical="top"/>
    </xf>
    <xf numFmtId="170" fontId="118" fillId="0" borderId="11" xfId="2471" applyNumberFormat="1" applyFont="1" applyFill="1" applyBorder="1" applyAlignment="1" applyProtection="1">
      <alignment horizontal="right" vertical="center"/>
    </xf>
    <xf numFmtId="1" fontId="119" fillId="0" borderId="11" xfId="2471" applyNumberFormat="1" applyFont="1" applyFill="1" applyBorder="1" applyAlignment="1" applyProtection="1">
      <alignment horizontal="right" vertical="center"/>
    </xf>
    <xf numFmtId="0" fontId="3" fillId="0" borderId="23" xfId="2471" applyNumberFormat="1" applyFont="1" applyFill="1" applyBorder="1" applyAlignment="1" applyProtection="1">
      <alignment horizontal="left" vertical="top" indent="3"/>
    </xf>
    <xf numFmtId="0" fontId="3" fillId="0" borderId="24" xfId="2471" applyNumberFormat="1" applyFont="1" applyFill="1" applyBorder="1" applyAlignment="1" applyProtection="1">
      <alignment horizontal="left" vertical="top" indent="3"/>
    </xf>
    <xf numFmtId="0" fontId="3" fillId="0" borderId="4" xfId="2471" applyNumberFormat="1" applyFont="1" applyFill="1" applyBorder="1" applyAlignment="1" applyProtection="1">
      <alignment horizontal="left" vertical="top" indent="3"/>
    </xf>
    <xf numFmtId="0" fontId="118" fillId="0" borderId="11" xfId="2471" applyNumberFormat="1" applyFont="1" applyFill="1" applyBorder="1" applyAlignment="1" applyProtection="1">
      <alignment horizontal="left" vertical="top"/>
    </xf>
    <xf numFmtId="1" fontId="119" fillId="0" borderId="11" xfId="2471" applyNumberFormat="1" applyFont="1" applyFill="1" applyBorder="1" applyAlignment="1" applyProtection="1">
      <alignment horizontal="right" vertical="top"/>
    </xf>
    <xf numFmtId="0" fontId="118" fillId="0" borderId="4" xfId="2471" applyNumberFormat="1" applyFont="1" applyFill="1" applyBorder="1" applyAlignment="1" applyProtection="1">
      <alignment horizontal="left" vertical="top"/>
    </xf>
    <xf numFmtId="1" fontId="119" fillId="0" borderId="4" xfId="2471" applyNumberFormat="1" applyFont="1" applyFill="1" applyBorder="1" applyAlignment="1" applyProtection="1">
      <alignment horizontal="center" vertical="top"/>
    </xf>
    <xf numFmtId="0" fontId="3" fillId="0" borderId="11" xfId="2471" applyNumberFormat="1" applyFont="1" applyFill="1" applyBorder="1" applyAlignment="1" applyProtection="1">
      <alignment horizontal="left" vertical="top" indent="1"/>
    </xf>
    <xf numFmtId="0" fontId="3" fillId="0" borderId="11" xfId="2471" applyNumberFormat="1" applyFont="1" applyFill="1" applyBorder="1" applyAlignment="1" applyProtection="1">
      <alignment horizontal="left" vertical="top" indent="3"/>
    </xf>
    <xf numFmtId="0" fontId="3" fillId="0" borderId="21" xfId="2471" applyNumberFormat="1" applyFont="1" applyFill="1" applyBorder="1" applyAlignment="1" applyProtection="1">
      <alignment horizontal="left" vertical="top" indent="2"/>
    </xf>
    <xf numFmtId="0" fontId="3" fillId="0" borderId="20" xfId="2471" applyNumberFormat="1" applyFont="1" applyFill="1" applyBorder="1" applyAlignment="1" applyProtection="1">
      <alignment horizontal="left" vertical="top" indent="3"/>
    </xf>
    <xf numFmtId="0" fontId="3" fillId="0" borderId="22" xfId="2471" applyNumberFormat="1" applyFont="1" applyFill="1" applyBorder="1" applyAlignment="1" applyProtection="1">
      <alignment horizontal="left" vertical="top" indent="2"/>
    </xf>
    <xf numFmtId="0" fontId="121" fillId="0" borderId="11" xfId="2471" applyNumberFormat="1" applyFont="1" applyFill="1" applyBorder="1" applyAlignment="1" applyProtection="1">
      <alignment horizontal="center"/>
    </xf>
    <xf numFmtId="0" fontId="121" fillId="0" borderId="11" xfId="2471" applyNumberFormat="1" applyFont="1" applyFill="1" applyBorder="1" applyAlignment="1" applyProtection="1">
      <alignment horizontal="left"/>
    </xf>
    <xf numFmtId="1" fontId="122" fillId="0" borderId="11" xfId="2471" applyNumberFormat="1" applyFont="1" applyFill="1" applyBorder="1" applyAlignment="1" applyProtection="1">
      <alignment horizontal="center"/>
    </xf>
    <xf numFmtId="0" fontId="122" fillId="0" borderId="11" xfId="2471" applyNumberFormat="1" applyFont="1" applyFill="1" applyBorder="1" applyAlignment="1" applyProtection="1">
      <alignment horizontal="left"/>
    </xf>
    <xf numFmtId="170" fontId="121" fillId="0" borderId="11" xfId="2471" applyNumberFormat="1" applyFont="1" applyFill="1" applyBorder="1" applyAlignment="1" applyProtection="1">
      <alignment horizontal="right"/>
    </xf>
    <xf numFmtId="1" fontId="121" fillId="0" borderId="11" xfId="2471" applyNumberFormat="1" applyFont="1" applyFill="1" applyBorder="1" applyAlignment="1" applyProtection="1">
      <alignment horizontal="right"/>
    </xf>
    <xf numFmtId="1" fontId="122" fillId="0" borderId="11" xfId="2471" applyNumberFormat="1" applyFont="1" applyFill="1" applyBorder="1" applyAlignment="1" applyProtection="1">
      <alignment horizontal="right"/>
    </xf>
    <xf numFmtId="0" fontId="121" fillId="0" borderId="11" xfId="2471" applyNumberFormat="1" applyFont="1" applyFill="1" applyBorder="1" applyAlignment="1" applyProtection="1">
      <alignment horizontal="left" vertical="center"/>
    </xf>
    <xf numFmtId="1" fontId="121" fillId="0" borderId="11" xfId="2471" applyNumberFormat="1" applyFont="1" applyFill="1" applyBorder="1" applyAlignment="1" applyProtection="1">
      <alignment horizontal="right" vertical="center"/>
    </xf>
    <xf numFmtId="0" fontId="122" fillId="0" borderId="11" xfId="2471" applyNumberFormat="1" applyFont="1" applyFill="1" applyBorder="1" applyAlignment="1" applyProtection="1">
      <alignment horizontal="center"/>
    </xf>
    <xf numFmtId="0" fontId="121" fillId="0" borderId="25" xfId="2471" applyNumberFormat="1" applyFont="1" applyFill="1" applyBorder="1" applyAlignment="1" applyProtection="1">
      <alignment horizontal="left"/>
    </xf>
    <xf numFmtId="1" fontId="121" fillId="0" borderId="25" xfId="2471" applyNumberFormat="1" applyFont="1" applyFill="1" applyBorder="1" applyAlignment="1" applyProtection="1">
      <alignment horizontal="right"/>
    </xf>
    <xf numFmtId="1" fontId="122" fillId="0" borderId="25" xfId="2471" applyNumberFormat="1" applyFont="1" applyFill="1" applyBorder="1" applyAlignment="1" applyProtection="1">
      <alignment horizontal="right"/>
    </xf>
    <xf numFmtId="170" fontId="119" fillId="0" borderId="11" xfId="2471" applyNumberFormat="1" applyFont="1" applyFill="1" applyBorder="1" applyAlignment="1" applyProtection="1">
      <alignment horizontal="right" vertical="center"/>
    </xf>
    <xf numFmtId="0" fontId="3" fillId="0" borderId="21" xfId="2471" applyNumberFormat="1" applyFont="1" applyFill="1" applyBorder="1" applyAlignment="1" applyProtection="1">
      <alignment horizontal="left" vertical="top" indent="3"/>
    </xf>
    <xf numFmtId="0" fontId="3" fillId="0" borderId="22" xfId="2471" applyNumberFormat="1" applyFont="1" applyFill="1" applyBorder="1" applyAlignment="1" applyProtection="1">
      <alignment horizontal="left" vertical="top" indent="3"/>
    </xf>
    <xf numFmtId="1" fontId="119" fillId="0" borderId="11" xfId="2471" applyNumberFormat="1" applyFont="1" applyFill="1" applyBorder="1" applyAlignment="1" applyProtection="1">
      <alignment horizontal="left" indent="1"/>
    </xf>
    <xf numFmtId="0" fontId="3" fillId="0" borderId="20" xfId="2471" applyNumberFormat="1" applyFont="1" applyFill="1" applyBorder="1" applyAlignment="1" applyProtection="1">
      <alignment horizontal="left" vertical="top" indent="1"/>
    </xf>
    <xf numFmtId="0" fontId="3" fillId="0" borderId="22" xfId="2471" applyNumberFormat="1" applyFont="1" applyFill="1" applyBorder="1" applyAlignment="1" applyProtection="1">
      <alignment horizontal="left" vertical="top" indent="1"/>
    </xf>
    <xf numFmtId="1" fontId="118" fillId="0" borderId="11" xfId="2471" applyNumberFormat="1" applyFont="1" applyFill="1" applyBorder="1" applyAlignment="1" applyProtection="1">
      <alignment horizontal="left" indent="1"/>
    </xf>
    <xf numFmtId="0" fontId="3" fillId="0" borderId="21" xfId="2471" applyNumberFormat="1" applyFont="1" applyFill="1" applyBorder="1" applyAlignment="1" applyProtection="1">
      <alignment horizontal="left" vertical="top" indent="1"/>
    </xf>
    <xf numFmtId="0" fontId="2" fillId="46" borderId="0" xfId="2470" applyFill="1"/>
    <xf numFmtId="1" fontId="119" fillId="46" borderId="11" xfId="2471" applyNumberFormat="1" applyFont="1" applyFill="1" applyBorder="1" applyAlignment="1" applyProtection="1">
      <alignment horizontal="center"/>
    </xf>
    <xf numFmtId="0" fontId="3" fillId="46" borderId="11" xfId="2471" applyNumberFormat="1" applyFont="1" applyFill="1" applyBorder="1" applyAlignment="1" applyProtection="1">
      <alignment horizontal="left" vertical="top" indent="2"/>
    </xf>
    <xf numFmtId="1" fontId="118" fillId="46" borderId="11" xfId="2471" applyNumberFormat="1" applyFont="1" applyFill="1" applyBorder="1" applyAlignment="1" applyProtection="1">
      <alignment horizontal="right"/>
    </xf>
    <xf numFmtId="170" fontId="118" fillId="46" borderId="11" xfId="2471" applyNumberFormat="1" applyFont="1" applyFill="1" applyBorder="1" applyAlignment="1" applyProtection="1">
      <alignment horizontal="right"/>
    </xf>
    <xf numFmtId="1" fontId="119" fillId="46" borderId="11" xfId="2471" applyNumberFormat="1" applyFont="1" applyFill="1" applyBorder="1" applyAlignment="1" applyProtection="1">
      <alignment horizontal="right"/>
    </xf>
    <xf numFmtId="0" fontId="3" fillId="46" borderId="4" xfId="2471" applyNumberFormat="1" applyFont="1" applyFill="1" applyBorder="1" applyAlignment="1" applyProtection="1">
      <alignment horizontal="left" vertical="top" indent="2"/>
    </xf>
    <xf numFmtId="1" fontId="119" fillId="46" borderId="11" xfId="2471" applyNumberFormat="1" applyFont="1" applyFill="1" applyBorder="1" applyAlignment="1" applyProtection="1">
      <alignment horizontal="right" vertical="center"/>
    </xf>
    <xf numFmtId="1" fontId="119" fillId="46" borderId="11" xfId="2471" applyNumberFormat="1" applyFont="1" applyFill="1" applyBorder="1" applyAlignment="1" applyProtection="1">
      <alignment horizontal="right" vertical="top"/>
    </xf>
    <xf numFmtId="1" fontId="119" fillId="46" borderId="4" xfId="2471" applyNumberFormat="1" applyFont="1" applyFill="1" applyBorder="1" applyAlignment="1" applyProtection="1">
      <alignment horizontal="center"/>
    </xf>
    <xf numFmtId="0" fontId="3" fillId="46" borderId="11" xfId="2471" applyNumberFormat="1" applyFont="1" applyFill="1" applyBorder="1" applyAlignment="1" applyProtection="1">
      <alignment horizontal="left" vertical="top" indent="1"/>
    </xf>
    <xf numFmtId="0" fontId="3" fillId="46" borderId="11" xfId="2471" applyNumberFormat="1" applyFont="1" applyFill="1" applyBorder="1" applyAlignment="1" applyProtection="1">
      <alignment horizontal="left" vertical="top" indent="3"/>
    </xf>
    <xf numFmtId="170" fontId="119" fillId="46" borderId="11" xfId="2471" applyNumberFormat="1" applyFont="1" applyFill="1" applyBorder="1" applyAlignment="1" applyProtection="1">
      <alignment horizontal="right"/>
    </xf>
    <xf numFmtId="0" fontId="3" fillId="46" borderId="20" xfId="2471" applyNumberFormat="1" applyFont="1" applyFill="1" applyBorder="1" applyAlignment="1" applyProtection="1">
      <alignment horizontal="left" vertical="top" indent="3"/>
    </xf>
    <xf numFmtId="1" fontId="122" fillId="46" borderId="11" xfId="2471" applyNumberFormat="1" applyFont="1" applyFill="1" applyBorder="1" applyAlignment="1" applyProtection="1">
      <alignment horizontal="center"/>
    </xf>
    <xf numFmtId="170" fontId="121" fillId="46" borderId="11" xfId="2471" applyNumberFormat="1" applyFont="1" applyFill="1" applyBorder="1" applyAlignment="1" applyProtection="1">
      <alignment horizontal="right"/>
    </xf>
    <xf numFmtId="1" fontId="121" fillId="46" borderId="11" xfId="2471" applyNumberFormat="1" applyFont="1" applyFill="1" applyBorder="1" applyAlignment="1" applyProtection="1">
      <alignment horizontal="right"/>
    </xf>
    <xf numFmtId="1" fontId="122" fillId="46" borderId="11" xfId="2471" applyNumberFormat="1" applyFont="1" applyFill="1" applyBorder="1" applyAlignment="1" applyProtection="1">
      <alignment horizontal="right"/>
    </xf>
    <xf numFmtId="1" fontId="122" fillId="46" borderId="25" xfId="2471" applyNumberFormat="1" applyFont="1" applyFill="1" applyBorder="1" applyAlignment="1" applyProtection="1">
      <alignment horizontal="right"/>
    </xf>
    <xf numFmtId="1" fontId="119" fillId="46" borderId="11" xfId="2471" applyNumberFormat="1" applyFont="1" applyFill="1" applyBorder="1" applyAlignment="1" applyProtection="1">
      <alignment horizontal="left" indent="1"/>
    </xf>
    <xf numFmtId="0" fontId="3" fillId="46" borderId="20" xfId="2471" applyNumberFormat="1" applyFont="1" applyFill="1" applyBorder="1" applyAlignment="1" applyProtection="1">
      <alignment horizontal="left" vertical="top" indent="1"/>
    </xf>
    <xf numFmtId="1" fontId="118" fillId="46" borderId="11" xfId="2471" applyNumberFormat="1" applyFont="1" applyFill="1" applyBorder="1" applyAlignment="1" applyProtection="1">
      <alignment horizontal="left" indent="1"/>
    </xf>
    <xf numFmtId="1" fontId="118" fillId="46" borderId="11" xfId="2471" applyNumberFormat="1" applyFont="1" applyFill="1" applyBorder="1" applyAlignment="1" applyProtection="1">
      <alignment horizontal="right" vertical="center"/>
    </xf>
    <xf numFmtId="0" fontId="121" fillId="0" borderId="11" xfId="2472" applyNumberFormat="1" applyFont="1" applyFill="1" applyBorder="1" applyAlignment="1" applyProtection="1">
      <alignment horizontal="center"/>
    </xf>
    <xf numFmtId="1" fontId="122" fillId="0" borderId="11" xfId="2472" applyNumberFormat="1" applyFont="1" applyFill="1" applyBorder="1" applyAlignment="1" applyProtection="1">
      <alignment horizontal="left" indent="1"/>
    </xf>
    <xf numFmtId="0" fontId="121" fillId="0" borderId="11" xfId="2472" applyNumberFormat="1" applyFont="1" applyFill="1" applyBorder="1" applyAlignment="1" applyProtection="1">
      <alignment horizontal="left"/>
    </xf>
    <xf numFmtId="1" fontId="121" fillId="0" borderId="11" xfId="2472" applyNumberFormat="1" applyFont="1" applyFill="1" applyBorder="1" applyAlignment="1" applyProtection="1">
      <alignment horizontal="right"/>
    </xf>
    <xf numFmtId="170" fontId="121" fillId="0" borderId="11" xfId="2472" applyNumberFormat="1" applyFont="1" applyFill="1" applyBorder="1" applyAlignment="1" applyProtection="1">
      <alignment horizontal="right"/>
    </xf>
    <xf numFmtId="0" fontId="121" fillId="0" borderId="11" xfId="2472" applyNumberFormat="1" applyFont="1" applyFill="1" applyBorder="1" applyAlignment="1" applyProtection="1">
      <alignment horizontal="left" vertical="center"/>
    </xf>
    <xf numFmtId="0" fontId="121" fillId="0" borderId="11" xfId="2472" applyNumberFormat="1" applyFont="1" applyFill="1" applyBorder="1" applyAlignment="1" applyProtection="1">
      <alignment horizontal="center" vertical="center"/>
    </xf>
    <xf numFmtId="1" fontId="121" fillId="0" borderId="11" xfId="2472" applyNumberFormat="1" applyFont="1" applyFill="1" applyBorder="1" applyAlignment="1" applyProtection="1">
      <alignment horizontal="right" vertical="center"/>
    </xf>
    <xf numFmtId="2" fontId="121" fillId="0" borderId="11" xfId="2472" applyNumberFormat="1" applyFont="1" applyFill="1" applyBorder="1" applyAlignment="1" applyProtection="1">
      <alignment horizontal="right"/>
    </xf>
    <xf numFmtId="0" fontId="118" fillId="0" borderId="11" xfId="2472" applyNumberFormat="1" applyFont="1" applyFill="1" applyBorder="1" applyAlignment="1" applyProtection="1">
      <alignment horizontal="center"/>
    </xf>
    <xf numFmtId="1" fontId="119" fillId="0" borderId="11" xfId="2472" applyNumberFormat="1" applyFont="1" applyFill="1" applyBorder="1" applyAlignment="1" applyProtection="1">
      <alignment horizontal="left" indent="1"/>
    </xf>
    <xf numFmtId="0" fontId="118" fillId="0" borderId="11" xfId="2472" applyNumberFormat="1" applyFont="1" applyFill="1" applyBorder="1" applyAlignment="1" applyProtection="1">
      <alignment horizontal="left"/>
    </xf>
    <xf numFmtId="1" fontId="118" fillId="0" borderId="11" xfId="2472" applyNumberFormat="1" applyFont="1" applyFill="1" applyBorder="1" applyAlignment="1" applyProtection="1">
      <alignment horizontal="right"/>
    </xf>
    <xf numFmtId="170" fontId="118" fillId="0" borderId="11" xfId="2472" applyNumberFormat="1" applyFont="1" applyFill="1" applyBorder="1" applyAlignment="1" applyProtection="1">
      <alignment horizontal="right"/>
    </xf>
    <xf numFmtId="0" fontId="118" fillId="0" borderId="11" xfId="2472" applyNumberFormat="1" applyFont="1" applyFill="1" applyBorder="1" applyAlignment="1" applyProtection="1">
      <alignment horizontal="left" vertical="top"/>
    </xf>
    <xf numFmtId="0" fontId="118" fillId="0" borderId="11" xfId="2472" applyNumberFormat="1" applyFont="1" applyFill="1" applyBorder="1" applyAlignment="1" applyProtection="1">
      <alignment horizontal="center" vertical="top"/>
    </xf>
    <xf numFmtId="1" fontId="118" fillId="0" borderId="11" xfId="2472" applyNumberFormat="1" applyFont="1" applyFill="1" applyBorder="1" applyAlignment="1" applyProtection="1">
      <alignment horizontal="right" vertical="top"/>
    </xf>
    <xf numFmtId="0" fontId="3" fillId="0" borderId="0" xfId="0" applyFont="1"/>
    <xf numFmtId="0" fontId="118" fillId="47" borderId="11" xfId="2471" applyNumberFormat="1" applyFont="1" applyFill="1" applyBorder="1" applyAlignment="1" applyProtection="1">
      <alignment horizontal="left"/>
    </xf>
    <xf numFmtId="0" fontId="118" fillId="47" borderId="11" xfId="2471" applyNumberFormat="1" applyFont="1" applyFill="1" applyBorder="1" applyAlignment="1" applyProtection="1">
      <alignment horizontal="left" vertical="center"/>
    </xf>
    <xf numFmtId="0" fontId="3" fillId="48" borderId="26" xfId="2473" applyFill="1" applyBorder="1"/>
    <xf numFmtId="0" fontId="3" fillId="48" borderId="26" xfId="2473" applyFill="1" applyBorder="1" applyAlignment="1">
      <alignment wrapText="1"/>
    </xf>
    <xf numFmtId="187" fontId="3" fillId="48" borderId="26" xfId="0" applyNumberFormat="1" applyFont="1" applyFill="1" applyBorder="1"/>
    <xf numFmtId="0" fontId="3" fillId="49" borderId="26" xfId="2473" applyFill="1" applyBorder="1"/>
    <xf numFmtId="0" fontId="3" fillId="48" borderId="26" xfId="2473" applyFill="1" applyBorder="1" applyAlignment="1">
      <alignment vertical="center" wrapText="1"/>
    </xf>
    <xf numFmtId="0" fontId="3" fillId="50" borderId="0" xfId="2473" applyFill="1"/>
    <xf numFmtId="0" fontId="3" fillId="50" borderId="0" xfId="2473" applyFill="1" applyAlignment="1">
      <alignment wrapText="1"/>
    </xf>
    <xf numFmtId="0" fontId="3" fillId="50" borderId="0" xfId="2473" applyFill="1" applyAlignment="1">
      <alignment vertical="center" wrapText="1"/>
    </xf>
    <xf numFmtId="0" fontId="3" fillId="51" borderId="0" xfId="2473" applyFill="1"/>
    <xf numFmtId="169" fontId="3" fillId="48" borderId="26" xfId="2473" applyNumberFormat="1" applyFill="1" applyBorder="1"/>
    <xf numFmtId="169" fontId="3" fillId="50" borderId="0" xfId="2473" applyNumberFormat="1" applyFill="1"/>
    <xf numFmtId="2" fontId="3" fillId="48" borderId="26" xfId="2473" applyNumberFormat="1" applyFill="1" applyBorder="1"/>
    <xf numFmtId="2" fontId="3" fillId="50" borderId="0" xfId="2473" applyNumberFormat="1" applyFill="1"/>
    <xf numFmtId="0" fontId="3" fillId="48" borderId="0" xfId="2473" applyFill="1"/>
    <xf numFmtId="0" fontId="3" fillId="48" borderId="0" xfId="2473" applyFill="1" applyAlignment="1">
      <alignment wrapText="1"/>
    </xf>
    <xf numFmtId="0" fontId="3" fillId="48" borderId="0" xfId="2473" applyFill="1" applyAlignment="1">
      <alignment vertical="center" wrapText="1"/>
    </xf>
    <xf numFmtId="0" fontId="3" fillId="49" borderId="0" xfId="2473" applyFill="1"/>
    <xf numFmtId="169" fontId="3" fillId="48" borderId="0" xfId="2473" applyNumberFormat="1" applyFill="1"/>
    <xf numFmtId="2" fontId="3" fillId="48" borderId="0" xfId="2473" applyNumberFormat="1" applyFill="1" applyAlignment="1">
      <alignment vertical="center" wrapText="1"/>
    </xf>
    <xf numFmtId="2" fontId="3" fillId="48" borderId="26" xfId="2473" applyNumberFormat="1" applyFill="1" applyBorder="1" applyAlignment="1">
      <alignment wrapText="1"/>
    </xf>
    <xf numFmtId="169" fontId="3" fillId="48" borderId="26" xfId="2473" applyNumberFormat="1" applyFill="1" applyBorder="1" applyAlignment="1">
      <alignment wrapText="1"/>
    </xf>
    <xf numFmtId="1" fontId="3" fillId="48" borderId="26" xfId="2473" applyNumberFormat="1" applyFill="1" applyBorder="1" applyAlignment="1">
      <alignment wrapText="1"/>
    </xf>
    <xf numFmtId="2" fontId="3" fillId="48" borderId="0" xfId="2473" applyNumberFormat="1" applyFill="1"/>
    <xf numFmtId="170" fontId="3" fillId="48" borderId="0" xfId="2473" applyNumberFormat="1" applyFill="1" applyAlignment="1">
      <alignment vertical="center" wrapText="1"/>
    </xf>
    <xf numFmtId="170" fontId="3" fillId="48" borderId="0" xfId="2473" applyNumberFormat="1" applyFill="1"/>
    <xf numFmtId="2" fontId="3" fillId="48" borderId="26" xfId="2473" applyNumberFormat="1" applyFill="1" applyBorder="1" applyAlignment="1">
      <alignment vertical="center" wrapText="1"/>
    </xf>
    <xf numFmtId="2" fontId="3" fillId="50" borderId="0" xfId="2473" applyNumberFormat="1" applyFill="1" applyAlignment="1">
      <alignment vertical="center" wrapText="1"/>
    </xf>
    <xf numFmtId="169" fontId="3" fillId="50" borderId="0" xfId="2473" applyNumberFormat="1" applyFill="1" applyAlignment="1">
      <alignment wrapText="1"/>
    </xf>
    <xf numFmtId="169" fontId="3" fillId="48" borderId="0" xfId="2473" applyNumberFormat="1" applyFill="1" applyAlignment="1">
      <alignment wrapText="1"/>
    </xf>
    <xf numFmtId="1" fontId="3" fillId="48" borderId="26" xfId="2473" applyNumberFormat="1" applyFill="1" applyBorder="1"/>
    <xf numFmtId="1" fontId="3" fillId="50" borderId="0" xfId="2473" applyNumberFormat="1" applyFill="1"/>
    <xf numFmtId="1" fontId="3" fillId="48" borderId="0" xfId="2473" applyNumberFormat="1" applyFill="1" applyAlignment="1">
      <alignment vertical="center" wrapText="1"/>
    </xf>
    <xf numFmtId="1" fontId="3" fillId="48" borderId="0" xfId="2473" applyNumberFormat="1" applyFill="1"/>
    <xf numFmtId="187" fontId="3" fillId="52" borderId="0" xfId="0" applyNumberFormat="1" applyFont="1" applyFill="1"/>
    <xf numFmtId="187" fontId="0" fillId="52" borderId="0" xfId="0" applyNumberFormat="1" applyFill="1"/>
    <xf numFmtId="187" fontId="0" fillId="53" borderId="0" xfId="0" applyNumberFormat="1" applyFill="1"/>
    <xf numFmtId="187" fontId="3" fillId="53" borderId="0" xfId="0" applyNumberFormat="1" applyFont="1" applyFill="1"/>
    <xf numFmtId="0" fontId="17" fillId="54" borderId="27" xfId="2474" applyFont="1" applyFill="1" applyBorder="1" applyAlignment="1">
      <alignment horizontal="center" vertical="center"/>
    </xf>
    <xf numFmtId="0" fontId="3" fillId="55" borderId="28" xfId="2475" applyFont="1" applyFill="1" applyBorder="1" applyAlignment="1">
      <alignment horizontal="center" vertical="center" wrapText="1"/>
    </xf>
    <xf numFmtId="187" fontId="10" fillId="0" borderId="0" xfId="0" applyNumberFormat="1" applyFont="1" applyAlignment="1">
      <alignment vertical="center"/>
    </xf>
    <xf numFmtId="0" fontId="0" fillId="53" borderId="0" xfId="0" applyFill="1"/>
    <xf numFmtId="0" fontId="0" fillId="52" borderId="0" xfId="0" applyFill="1"/>
    <xf numFmtId="0" fontId="17" fillId="54" borderId="27" xfId="2473" applyFont="1" applyFill="1" applyBorder="1" applyAlignment="1">
      <alignment horizontal="center" vertical="center" wrapText="1"/>
    </xf>
    <xf numFmtId="0" fontId="3" fillId="55" borderId="28" xfId="2473" applyFill="1" applyBorder="1" applyAlignment="1">
      <alignment horizontal="center" vertical="center" wrapText="1"/>
    </xf>
    <xf numFmtId="187" fontId="3" fillId="48" borderId="0" xfId="0" applyNumberFormat="1" applyFont="1" applyFill="1"/>
    <xf numFmtId="170" fontId="3" fillId="48" borderId="26" xfId="2473" applyNumberFormat="1" applyFill="1" applyBorder="1" applyAlignment="1">
      <alignment vertical="center" wrapText="1"/>
    </xf>
    <xf numFmtId="170" fontId="3" fillId="50" borderId="0" xfId="2473" applyNumberFormat="1" applyFill="1" applyAlignment="1">
      <alignment vertical="center" wrapText="1"/>
    </xf>
    <xf numFmtId="1" fontId="3" fillId="48" borderId="0" xfId="2473" applyNumberFormat="1" applyFill="1" applyAlignment="1">
      <alignment wrapText="1"/>
    </xf>
    <xf numFmtId="2" fontId="3" fillId="48" borderId="0" xfId="2473" applyNumberFormat="1" applyFill="1" applyAlignment="1">
      <alignment wrapText="1"/>
    </xf>
    <xf numFmtId="187" fontId="0" fillId="53" borderId="29" xfId="0" applyNumberFormat="1" applyFill="1" applyBorder="1"/>
    <xf numFmtId="187" fontId="3" fillId="53" borderId="29" xfId="0" applyNumberFormat="1" applyFont="1" applyFill="1" applyBorder="1"/>
    <xf numFmtId="0" fontId="0" fillId="52" borderId="29" xfId="0" applyFill="1" applyBorder="1"/>
    <xf numFmtId="0" fontId="2" fillId="0" borderId="30" xfId="2470" applyBorder="1"/>
    <xf numFmtId="0" fontId="2" fillId="0" borderId="31" xfId="2470" applyBorder="1"/>
    <xf numFmtId="0" fontId="2" fillId="0" borderId="32" xfId="2470" applyBorder="1"/>
    <xf numFmtId="0" fontId="2" fillId="0" borderId="33" xfId="2470" applyBorder="1"/>
    <xf numFmtId="0" fontId="2" fillId="0" borderId="34" xfId="2470" applyBorder="1"/>
    <xf numFmtId="0" fontId="2" fillId="0" borderId="29" xfId="2470" applyBorder="1"/>
    <xf numFmtId="0" fontId="2" fillId="0" borderId="36" xfId="2470" applyBorder="1"/>
    <xf numFmtId="0" fontId="3" fillId="0" borderId="0" xfId="2471" applyNumberFormat="1" applyFont="1" applyFill="1" applyBorder="1" applyAlignment="1" applyProtection="1">
      <alignment horizontal="left" vertical="top" indent="2"/>
    </xf>
    <xf numFmtId="1" fontId="118" fillId="0" borderId="0" xfId="2471" applyNumberFormat="1" applyFont="1" applyFill="1" applyBorder="1" applyAlignment="1" applyProtection="1">
      <alignment horizontal="right"/>
    </xf>
    <xf numFmtId="1" fontId="118" fillId="56" borderId="0" xfId="2471" applyNumberFormat="1" applyFont="1" applyFill="1" applyBorder="1" applyAlignment="1" applyProtection="1">
      <alignment horizontal="right"/>
    </xf>
    <xf numFmtId="170" fontId="118" fillId="56" borderId="11" xfId="2471" applyNumberFormat="1" applyFont="1" applyFill="1" applyBorder="1" applyAlignment="1" applyProtection="1">
      <alignment horizontal="right"/>
    </xf>
    <xf numFmtId="170" fontId="118" fillId="56" borderId="0" xfId="2471" applyNumberFormat="1" applyFont="1" applyFill="1" applyBorder="1" applyAlignment="1" applyProtection="1">
      <alignment horizontal="right"/>
    </xf>
    <xf numFmtId="1" fontId="118" fillId="57" borderId="11" xfId="2471" applyNumberFormat="1" applyFont="1" applyFill="1" applyBorder="1" applyAlignment="1" applyProtection="1">
      <alignment horizontal="right"/>
    </xf>
    <xf numFmtId="1" fontId="118" fillId="57" borderId="0" xfId="2471" applyNumberFormat="1" applyFont="1" applyFill="1" applyBorder="1" applyAlignment="1" applyProtection="1">
      <alignment horizontal="right"/>
    </xf>
    <xf numFmtId="1" fontId="118" fillId="57" borderId="11" xfId="2471" applyNumberFormat="1" applyFont="1" applyFill="1" applyBorder="1" applyAlignment="1" applyProtection="1">
      <alignment horizontal="right" vertical="center"/>
    </xf>
    <xf numFmtId="1" fontId="118" fillId="56" borderId="11" xfId="2471" applyNumberFormat="1" applyFont="1" applyFill="1" applyBorder="1" applyAlignment="1" applyProtection="1">
      <alignment horizontal="right"/>
    </xf>
    <xf numFmtId="1" fontId="0" fillId="0" borderId="0" xfId="0" applyNumberFormat="1"/>
    <xf numFmtId="170" fontId="3" fillId="48" borderId="26" xfId="2473" applyNumberFormat="1" applyFill="1" applyBorder="1" applyAlignment="1">
      <alignment wrapText="1"/>
    </xf>
    <xf numFmtId="170" fontId="121" fillId="56" borderId="11" xfId="2471" applyNumberFormat="1" applyFont="1" applyFill="1" applyBorder="1" applyAlignment="1" applyProtection="1">
      <alignment horizontal="right"/>
    </xf>
    <xf numFmtId="1" fontId="121" fillId="57" borderId="11" xfId="2471" applyNumberFormat="1" applyFont="1" applyFill="1" applyBorder="1" applyAlignment="1" applyProtection="1">
      <alignment horizontal="right"/>
    </xf>
    <xf numFmtId="0" fontId="1" fillId="0" borderId="0" xfId="2470" applyFont="1"/>
    <xf numFmtId="0" fontId="1" fillId="0" borderId="33" xfId="2470" applyFont="1" applyBorder="1"/>
    <xf numFmtId="0" fontId="1" fillId="0" borderId="35" xfId="2470" applyFont="1" applyBorder="1"/>
    <xf numFmtId="0" fontId="17" fillId="52" borderId="0" xfId="0" applyFont="1" applyFill="1"/>
    <xf numFmtId="1" fontId="0" fillId="57" borderId="0" xfId="0" applyNumberFormat="1" applyFill="1"/>
    <xf numFmtId="1" fontId="3" fillId="57" borderId="26" xfId="2473" applyNumberFormat="1" applyFill="1" applyBorder="1"/>
    <xf numFmtId="0" fontId="3" fillId="52" borderId="0" xfId="0" applyFont="1" applyFill="1"/>
    <xf numFmtId="0" fontId="119" fillId="0" borderId="21" xfId="2471" applyNumberFormat="1" applyFont="1" applyFill="1" applyBorder="1" applyAlignment="1" applyProtection="1">
      <alignment horizontal="left"/>
    </xf>
    <xf numFmtId="0" fontId="119" fillId="0" borderId="22" xfId="2471" applyNumberFormat="1" applyFont="1" applyFill="1" applyBorder="1" applyAlignment="1" applyProtection="1">
      <alignment horizontal="left"/>
    </xf>
    <xf numFmtId="0" fontId="3" fillId="0" borderId="21" xfId="2471" applyNumberFormat="1" applyFont="1" applyFill="1" applyBorder="1" applyAlignment="1" applyProtection="1">
      <alignment horizontal="left" vertical="top"/>
    </xf>
    <xf numFmtId="0" fontId="3" fillId="0" borderId="20" xfId="2471" applyNumberFormat="1" applyFont="1" applyFill="1" applyBorder="1" applyAlignment="1" applyProtection="1">
      <alignment horizontal="left" vertical="top"/>
    </xf>
    <xf numFmtId="0" fontId="3" fillId="0" borderId="22" xfId="2471" applyNumberFormat="1" applyFont="1" applyFill="1" applyBorder="1" applyAlignment="1" applyProtection="1">
      <alignment horizontal="left" vertical="top"/>
    </xf>
    <xf numFmtId="0" fontId="3" fillId="0" borderId="19" xfId="2471" applyNumberFormat="1" applyFont="1" applyFill="1" applyBorder="1" applyAlignment="1" applyProtection="1">
      <alignment horizontal="left" vertical="top"/>
    </xf>
  </cellXfs>
  <cellStyles count="258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1 2" xfId="8" xr:uid="{00000000-0005-0000-0000-000007000000}"/>
    <cellStyle name="20% - Accent1 3" xfId="9" xr:uid="{00000000-0005-0000-0000-000008000000}"/>
    <cellStyle name="20% - Accent2" xfId="10" xr:uid="{00000000-0005-0000-0000-000009000000}"/>
    <cellStyle name="20% - Accent2 2" xfId="11" xr:uid="{00000000-0005-0000-0000-00000A000000}"/>
    <cellStyle name="20% - Accent2 3" xfId="12" xr:uid="{00000000-0005-0000-0000-00000B000000}"/>
    <cellStyle name="20% - Accent3" xfId="13" xr:uid="{00000000-0005-0000-0000-00000C000000}"/>
    <cellStyle name="20% - Accent3 2" xfId="14" xr:uid="{00000000-0005-0000-0000-00000D000000}"/>
    <cellStyle name="20% - Accent3 3" xfId="15" xr:uid="{00000000-0005-0000-0000-00000E000000}"/>
    <cellStyle name="20% - Accent4" xfId="16" xr:uid="{00000000-0005-0000-0000-00000F000000}"/>
    <cellStyle name="20% - Accent4 2" xfId="17" xr:uid="{00000000-0005-0000-0000-000010000000}"/>
    <cellStyle name="20% - Accent4 3" xfId="18" xr:uid="{00000000-0005-0000-0000-000011000000}"/>
    <cellStyle name="20% - Accent5" xfId="19" xr:uid="{00000000-0005-0000-0000-000012000000}"/>
    <cellStyle name="20% - Accent5 2" xfId="20" xr:uid="{00000000-0005-0000-0000-000013000000}"/>
    <cellStyle name="20% - Accent5 3" xfId="21" xr:uid="{00000000-0005-0000-0000-000014000000}"/>
    <cellStyle name="20% - Accent6" xfId="22" xr:uid="{00000000-0005-0000-0000-000015000000}"/>
    <cellStyle name="20% - Accent6 2" xfId="23" xr:uid="{00000000-0005-0000-0000-000016000000}"/>
    <cellStyle name="20% - Accent6 3" xfId="24" xr:uid="{00000000-0005-0000-0000-000017000000}"/>
    <cellStyle name="20% - akcent 1 10" xfId="25" xr:uid="{00000000-0005-0000-0000-000018000000}"/>
    <cellStyle name="20% - akcent 1 10 2" xfId="26" xr:uid="{00000000-0005-0000-0000-000019000000}"/>
    <cellStyle name="20% - akcent 1 10 3" xfId="27" xr:uid="{00000000-0005-0000-0000-00001A000000}"/>
    <cellStyle name="20% - akcent 1 10_COM_BND" xfId="28" xr:uid="{00000000-0005-0000-0000-00001B000000}"/>
    <cellStyle name="20% - akcent 1 11" xfId="29" xr:uid="{00000000-0005-0000-0000-00001C000000}"/>
    <cellStyle name="20% - akcent 1 11 2" xfId="30" xr:uid="{00000000-0005-0000-0000-00001D000000}"/>
    <cellStyle name="20% - akcent 1 12" xfId="31" xr:uid="{00000000-0005-0000-0000-00001E000000}"/>
    <cellStyle name="20% - akcent 1 13" xfId="32" xr:uid="{00000000-0005-0000-0000-00001F000000}"/>
    <cellStyle name="20% - akcent 1 14" xfId="33" xr:uid="{00000000-0005-0000-0000-000020000000}"/>
    <cellStyle name="20% - akcent 1 15" xfId="34" xr:uid="{00000000-0005-0000-0000-000021000000}"/>
    <cellStyle name="20% - akcent 1 15 2" xfId="35" xr:uid="{00000000-0005-0000-0000-000022000000}"/>
    <cellStyle name="20% - akcent 1 16" xfId="36" xr:uid="{00000000-0005-0000-0000-000023000000}"/>
    <cellStyle name="20% - akcent 1 17" xfId="37" xr:uid="{00000000-0005-0000-0000-000024000000}"/>
    <cellStyle name="20% - akcent 1 18" xfId="38" xr:uid="{00000000-0005-0000-0000-000025000000}"/>
    <cellStyle name="20% - akcent 1 19" xfId="39" xr:uid="{00000000-0005-0000-0000-000026000000}"/>
    <cellStyle name="20% - akcent 1 2" xfId="40" xr:uid="{00000000-0005-0000-0000-000027000000}"/>
    <cellStyle name="20% - akcent 1 20" xfId="41" xr:uid="{00000000-0005-0000-0000-000028000000}"/>
    <cellStyle name="20% - akcent 1 3" xfId="42" xr:uid="{00000000-0005-0000-0000-000029000000}"/>
    <cellStyle name="20% - akcent 1 4" xfId="43" xr:uid="{00000000-0005-0000-0000-00002A000000}"/>
    <cellStyle name="20% - akcent 1 5" xfId="44" xr:uid="{00000000-0005-0000-0000-00002B000000}"/>
    <cellStyle name="20% - akcent 1 6" xfId="45" xr:uid="{00000000-0005-0000-0000-00002C000000}"/>
    <cellStyle name="20% - akcent 1 7" xfId="46" xr:uid="{00000000-0005-0000-0000-00002D000000}"/>
    <cellStyle name="20% - akcent 1 8" xfId="47" xr:uid="{00000000-0005-0000-0000-00002E000000}"/>
    <cellStyle name="20% - akcent 1 9" xfId="48" xr:uid="{00000000-0005-0000-0000-00002F000000}"/>
    <cellStyle name="20% - akcent 1 9 2" xfId="49" xr:uid="{00000000-0005-0000-0000-000030000000}"/>
    <cellStyle name="20% - akcent 1 9 3" xfId="50" xr:uid="{00000000-0005-0000-0000-000031000000}"/>
    <cellStyle name="20% - akcent 1 9_COM_BND" xfId="51" xr:uid="{00000000-0005-0000-0000-000032000000}"/>
    <cellStyle name="20% - akcent 2 10" xfId="52" xr:uid="{00000000-0005-0000-0000-000033000000}"/>
    <cellStyle name="20% - akcent 2 10 2" xfId="53" xr:uid="{00000000-0005-0000-0000-000034000000}"/>
    <cellStyle name="20% - akcent 2 10 3" xfId="54" xr:uid="{00000000-0005-0000-0000-000035000000}"/>
    <cellStyle name="20% - akcent 2 10_COM_BND" xfId="55" xr:uid="{00000000-0005-0000-0000-000036000000}"/>
    <cellStyle name="20% - akcent 2 11" xfId="56" xr:uid="{00000000-0005-0000-0000-000037000000}"/>
    <cellStyle name="20% - akcent 2 11 2" xfId="57" xr:uid="{00000000-0005-0000-0000-000038000000}"/>
    <cellStyle name="20% - akcent 2 12" xfId="58" xr:uid="{00000000-0005-0000-0000-000039000000}"/>
    <cellStyle name="20% - akcent 2 13" xfId="59" xr:uid="{00000000-0005-0000-0000-00003A000000}"/>
    <cellStyle name="20% - akcent 2 14" xfId="60" xr:uid="{00000000-0005-0000-0000-00003B000000}"/>
    <cellStyle name="20% - akcent 2 15" xfId="61" xr:uid="{00000000-0005-0000-0000-00003C000000}"/>
    <cellStyle name="20% - akcent 2 15 2" xfId="62" xr:uid="{00000000-0005-0000-0000-00003D000000}"/>
    <cellStyle name="20% - akcent 2 16" xfId="63" xr:uid="{00000000-0005-0000-0000-00003E000000}"/>
    <cellStyle name="20% - akcent 2 17" xfId="64" xr:uid="{00000000-0005-0000-0000-00003F000000}"/>
    <cellStyle name="20% - akcent 2 18" xfId="65" xr:uid="{00000000-0005-0000-0000-000040000000}"/>
    <cellStyle name="20% - akcent 2 19" xfId="66" xr:uid="{00000000-0005-0000-0000-000041000000}"/>
    <cellStyle name="20% - akcent 2 2" xfId="67" xr:uid="{00000000-0005-0000-0000-000042000000}"/>
    <cellStyle name="20% - akcent 2 20" xfId="68" xr:uid="{00000000-0005-0000-0000-000043000000}"/>
    <cellStyle name="20% - akcent 2 3" xfId="69" xr:uid="{00000000-0005-0000-0000-000044000000}"/>
    <cellStyle name="20% - akcent 2 4" xfId="70" xr:uid="{00000000-0005-0000-0000-000045000000}"/>
    <cellStyle name="20% - akcent 2 5" xfId="71" xr:uid="{00000000-0005-0000-0000-000046000000}"/>
    <cellStyle name="20% - akcent 2 6" xfId="72" xr:uid="{00000000-0005-0000-0000-000047000000}"/>
    <cellStyle name="20% - akcent 2 7" xfId="73" xr:uid="{00000000-0005-0000-0000-000048000000}"/>
    <cellStyle name="20% - akcent 2 8" xfId="74" xr:uid="{00000000-0005-0000-0000-000049000000}"/>
    <cellStyle name="20% - akcent 2 9" xfId="75" xr:uid="{00000000-0005-0000-0000-00004A000000}"/>
    <cellStyle name="20% - akcent 2 9 2" xfId="76" xr:uid="{00000000-0005-0000-0000-00004B000000}"/>
    <cellStyle name="20% - akcent 2 9 3" xfId="77" xr:uid="{00000000-0005-0000-0000-00004C000000}"/>
    <cellStyle name="20% - akcent 2 9_COM_BND" xfId="78" xr:uid="{00000000-0005-0000-0000-00004D000000}"/>
    <cellStyle name="20% - akcent 3 10" xfId="79" xr:uid="{00000000-0005-0000-0000-00004E000000}"/>
    <cellStyle name="20% - akcent 3 10 2" xfId="80" xr:uid="{00000000-0005-0000-0000-00004F000000}"/>
    <cellStyle name="20% - akcent 3 10 3" xfId="81" xr:uid="{00000000-0005-0000-0000-000050000000}"/>
    <cellStyle name="20% - akcent 3 10_COM_BND" xfId="82" xr:uid="{00000000-0005-0000-0000-000051000000}"/>
    <cellStyle name="20% - akcent 3 11" xfId="83" xr:uid="{00000000-0005-0000-0000-000052000000}"/>
    <cellStyle name="20% - akcent 3 11 2" xfId="84" xr:uid="{00000000-0005-0000-0000-000053000000}"/>
    <cellStyle name="20% - akcent 3 12" xfId="85" xr:uid="{00000000-0005-0000-0000-000054000000}"/>
    <cellStyle name="20% - akcent 3 13" xfId="86" xr:uid="{00000000-0005-0000-0000-000055000000}"/>
    <cellStyle name="20% - akcent 3 14" xfId="87" xr:uid="{00000000-0005-0000-0000-000056000000}"/>
    <cellStyle name="20% - akcent 3 15" xfId="88" xr:uid="{00000000-0005-0000-0000-000057000000}"/>
    <cellStyle name="20% - akcent 3 15 2" xfId="89" xr:uid="{00000000-0005-0000-0000-000058000000}"/>
    <cellStyle name="20% - akcent 3 16" xfId="90" xr:uid="{00000000-0005-0000-0000-000059000000}"/>
    <cellStyle name="20% - akcent 3 17" xfId="91" xr:uid="{00000000-0005-0000-0000-00005A000000}"/>
    <cellStyle name="20% - akcent 3 18" xfId="92" xr:uid="{00000000-0005-0000-0000-00005B000000}"/>
    <cellStyle name="20% - akcent 3 19" xfId="93" xr:uid="{00000000-0005-0000-0000-00005C000000}"/>
    <cellStyle name="20% - akcent 3 2" xfId="94" xr:uid="{00000000-0005-0000-0000-00005D000000}"/>
    <cellStyle name="20% - akcent 3 20" xfId="95" xr:uid="{00000000-0005-0000-0000-00005E000000}"/>
    <cellStyle name="20% - akcent 3 3" xfId="96" xr:uid="{00000000-0005-0000-0000-00005F000000}"/>
    <cellStyle name="20% - akcent 3 4" xfId="97" xr:uid="{00000000-0005-0000-0000-000060000000}"/>
    <cellStyle name="20% - akcent 3 5" xfId="98" xr:uid="{00000000-0005-0000-0000-000061000000}"/>
    <cellStyle name="20% - akcent 3 6" xfId="99" xr:uid="{00000000-0005-0000-0000-000062000000}"/>
    <cellStyle name="20% - akcent 3 7" xfId="100" xr:uid="{00000000-0005-0000-0000-000063000000}"/>
    <cellStyle name="20% - akcent 3 8" xfId="101" xr:uid="{00000000-0005-0000-0000-000064000000}"/>
    <cellStyle name="20% - akcent 3 9" xfId="102" xr:uid="{00000000-0005-0000-0000-000065000000}"/>
    <cellStyle name="20% - akcent 3 9 2" xfId="103" xr:uid="{00000000-0005-0000-0000-000066000000}"/>
    <cellStyle name="20% - akcent 3 9 3" xfId="104" xr:uid="{00000000-0005-0000-0000-000067000000}"/>
    <cellStyle name="20% - akcent 3 9_COM_BND" xfId="105" xr:uid="{00000000-0005-0000-0000-000068000000}"/>
    <cellStyle name="20% - akcent 4 10" xfId="106" xr:uid="{00000000-0005-0000-0000-000069000000}"/>
    <cellStyle name="20% - akcent 4 10 2" xfId="107" xr:uid="{00000000-0005-0000-0000-00006A000000}"/>
    <cellStyle name="20% - akcent 4 10 3" xfId="108" xr:uid="{00000000-0005-0000-0000-00006B000000}"/>
    <cellStyle name="20% - akcent 4 10_COM_BND" xfId="109" xr:uid="{00000000-0005-0000-0000-00006C000000}"/>
    <cellStyle name="20% - akcent 4 11" xfId="110" xr:uid="{00000000-0005-0000-0000-00006D000000}"/>
    <cellStyle name="20% - akcent 4 11 2" xfId="111" xr:uid="{00000000-0005-0000-0000-00006E000000}"/>
    <cellStyle name="20% - akcent 4 12" xfId="112" xr:uid="{00000000-0005-0000-0000-00006F000000}"/>
    <cellStyle name="20% - akcent 4 13" xfId="113" xr:uid="{00000000-0005-0000-0000-000070000000}"/>
    <cellStyle name="20% - akcent 4 14" xfId="114" xr:uid="{00000000-0005-0000-0000-000071000000}"/>
    <cellStyle name="20% - akcent 4 15" xfId="115" xr:uid="{00000000-0005-0000-0000-000072000000}"/>
    <cellStyle name="20% - akcent 4 15 2" xfId="116" xr:uid="{00000000-0005-0000-0000-000073000000}"/>
    <cellStyle name="20% - akcent 4 16" xfId="117" xr:uid="{00000000-0005-0000-0000-000074000000}"/>
    <cellStyle name="20% - akcent 4 17" xfId="118" xr:uid="{00000000-0005-0000-0000-000075000000}"/>
    <cellStyle name="20% - akcent 4 18" xfId="119" xr:uid="{00000000-0005-0000-0000-000076000000}"/>
    <cellStyle name="20% - akcent 4 19" xfId="120" xr:uid="{00000000-0005-0000-0000-000077000000}"/>
    <cellStyle name="20% - akcent 4 2" xfId="121" xr:uid="{00000000-0005-0000-0000-000078000000}"/>
    <cellStyle name="20% - akcent 4 20" xfId="122" xr:uid="{00000000-0005-0000-0000-000079000000}"/>
    <cellStyle name="20% - akcent 4 3" xfId="123" xr:uid="{00000000-0005-0000-0000-00007A000000}"/>
    <cellStyle name="20% - akcent 4 4" xfId="124" xr:uid="{00000000-0005-0000-0000-00007B000000}"/>
    <cellStyle name="20% - akcent 4 5" xfId="125" xr:uid="{00000000-0005-0000-0000-00007C000000}"/>
    <cellStyle name="20% - akcent 4 6" xfId="126" xr:uid="{00000000-0005-0000-0000-00007D000000}"/>
    <cellStyle name="20% - akcent 4 7" xfId="127" xr:uid="{00000000-0005-0000-0000-00007E000000}"/>
    <cellStyle name="20% - akcent 4 8" xfId="128" xr:uid="{00000000-0005-0000-0000-00007F000000}"/>
    <cellStyle name="20% - akcent 4 9" xfId="129" xr:uid="{00000000-0005-0000-0000-000080000000}"/>
    <cellStyle name="20% - akcent 4 9 2" xfId="130" xr:uid="{00000000-0005-0000-0000-000081000000}"/>
    <cellStyle name="20% - akcent 4 9 3" xfId="131" xr:uid="{00000000-0005-0000-0000-000082000000}"/>
    <cellStyle name="20% - akcent 4 9_COM_BND" xfId="132" xr:uid="{00000000-0005-0000-0000-000083000000}"/>
    <cellStyle name="20% - akcent 5 10" xfId="133" xr:uid="{00000000-0005-0000-0000-000084000000}"/>
    <cellStyle name="20% - akcent 5 10 2" xfId="134" xr:uid="{00000000-0005-0000-0000-000085000000}"/>
    <cellStyle name="20% - akcent 5 10 3" xfId="135" xr:uid="{00000000-0005-0000-0000-000086000000}"/>
    <cellStyle name="20% - akcent 5 10_COM_BND" xfId="136" xr:uid="{00000000-0005-0000-0000-000087000000}"/>
    <cellStyle name="20% - akcent 5 11" xfId="137" xr:uid="{00000000-0005-0000-0000-000088000000}"/>
    <cellStyle name="20% - akcent 5 11 2" xfId="138" xr:uid="{00000000-0005-0000-0000-000089000000}"/>
    <cellStyle name="20% - akcent 5 12" xfId="139" xr:uid="{00000000-0005-0000-0000-00008A000000}"/>
    <cellStyle name="20% - akcent 5 13" xfId="140" xr:uid="{00000000-0005-0000-0000-00008B000000}"/>
    <cellStyle name="20% - akcent 5 14" xfId="141" xr:uid="{00000000-0005-0000-0000-00008C000000}"/>
    <cellStyle name="20% - akcent 5 15" xfId="142" xr:uid="{00000000-0005-0000-0000-00008D000000}"/>
    <cellStyle name="20% - akcent 5 15 2" xfId="143" xr:uid="{00000000-0005-0000-0000-00008E000000}"/>
    <cellStyle name="20% - akcent 5 16" xfId="144" xr:uid="{00000000-0005-0000-0000-00008F000000}"/>
    <cellStyle name="20% - akcent 5 17" xfId="145" xr:uid="{00000000-0005-0000-0000-000090000000}"/>
    <cellStyle name="20% - akcent 5 18" xfId="146" xr:uid="{00000000-0005-0000-0000-000091000000}"/>
    <cellStyle name="20% - akcent 5 19" xfId="147" xr:uid="{00000000-0005-0000-0000-000092000000}"/>
    <cellStyle name="20% - akcent 5 2" xfId="148" xr:uid="{00000000-0005-0000-0000-000093000000}"/>
    <cellStyle name="20% - akcent 5 20" xfId="149" xr:uid="{00000000-0005-0000-0000-000094000000}"/>
    <cellStyle name="20% - akcent 5 3" xfId="150" xr:uid="{00000000-0005-0000-0000-000095000000}"/>
    <cellStyle name="20% - akcent 5 4" xfId="151" xr:uid="{00000000-0005-0000-0000-000096000000}"/>
    <cellStyle name="20% - akcent 5 5" xfId="152" xr:uid="{00000000-0005-0000-0000-000097000000}"/>
    <cellStyle name="20% - akcent 5 6" xfId="153" xr:uid="{00000000-0005-0000-0000-000098000000}"/>
    <cellStyle name="20% - akcent 5 7" xfId="154" xr:uid="{00000000-0005-0000-0000-000099000000}"/>
    <cellStyle name="20% - akcent 5 8" xfId="155" xr:uid="{00000000-0005-0000-0000-00009A000000}"/>
    <cellStyle name="20% - akcent 5 9" xfId="156" xr:uid="{00000000-0005-0000-0000-00009B000000}"/>
    <cellStyle name="20% - akcent 5 9 2" xfId="157" xr:uid="{00000000-0005-0000-0000-00009C000000}"/>
    <cellStyle name="20% - akcent 5 9 3" xfId="158" xr:uid="{00000000-0005-0000-0000-00009D000000}"/>
    <cellStyle name="20% - akcent 5 9_COM_BND" xfId="159" xr:uid="{00000000-0005-0000-0000-00009E000000}"/>
    <cellStyle name="20% - akcent 6 10" xfId="160" xr:uid="{00000000-0005-0000-0000-00009F000000}"/>
    <cellStyle name="20% - akcent 6 10 2" xfId="161" xr:uid="{00000000-0005-0000-0000-0000A0000000}"/>
    <cellStyle name="20% - akcent 6 10 3" xfId="162" xr:uid="{00000000-0005-0000-0000-0000A1000000}"/>
    <cellStyle name="20% - akcent 6 10_COM_BND" xfId="163" xr:uid="{00000000-0005-0000-0000-0000A2000000}"/>
    <cellStyle name="20% - akcent 6 11" xfId="164" xr:uid="{00000000-0005-0000-0000-0000A3000000}"/>
    <cellStyle name="20% - akcent 6 11 2" xfId="165" xr:uid="{00000000-0005-0000-0000-0000A4000000}"/>
    <cellStyle name="20% - akcent 6 12" xfId="166" xr:uid="{00000000-0005-0000-0000-0000A5000000}"/>
    <cellStyle name="20% - akcent 6 13" xfId="167" xr:uid="{00000000-0005-0000-0000-0000A6000000}"/>
    <cellStyle name="20% - akcent 6 14" xfId="168" xr:uid="{00000000-0005-0000-0000-0000A7000000}"/>
    <cellStyle name="20% - akcent 6 15" xfId="169" xr:uid="{00000000-0005-0000-0000-0000A8000000}"/>
    <cellStyle name="20% - akcent 6 15 2" xfId="170" xr:uid="{00000000-0005-0000-0000-0000A9000000}"/>
    <cellStyle name="20% - akcent 6 16" xfId="171" xr:uid="{00000000-0005-0000-0000-0000AA000000}"/>
    <cellStyle name="20% - akcent 6 17" xfId="172" xr:uid="{00000000-0005-0000-0000-0000AB000000}"/>
    <cellStyle name="20% - akcent 6 18" xfId="173" xr:uid="{00000000-0005-0000-0000-0000AC000000}"/>
    <cellStyle name="20% - akcent 6 19" xfId="174" xr:uid="{00000000-0005-0000-0000-0000AD000000}"/>
    <cellStyle name="20% - akcent 6 2" xfId="175" xr:uid="{00000000-0005-0000-0000-0000AE000000}"/>
    <cellStyle name="20% - akcent 6 20" xfId="176" xr:uid="{00000000-0005-0000-0000-0000AF000000}"/>
    <cellStyle name="20% - akcent 6 3" xfId="177" xr:uid="{00000000-0005-0000-0000-0000B0000000}"/>
    <cellStyle name="20% - akcent 6 4" xfId="178" xr:uid="{00000000-0005-0000-0000-0000B1000000}"/>
    <cellStyle name="20% - akcent 6 5" xfId="179" xr:uid="{00000000-0005-0000-0000-0000B2000000}"/>
    <cellStyle name="20% - akcent 6 6" xfId="180" xr:uid="{00000000-0005-0000-0000-0000B3000000}"/>
    <cellStyle name="20% - akcent 6 7" xfId="181" xr:uid="{00000000-0005-0000-0000-0000B4000000}"/>
    <cellStyle name="20% - akcent 6 8" xfId="182" xr:uid="{00000000-0005-0000-0000-0000B5000000}"/>
    <cellStyle name="20% - akcent 6 9" xfId="183" xr:uid="{00000000-0005-0000-0000-0000B6000000}"/>
    <cellStyle name="20% - akcent 6 9 2" xfId="184" xr:uid="{00000000-0005-0000-0000-0000B7000000}"/>
    <cellStyle name="20% - akcent 6 9 3" xfId="185" xr:uid="{00000000-0005-0000-0000-0000B8000000}"/>
    <cellStyle name="20% - akcent 6 9_COM_BND" xfId="186" xr:uid="{00000000-0005-0000-0000-0000B9000000}"/>
    <cellStyle name="2x indented GHG Textfiels" xfId="187" xr:uid="{00000000-0005-0000-0000-0000BA000000}"/>
    <cellStyle name="2x indented GHG Textfiels 2" xfId="188" xr:uid="{00000000-0005-0000-0000-0000BB000000}"/>
    <cellStyle name="40 % - Akzent1 2" xfId="189" xr:uid="{00000000-0005-0000-0000-0000BC000000}"/>
    <cellStyle name="40 % - Akzent2 2" xfId="190" xr:uid="{00000000-0005-0000-0000-0000BD000000}"/>
    <cellStyle name="40 % - Akzent3 2" xfId="191" xr:uid="{00000000-0005-0000-0000-0000BE000000}"/>
    <cellStyle name="40 % - Akzent4 2" xfId="192" xr:uid="{00000000-0005-0000-0000-0000BF000000}"/>
    <cellStyle name="40 % - Akzent5 2" xfId="193" xr:uid="{00000000-0005-0000-0000-0000C0000000}"/>
    <cellStyle name="40 % - Akzent6 2" xfId="194" xr:uid="{00000000-0005-0000-0000-0000C1000000}"/>
    <cellStyle name="40% - Accent1" xfId="195" xr:uid="{00000000-0005-0000-0000-0000C2000000}"/>
    <cellStyle name="40% - Accent1 2" xfId="196" xr:uid="{00000000-0005-0000-0000-0000C3000000}"/>
    <cellStyle name="40% - Accent1 3" xfId="197" xr:uid="{00000000-0005-0000-0000-0000C4000000}"/>
    <cellStyle name="40% - Accent2" xfId="198" xr:uid="{00000000-0005-0000-0000-0000C5000000}"/>
    <cellStyle name="40% - Accent2 2" xfId="199" xr:uid="{00000000-0005-0000-0000-0000C6000000}"/>
    <cellStyle name="40% - Accent2 3" xfId="200" xr:uid="{00000000-0005-0000-0000-0000C7000000}"/>
    <cellStyle name="40% - Accent3" xfId="201" xr:uid="{00000000-0005-0000-0000-0000C8000000}"/>
    <cellStyle name="40% - Accent3 2" xfId="202" xr:uid="{00000000-0005-0000-0000-0000C9000000}"/>
    <cellStyle name="40% - Accent3 3" xfId="203" xr:uid="{00000000-0005-0000-0000-0000CA000000}"/>
    <cellStyle name="40% - Accent4" xfId="204" xr:uid="{00000000-0005-0000-0000-0000CB000000}"/>
    <cellStyle name="40% - Accent4 2" xfId="205" xr:uid="{00000000-0005-0000-0000-0000CC000000}"/>
    <cellStyle name="40% - Accent4 3" xfId="206" xr:uid="{00000000-0005-0000-0000-0000CD000000}"/>
    <cellStyle name="40% - Accent5" xfId="207" xr:uid="{00000000-0005-0000-0000-0000CE000000}"/>
    <cellStyle name="40% - Accent5 2" xfId="208" xr:uid="{00000000-0005-0000-0000-0000CF000000}"/>
    <cellStyle name="40% - Accent5 3" xfId="209" xr:uid="{00000000-0005-0000-0000-0000D0000000}"/>
    <cellStyle name="40% - Accent6" xfId="210" xr:uid="{00000000-0005-0000-0000-0000D1000000}"/>
    <cellStyle name="40% - Accent6 2" xfId="211" xr:uid="{00000000-0005-0000-0000-0000D2000000}"/>
    <cellStyle name="40% - Accent6 3" xfId="212" xr:uid="{00000000-0005-0000-0000-0000D3000000}"/>
    <cellStyle name="40% - akcent 1 10" xfId="213" xr:uid="{00000000-0005-0000-0000-0000D4000000}"/>
    <cellStyle name="40% - akcent 1 10 2" xfId="214" xr:uid="{00000000-0005-0000-0000-0000D5000000}"/>
    <cellStyle name="40% - akcent 1 10 3" xfId="215" xr:uid="{00000000-0005-0000-0000-0000D6000000}"/>
    <cellStyle name="40% - akcent 1 10_COM_BND" xfId="216" xr:uid="{00000000-0005-0000-0000-0000D7000000}"/>
    <cellStyle name="40% - akcent 1 11" xfId="217" xr:uid="{00000000-0005-0000-0000-0000D8000000}"/>
    <cellStyle name="40% - akcent 1 11 2" xfId="218" xr:uid="{00000000-0005-0000-0000-0000D9000000}"/>
    <cellStyle name="40% - akcent 1 12" xfId="219" xr:uid="{00000000-0005-0000-0000-0000DA000000}"/>
    <cellStyle name="40% - akcent 1 13" xfId="220" xr:uid="{00000000-0005-0000-0000-0000DB000000}"/>
    <cellStyle name="40% - akcent 1 14" xfId="221" xr:uid="{00000000-0005-0000-0000-0000DC000000}"/>
    <cellStyle name="40% - akcent 1 15" xfId="222" xr:uid="{00000000-0005-0000-0000-0000DD000000}"/>
    <cellStyle name="40% - akcent 1 15 2" xfId="223" xr:uid="{00000000-0005-0000-0000-0000DE000000}"/>
    <cellStyle name="40% - akcent 1 16" xfId="224" xr:uid="{00000000-0005-0000-0000-0000DF000000}"/>
    <cellStyle name="40% - akcent 1 17" xfId="225" xr:uid="{00000000-0005-0000-0000-0000E0000000}"/>
    <cellStyle name="40% - akcent 1 18" xfId="226" xr:uid="{00000000-0005-0000-0000-0000E1000000}"/>
    <cellStyle name="40% - akcent 1 19" xfId="227" xr:uid="{00000000-0005-0000-0000-0000E2000000}"/>
    <cellStyle name="40% - akcent 1 2" xfId="228" xr:uid="{00000000-0005-0000-0000-0000E3000000}"/>
    <cellStyle name="40% - akcent 1 20" xfId="229" xr:uid="{00000000-0005-0000-0000-0000E4000000}"/>
    <cellStyle name="40% - akcent 1 3" xfId="230" xr:uid="{00000000-0005-0000-0000-0000E5000000}"/>
    <cellStyle name="40% - akcent 1 4" xfId="231" xr:uid="{00000000-0005-0000-0000-0000E6000000}"/>
    <cellStyle name="40% - akcent 1 5" xfId="232" xr:uid="{00000000-0005-0000-0000-0000E7000000}"/>
    <cellStyle name="40% - akcent 1 6" xfId="233" xr:uid="{00000000-0005-0000-0000-0000E8000000}"/>
    <cellStyle name="40% - akcent 1 7" xfId="234" xr:uid="{00000000-0005-0000-0000-0000E9000000}"/>
    <cellStyle name="40% - akcent 1 8" xfId="235" xr:uid="{00000000-0005-0000-0000-0000EA000000}"/>
    <cellStyle name="40% - akcent 1 9" xfId="236" xr:uid="{00000000-0005-0000-0000-0000EB000000}"/>
    <cellStyle name="40% - akcent 1 9 2" xfId="237" xr:uid="{00000000-0005-0000-0000-0000EC000000}"/>
    <cellStyle name="40% - akcent 1 9 3" xfId="238" xr:uid="{00000000-0005-0000-0000-0000ED000000}"/>
    <cellStyle name="40% - akcent 1 9_COM_BND" xfId="239" xr:uid="{00000000-0005-0000-0000-0000EE000000}"/>
    <cellStyle name="40% - akcent 2 10" xfId="240" xr:uid="{00000000-0005-0000-0000-0000EF000000}"/>
    <cellStyle name="40% - akcent 2 10 2" xfId="241" xr:uid="{00000000-0005-0000-0000-0000F0000000}"/>
    <cellStyle name="40% - akcent 2 10 3" xfId="242" xr:uid="{00000000-0005-0000-0000-0000F1000000}"/>
    <cellStyle name="40% - akcent 2 10_COM_BND" xfId="243" xr:uid="{00000000-0005-0000-0000-0000F2000000}"/>
    <cellStyle name="40% - akcent 2 11" xfId="244" xr:uid="{00000000-0005-0000-0000-0000F3000000}"/>
    <cellStyle name="40% - akcent 2 11 2" xfId="245" xr:uid="{00000000-0005-0000-0000-0000F4000000}"/>
    <cellStyle name="40% - akcent 2 12" xfId="246" xr:uid="{00000000-0005-0000-0000-0000F5000000}"/>
    <cellStyle name="40% - akcent 2 13" xfId="247" xr:uid="{00000000-0005-0000-0000-0000F6000000}"/>
    <cellStyle name="40% - akcent 2 14" xfId="248" xr:uid="{00000000-0005-0000-0000-0000F7000000}"/>
    <cellStyle name="40% - akcent 2 15" xfId="249" xr:uid="{00000000-0005-0000-0000-0000F8000000}"/>
    <cellStyle name="40% - akcent 2 15 2" xfId="250" xr:uid="{00000000-0005-0000-0000-0000F9000000}"/>
    <cellStyle name="40% - akcent 2 16" xfId="251" xr:uid="{00000000-0005-0000-0000-0000FA000000}"/>
    <cellStyle name="40% - akcent 2 17" xfId="252" xr:uid="{00000000-0005-0000-0000-0000FB000000}"/>
    <cellStyle name="40% - akcent 2 18" xfId="253" xr:uid="{00000000-0005-0000-0000-0000FC000000}"/>
    <cellStyle name="40% - akcent 2 19" xfId="254" xr:uid="{00000000-0005-0000-0000-0000FD000000}"/>
    <cellStyle name="40% - akcent 2 2" xfId="255" xr:uid="{00000000-0005-0000-0000-0000FE000000}"/>
    <cellStyle name="40% - akcent 2 20" xfId="256" xr:uid="{00000000-0005-0000-0000-0000FF000000}"/>
    <cellStyle name="40% - akcent 2 3" xfId="257" xr:uid="{00000000-0005-0000-0000-000000010000}"/>
    <cellStyle name="40% - akcent 2 4" xfId="258" xr:uid="{00000000-0005-0000-0000-000001010000}"/>
    <cellStyle name="40% - akcent 2 5" xfId="259" xr:uid="{00000000-0005-0000-0000-000002010000}"/>
    <cellStyle name="40% - akcent 2 6" xfId="260" xr:uid="{00000000-0005-0000-0000-000003010000}"/>
    <cellStyle name="40% - akcent 2 7" xfId="261" xr:uid="{00000000-0005-0000-0000-000004010000}"/>
    <cellStyle name="40% - akcent 2 8" xfId="262" xr:uid="{00000000-0005-0000-0000-000005010000}"/>
    <cellStyle name="40% - akcent 2 9" xfId="263" xr:uid="{00000000-0005-0000-0000-000006010000}"/>
    <cellStyle name="40% - akcent 2 9 2" xfId="264" xr:uid="{00000000-0005-0000-0000-000007010000}"/>
    <cellStyle name="40% - akcent 2 9 3" xfId="265" xr:uid="{00000000-0005-0000-0000-000008010000}"/>
    <cellStyle name="40% - akcent 2 9_COM_BND" xfId="266" xr:uid="{00000000-0005-0000-0000-000009010000}"/>
    <cellStyle name="40% - akcent 3 10" xfId="267" xr:uid="{00000000-0005-0000-0000-00000A010000}"/>
    <cellStyle name="40% - akcent 3 10 2" xfId="268" xr:uid="{00000000-0005-0000-0000-00000B010000}"/>
    <cellStyle name="40% - akcent 3 10 3" xfId="269" xr:uid="{00000000-0005-0000-0000-00000C010000}"/>
    <cellStyle name="40% - akcent 3 10_COM_BND" xfId="270" xr:uid="{00000000-0005-0000-0000-00000D010000}"/>
    <cellStyle name="40% - akcent 3 11" xfId="271" xr:uid="{00000000-0005-0000-0000-00000E010000}"/>
    <cellStyle name="40% - akcent 3 11 2" xfId="272" xr:uid="{00000000-0005-0000-0000-00000F010000}"/>
    <cellStyle name="40% - akcent 3 12" xfId="273" xr:uid="{00000000-0005-0000-0000-000010010000}"/>
    <cellStyle name="40% - akcent 3 13" xfId="274" xr:uid="{00000000-0005-0000-0000-000011010000}"/>
    <cellStyle name="40% - akcent 3 14" xfId="275" xr:uid="{00000000-0005-0000-0000-000012010000}"/>
    <cellStyle name="40% - akcent 3 15" xfId="276" xr:uid="{00000000-0005-0000-0000-000013010000}"/>
    <cellStyle name="40% - akcent 3 15 2" xfId="277" xr:uid="{00000000-0005-0000-0000-000014010000}"/>
    <cellStyle name="40% - akcent 3 16" xfId="278" xr:uid="{00000000-0005-0000-0000-000015010000}"/>
    <cellStyle name="40% - akcent 3 17" xfId="279" xr:uid="{00000000-0005-0000-0000-000016010000}"/>
    <cellStyle name="40% - akcent 3 18" xfId="280" xr:uid="{00000000-0005-0000-0000-000017010000}"/>
    <cellStyle name="40% - akcent 3 19" xfId="281" xr:uid="{00000000-0005-0000-0000-000018010000}"/>
    <cellStyle name="40% - akcent 3 2" xfId="282" xr:uid="{00000000-0005-0000-0000-000019010000}"/>
    <cellStyle name="40% - akcent 3 20" xfId="283" xr:uid="{00000000-0005-0000-0000-00001A010000}"/>
    <cellStyle name="40% - akcent 3 3" xfId="284" xr:uid="{00000000-0005-0000-0000-00001B010000}"/>
    <cellStyle name="40% - akcent 3 4" xfId="285" xr:uid="{00000000-0005-0000-0000-00001C010000}"/>
    <cellStyle name="40% - akcent 3 5" xfId="286" xr:uid="{00000000-0005-0000-0000-00001D010000}"/>
    <cellStyle name="40% - akcent 3 6" xfId="287" xr:uid="{00000000-0005-0000-0000-00001E010000}"/>
    <cellStyle name="40% - akcent 3 7" xfId="288" xr:uid="{00000000-0005-0000-0000-00001F010000}"/>
    <cellStyle name="40% - akcent 3 8" xfId="289" xr:uid="{00000000-0005-0000-0000-000020010000}"/>
    <cellStyle name="40% - akcent 3 9" xfId="290" xr:uid="{00000000-0005-0000-0000-000021010000}"/>
    <cellStyle name="40% - akcent 3 9 2" xfId="291" xr:uid="{00000000-0005-0000-0000-000022010000}"/>
    <cellStyle name="40% - akcent 3 9 3" xfId="292" xr:uid="{00000000-0005-0000-0000-000023010000}"/>
    <cellStyle name="40% - akcent 3 9_COM_BND" xfId="293" xr:uid="{00000000-0005-0000-0000-000024010000}"/>
    <cellStyle name="40% - akcent 4 10" xfId="294" xr:uid="{00000000-0005-0000-0000-000025010000}"/>
    <cellStyle name="40% - akcent 4 10 2" xfId="295" xr:uid="{00000000-0005-0000-0000-000026010000}"/>
    <cellStyle name="40% - akcent 4 10 3" xfId="296" xr:uid="{00000000-0005-0000-0000-000027010000}"/>
    <cellStyle name="40% - akcent 4 10_COM_BND" xfId="297" xr:uid="{00000000-0005-0000-0000-000028010000}"/>
    <cellStyle name="40% - akcent 4 11" xfId="298" xr:uid="{00000000-0005-0000-0000-000029010000}"/>
    <cellStyle name="40% - akcent 4 11 2" xfId="299" xr:uid="{00000000-0005-0000-0000-00002A010000}"/>
    <cellStyle name="40% - akcent 4 12" xfId="300" xr:uid="{00000000-0005-0000-0000-00002B010000}"/>
    <cellStyle name="40% - akcent 4 13" xfId="301" xr:uid="{00000000-0005-0000-0000-00002C010000}"/>
    <cellStyle name="40% - akcent 4 14" xfId="302" xr:uid="{00000000-0005-0000-0000-00002D010000}"/>
    <cellStyle name="40% - akcent 4 15" xfId="303" xr:uid="{00000000-0005-0000-0000-00002E010000}"/>
    <cellStyle name="40% - akcent 4 15 2" xfId="304" xr:uid="{00000000-0005-0000-0000-00002F010000}"/>
    <cellStyle name="40% - akcent 4 16" xfId="305" xr:uid="{00000000-0005-0000-0000-000030010000}"/>
    <cellStyle name="40% - akcent 4 17" xfId="306" xr:uid="{00000000-0005-0000-0000-000031010000}"/>
    <cellStyle name="40% - akcent 4 18" xfId="307" xr:uid="{00000000-0005-0000-0000-000032010000}"/>
    <cellStyle name="40% - akcent 4 19" xfId="308" xr:uid="{00000000-0005-0000-0000-000033010000}"/>
    <cellStyle name="40% - akcent 4 2" xfId="309" xr:uid="{00000000-0005-0000-0000-000034010000}"/>
    <cellStyle name="40% - akcent 4 20" xfId="310" xr:uid="{00000000-0005-0000-0000-000035010000}"/>
    <cellStyle name="40% - akcent 4 3" xfId="311" xr:uid="{00000000-0005-0000-0000-000036010000}"/>
    <cellStyle name="40% - akcent 4 4" xfId="312" xr:uid="{00000000-0005-0000-0000-000037010000}"/>
    <cellStyle name="40% - akcent 4 5" xfId="313" xr:uid="{00000000-0005-0000-0000-000038010000}"/>
    <cellStyle name="40% - akcent 4 6" xfId="314" xr:uid="{00000000-0005-0000-0000-000039010000}"/>
    <cellStyle name="40% - akcent 4 7" xfId="315" xr:uid="{00000000-0005-0000-0000-00003A010000}"/>
    <cellStyle name="40% - akcent 4 8" xfId="316" xr:uid="{00000000-0005-0000-0000-00003B010000}"/>
    <cellStyle name="40% - akcent 4 9" xfId="317" xr:uid="{00000000-0005-0000-0000-00003C010000}"/>
    <cellStyle name="40% - akcent 4 9 2" xfId="318" xr:uid="{00000000-0005-0000-0000-00003D010000}"/>
    <cellStyle name="40% - akcent 4 9 3" xfId="319" xr:uid="{00000000-0005-0000-0000-00003E010000}"/>
    <cellStyle name="40% - akcent 4 9_COM_BND" xfId="320" xr:uid="{00000000-0005-0000-0000-00003F010000}"/>
    <cellStyle name="40% - akcent 5 10" xfId="321" xr:uid="{00000000-0005-0000-0000-000040010000}"/>
    <cellStyle name="40% - akcent 5 10 2" xfId="322" xr:uid="{00000000-0005-0000-0000-000041010000}"/>
    <cellStyle name="40% - akcent 5 10 3" xfId="323" xr:uid="{00000000-0005-0000-0000-000042010000}"/>
    <cellStyle name="40% - akcent 5 10_COM_BND" xfId="324" xr:uid="{00000000-0005-0000-0000-000043010000}"/>
    <cellStyle name="40% - akcent 5 11" xfId="325" xr:uid="{00000000-0005-0000-0000-000044010000}"/>
    <cellStyle name="40% - akcent 5 11 2" xfId="326" xr:uid="{00000000-0005-0000-0000-000045010000}"/>
    <cellStyle name="40% - akcent 5 12" xfId="327" xr:uid="{00000000-0005-0000-0000-000046010000}"/>
    <cellStyle name="40% - akcent 5 13" xfId="328" xr:uid="{00000000-0005-0000-0000-000047010000}"/>
    <cellStyle name="40% - akcent 5 14" xfId="329" xr:uid="{00000000-0005-0000-0000-000048010000}"/>
    <cellStyle name="40% - akcent 5 15" xfId="330" xr:uid="{00000000-0005-0000-0000-000049010000}"/>
    <cellStyle name="40% - akcent 5 15 2" xfId="331" xr:uid="{00000000-0005-0000-0000-00004A010000}"/>
    <cellStyle name="40% - akcent 5 16" xfId="332" xr:uid="{00000000-0005-0000-0000-00004B010000}"/>
    <cellStyle name="40% - akcent 5 17" xfId="333" xr:uid="{00000000-0005-0000-0000-00004C010000}"/>
    <cellStyle name="40% - akcent 5 18" xfId="334" xr:uid="{00000000-0005-0000-0000-00004D010000}"/>
    <cellStyle name="40% - akcent 5 19" xfId="335" xr:uid="{00000000-0005-0000-0000-00004E010000}"/>
    <cellStyle name="40% - akcent 5 2" xfId="336" xr:uid="{00000000-0005-0000-0000-00004F010000}"/>
    <cellStyle name="40% - akcent 5 20" xfId="337" xr:uid="{00000000-0005-0000-0000-000050010000}"/>
    <cellStyle name="40% - akcent 5 3" xfId="338" xr:uid="{00000000-0005-0000-0000-000051010000}"/>
    <cellStyle name="40% - akcent 5 4" xfId="339" xr:uid="{00000000-0005-0000-0000-000052010000}"/>
    <cellStyle name="40% - akcent 5 5" xfId="340" xr:uid="{00000000-0005-0000-0000-000053010000}"/>
    <cellStyle name="40% - akcent 5 6" xfId="341" xr:uid="{00000000-0005-0000-0000-000054010000}"/>
    <cellStyle name="40% - akcent 5 7" xfId="342" xr:uid="{00000000-0005-0000-0000-000055010000}"/>
    <cellStyle name="40% - akcent 5 8" xfId="343" xr:uid="{00000000-0005-0000-0000-000056010000}"/>
    <cellStyle name="40% - akcent 5 9" xfId="344" xr:uid="{00000000-0005-0000-0000-000057010000}"/>
    <cellStyle name="40% - akcent 5 9 2" xfId="345" xr:uid="{00000000-0005-0000-0000-000058010000}"/>
    <cellStyle name="40% - akcent 5 9 3" xfId="346" xr:uid="{00000000-0005-0000-0000-000059010000}"/>
    <cellStyle name="40% - akcent 5 9_COM_BND" xfId="347" xr:uid="{00000000-0005-0000-0000-00005A010000}"/>
    <cellStyle name="40% - akcent 6 10" xfId="348" xr:uid="{00000000-0005-0000-0000-00005B010000}"/>
    <cellStyle name="40% - akcent 6 10 2" xfId="349" xr:uid="{00000000-0005-0000-0000-00005C010000}"/>
    <cellStyle name="40% - akcent 6 10 3" xfId="350" xr:uid="{00000000-0005-0000-0000-00005D010000}"/>
    <cellStyle name="40% - akcent 6 10_COM_BND" xfId="351" xr:uid="{00000000-0005-0000-0000-00005E010000}"/>
    <cellStyle name="40% - akcent 6 11" xfId="352" xr:uid="{00000000-0005-0000-0000-00005F010000}"/>
    <cellStyle name="40% - akcent 6 11 2" xfId="353" xr:uid="{00000000-0005-0000-0000-000060010000}"/>
    <cellStyle name="40% - akcent 6 12" xfId="354" xr:uid="{00000000-0005-0000-0000-000061010000}"/>
    <cellStyle name="40% - akcent 6 13" xfId="355" xr:uid="{00000000-0005-0000-0000-000062010000}"/>
    <cellStyle name="40% - akcent 6 14" xfId="356" xr:uid="{00000000-0005-0000-0000-000063010000}"/>
    <cellStyle name="40% - akcent 6 15" xfId="357" xr:uid="{00000000-0005-0000-0000-000064010000}"/>
    <cellStyle name="40% - akcent 6 15 2" xfId="358" xr:uid="{00000000-0005-0000-0000-000065010000}"/>
    <cellStyle name="40% - akcent 6 16" xfId="359" xr:uid="{00000000-0005-0000-0000-000066010000}"/>
    <cellStyle name="40% - akcent 6 17" xfId="360" xr:uid="{00000000-0005-0000-0000-000067010000}"/>
    <cellStyle name="40% - akcent 6 18" xfId="361" xr:uid="{00000000-0005-0000-0000-000068010000}"/>
    <cellStyle name="40% - akcent 6 19" xfId="362" xr:uid="{00000000-0005-0000-0000-000069010000}"/>
    <cellStyle name="40% - akcent 6 2" xfId="363" xr:uid="{00000000-0005-0000-0000-00006A010000}"/>
    <cellStyle name="40% - akcent 6 20" xfId="364" xr:uid="{00000000-0005-0000-0000-00006B010000}"/>
    <cellStyle name="40% - akcent 6 3" xfId="365" xr:uid="{00000000-0005-0000-0000-00006C010000}"/>
    <cellStyle name="40% - akcent 6 4" xfId="366" xr:uid="{00000000-0005-0000-0000-00006D010000}"/>
    <cellStyle name="40% - akcent 6 5" xfId="367" xr:uid="{00000000-0005-0000-0000-00006E010000}"/>
    <cellStyle name="40% - akcent 6 6" xfId="368" xr:uid="{00000000-0005-0000-0000-00006F010000}"/>
    <cellStyle name="40% - akcent 6 7" xfId="369" xr:uid="{00000000-0005-0000-0000-000070010000}"/>
    <cellStyle name="40% - akcent 6 8" xfId="370" xr:uid="{00000000-0005-0000-0000-000071010000}"/>
    <cellStyle name="40% - akcent 6 9" xfId="371" xr:uid="{00000000-0005-0000-0000-000072010000}"/>
    <cellStyle name="40% - akcent 6 9 2" xfId="372" xr:uid="{00000000-0005-0000-0000-000073010000}"/>
    <cellStyle name="40% - akcent 6 9 3" xfId="373" xr:uid="{00000000-0005-0000-0000-000074010000}"/>
    <cellStyle name="40% - akcent 6 9_COM_BND" xfId="374" xr:uid="{00000000-0005-0000-0000-000075010000}"/>
    <cellStyle name="5x indented GHG Textfiels" xfId="375" xr:uid="{00000000-0005-0000-0000-000076010000}"/>
    <cellStyle name="5x indented GHG Textfiels 2" xfId="376" xr:uid="{00000000-0005-0000-0000-000077010000}"/>
    <cellStyle name="60 % - Akzent1 2" xfId="377" xr:uid="{00000000-0005-0000-0000-000078010000}"/>
    <cellStyle name="60 % - Akzent2 2" xfId="378" xr:uid="{00000000-0005-0000-0000-000079010000}"/>
    <cellStyle name="60 % - Akzent3 2" xfId="379" xr:uid="{00000000-0005-0000-0000-00007A010000}"/>
    <cellStyle name="60 % - Akzent4 2" xfId="380" xr:uid="{00000000-0005-0000-0000-00007B010000}"/>
    <cellStyle name="60 % - Akzent5 2" xfId="381" xr:uid="{00000000-0005-0000-0000-00007C010000}"/>
    <cellStyle name="60 % - Akzent6 2" xfId="382" xr:uid="{00000000-0005-0000-0000-00007D010000}"/>
    <cellStyle name="60% - Accent1" xfId="383" xr:uid="{00000000-0005-0000-0000-00007E010000}"/>
    <cellStyle name="60% - Accent1 2" xfId="384" xr:uid="{00000000-0005-0000-0000-00007F010000}"/>
    <cellStyle name="60% - Accent1 3" xfId="385" xr:uid="{00000000-0005-0000-0000-000080010000}"/>
    <cellStyle name="60% - Accent2" xfId="386" xr:uid="{00000000-0005-0000-0000-000081010000}"/>
    <cellStyle name="60% - Accent2 2" xfId="387" xr:uid="{00000000-0005-0000-0000-000082010000}"/>
    <cellStyle name="60% - Accent2 3" xfId="388" xr:uid="{00000000-0005-0000-0000-000083010000}"/>
    <cellStyle name="60% - Accent3" xfId="389" xr:uid="{00000000-0005-0000-0000-000084010000}"/>
    <cellStyle name="60% - Accent3 2" xfId="390" xr:uid="{00000000-0005-0000-0000-000085010000}"/>
    <cellStyle name="60% - Accent3 3" xfId="391" xr:uid="{00000000-0005-0000-0000-000086010000}"/>
    <cellStyle name="60% - Accent4" xfId="392" xr:uid="{00000000-0005-0000-0000-000087010000}"/>
    <cellStyle name="60% - Accent4 2" xfId="393" xr:uid="{00000000-0005-0000-0000-000088010000}"/>
    <cellStyle name="60% - Accent4 3" xfId="394" xr:uid="{00000000-0005-0000-0000-000089010000}"/>
    <cellStyle name="60% - Accent5" xfId="395" xr:uid="{00000000-0005-0000-0000-00008A010000}"/>
    <cellStyle name="60% - Accent5 2" xfId="396" xr:uid="{00000000-0005-0000-0000-00008B010000}"/>
    <cellStyle name="60% - Accent5 3" xfId="397" xr:uid="{00000000-0005-0000-0000-00008C010000}"/>
    <cellStyle name="60% - Accent6" xfId="398" xr:uid="{00000000-0005-0000-0000-00008D010000}"/>
    <cellStyle name="60% - Accent6 2" xfId="399" xr:uid="{00000000-0005-0000-0000-00008E010000}"/>
    <cellStyle name="60% - Accent6 3" xfId="400" xr:uid="{00000000-0005-0000-0000-00008F010000}"/>
    <cellStyle name="60% - akcent 1 10" xfId="401" xr:uid="{00000000-0005-0000-0000-000090010000}"/>
    <cellStyle name="60% - akcent 1 10 2" xfId="402" xr:uid="{00000000-0005-0000-0000-000091010000}"/>
    <cellStyle name="60% - akcent 1 10 3" xfId="403" xr:uid="{00000000-0005-0000-0000-000092010000}"/>
    <cellStyle name="60% - akcent 1 10_COM_BND" xfId="404" xr:uid="{00000000-0005-0000-0000-000093010000}"/>
    <cellStyle name="60% - akcent 1 11" xfId="405" xr:uid="{00000000-0005-0000-0000-000094010000}"/>
    <cellStyle name="60% - akcent 1 11 2" xfId="406" xr:uid="{00000000-0005-0000-0000-000095010000}"/>
    <cellStyle name="60% - akcent 1 12" xfId="407" xr:uid="{00000000-0005-0000-0000-000096010000}"/>
    <cellStyle name="60% - akcent 1 13" xfId="408" xr:uid="{00000000-0005-0000-0000-000097010000}"/>
    <cellStyle name="60% - akcent 1 14" xfId="409" xr:uid="{00000000-0005-0000-0000-000098010000}"/>
    <cellStyle name="60% - akcent 1 15" xfId="410" xr:uid="{00000000-0005-0000-0000-000099010000}"/>
    <cellStyle name="60% - akcent 1 15 2" xfId="411" xr:uid="{00000000-0005-0000-0000-00009A010000}"/>
    <cellStyle name="60% - akcent 1 16" xfId="412" xr:uid="{00000000-0005-0000-0000-00009B010000}"/>
    <cellStyle name="60% - akcent 1 17" xfId="413" xr:uid="{00000000-0005-0000-0000-00009C010000}"/>
    <cellStyle name="60% - akcent 1 18" xfId="414" xr:uid="{00000000-0005-0000-0000-00009D010000}"/>
    <cellStyle name="60% - akcent 1 19" xfId="415" xr:uid="{00000000-0005-0000-0000-00009E010000}"/>
    <cellStyle name="60% - akcent 1 2" xfId="416" xr:uid="{00000000-0005-0000-0000-00009F010000}"/>
    <cellStyle name="60% - akcent 1 20" xfId="417" xr:uid="{00000000-0005-0000-0000-0000A0010000}"/>
    <cellStyle name="60% - akcent 1 3" xfId="418" xr:uid="{00000000-0005-0000-0000-0000A1010000}"/>
    <cellStyle name="60% - akcent 1 4" xfId="419" xr:uid="{00000000-0005-0000-0000-0000A2010000}"/>
    <cellStyle name="60% - akcent 1 5" xfId="420" xr:uid="{00000000-0005-0000-0000-0000A3010000}"/>
    <cellStyle name="60% - akcent 1 6" xfId="421" xr:uid="{00000000-0005-0000-0000-0000A4010000}"/>
    <cellStyle name="60% - akcent 1 7" xfId="422" xr:uid="{00000000-0005-0000-0000-0000A5010000}"/>
    <cellStyle name="60% - akcent 1 8" xfId="423" xr:uid="{00000000-0005-0000-0000-0000A6010000}"/>
    <cellStyle name="60% - akcent 1 9" xfId="424" xr:uid="{00000000-0005-0000-0000-0000A7010000}"/>
    <cellStyle name="60% - akcent 1 9 2" xfId="425" xr:uid="{00000000-0005-0000-0000-0000A8010000}"/>
    <cellStyle name="60% - akcent 1 9 3" xfId="426" xr:uid="{00000000-0005-0000-0000-0000A9010000}"/>
    <cellStyle name="60% - akcent 1 9_COM_BND" xfId="427" xr:uid="{00000000-0005-0000-0000-0000AA010000}"/>
    <cellStyle name="60% - akcent 2 10" xfId="428" xr:uid="{00000000-0005-0000-0000-0000AB010000}"/>
    <cellStyle name="60% - akcent 2 10 2" xfId="429" xr:uid="{00000000-0005-0000-0000-0000AC010000}"/>
    <cellStyle name="60% - akcent 2 10 3" xfId="430" xr:uid="{00000000-0005-0000-0000-0000AD010000}"/>
    <cellStyle name="60% - akcent 2 10_COM_BND" xfId="431" xr:uid="{00000000-0005-0000-0000-0000AE010000}"/>
    <cellStyle name="60% - akcent 2 11" xfId="432" xr:uid="{00000000-0005-0000-0000-0000AF010000}"/>
    <cellStyle name="60% - akcent 2 11 2" xfId="433" xr:uid="{00000000-0005-0000-0000-0000B0010000}"/>
    <cellStyle name="60% - akcent 2 12" xfId="434" xr:uid="{00000000-0005-0000-0000-0000B1010000}"/>
    <cellStyle name="60% - akcent 2 13" xfId="435" xr:uid="{00000000-0005-0000-0000-0000B2010000}"/>
    <cellStyle name="60% - akcent 2 14" xfId="436" xr:uid="{00000000-0005-0000-0000-0000B3010000}"/>
    <cellStyle name="60% - akcent 2 15" xfId="437" xr:uid="{00000000-0005-0000-0000-0000B4010000}"/>
    <cellStyle name="60% - akcent 2 15 2" xfId="438" xr:uid="{00000000-0005-0000-0000-0000B5010000}"/>
    <cellStyle name="60% - akcent 2 16" xfId="439" xr:uid="{00000000-0005-0000-0000-0000B6010000}"/>
    <cellStyle name="60% - akcent 2 17" xfId="440" xr:uid="{00000000-0005-0000-0000-0000B7010000}"/>
    <cellStyle name="60% - akcent 2 18" xfId="441" xr:uid="{00000000-0005-0000-0000-0000B8010000}"/>
    <cellStyle name="60% - akcent 2 19" xfId="442" xr:uid="{00000000-0005-0000-0000-0000B9010000}"/>
    <cellStyle name="60% - akcent 2 2" xfId="443" xr:uid="{00000000-0005-0000-0000-0000BA010000}"/>
    <cellStyle name="60% - akcent 2 20" xfId="444" xr:uid="{00000000-0005-0000-0000-0000BB010000}"/>
    <cellStyle name="60% - akcent 2 3" xfId="445" xr:uid="{00000000-0005-0000-0000-0000BC010000}"/>
    <cellStyle name="60% - akcent 2 4" xfId="446" xr:uid="{00000000-0005-0000-0000-0000BD010000}"/>
    <cellStyle name="60% - akcent 2 5" xfId="447" xr:uid="{00000000-0005-0000-0000-0000BE010000}"/>
    <cellStyle name="60% - akcent 2 6" xfId="448" xr:uid="{00000000-0005-0000-0000-0000BF010000}"/>
    <cellStyle name="60% - akcent 2 7" xfId="449" xr:uid="{00000000-0005-0000-0000-0000C0010000}"/>
    <cellStyle name="60% - akcent 2 8" xfId="450" xr:uid="{00000000-0005-0000-0000-0000C1010000}"/>
    <cellStyle name="60% - akcent 2 9" xfId="451" xr:uid="{00000000-0005-0000-0000-0000C2010000}"/>
    <cellStyle name="60% - akcent 2 9 2" xfId="452" xr:uid="{00000000-0005-0000-0000-0000C3010000}"/>
    <cellStyle name="60% - akcent 2 9 3" xfId="453" xr:uid="{00000000-0005-0000-0000-0000C4010000}"/>
    <cellStyle name="60% - akcent 2 9_COM_BND" xfId="454" xr:uid="{00000000-0005-0000-0000-0000C5010000}"/>
    <cellStyle name="60% - akcent 3 10" xfId="455" xr:uid="{00000000-0005-0000-0000-0000C6010000}"/>
    <cellStyle name="60% - akcent 3 10 2" xfId="456" xr:uid="{00000000-0005-0000-0000-0000C7010000}"/>
    <cellStyle name="60% - akcent 3 10 3" xfId="457" xr:uid="{00000000-0005-0000-0000-0000C8010000}"/>
    <cellStyle name="60% - akcent 3 10_COM_BND" xfId="458" xr:uid="{00000000-0005-0000-0000-0000C9010000}"/>
    <cellStyle name="60% - akcent 3 11" xfId="459" xr:uid="{00000000-0005-0000-0000-0000CA010000}"/>
    <cellStyle name="60% - akcent 3 11 2" xfId="460" xr:uid="{00000000-0005-0000-0000-0000CB010000}"/>
    <cellStyle name="60% - akcent 3 12" xfId="461" xr:uid="{00000000-0005-0000-0000-0000CC010000}"/>
    <cellStyle name="60% - akcent 3 13" xfId="462" xr:uid="{00000000-0005-0000-0000-0000CD010000}"/>
    <cellStyle name="60% - akcent 3 14" xfId="463" xr:uid="{00000000-0005-0000-0000-0000CE010000}"/>
    <cellStyle name="60% - akcent 3 15" xfId="464" xr:uid="{00000000-0005-0000-0000-0000CF010000}"/>
    <cellStyle name="60% - akcent 3 15 2" xfId="465" xr:uid="{00000000-0005-0000-0000-0000D0010000}"/>
    <cellStyle name="60% - akcent 3 16" xfId="466" xr:uid="{00000000-0005-0000-0000-0000D1010000}"/>
    <cellStyle name="60% - akcent 3 17" xfId="467" xr:uid="{00000000-0005-0000-0000-0000D2010000}"/>
    <cellStyle name="60% - akcent 3 18" xfId="468" xr:uid="{00000000-0005-0000-0000-0000D3010000}"/>
    <cellStyle name="60% - akcent 3 19" xfId="469" xr:uid="{00000000-0005-0000-0000-0000D4010000}"/>
    <cellStyle name="60% - akcent 3 2" xfId="470" xr:uid="{00000000-0005-0000-0000-0000D5010000}"/>
    <cellStyle name="60% - akcent 3 20" xfId="471" xr:uid="{00000000-0005-0000-0000-0000D6010000}"/>
    <cellStyle name="60% - akcent 3 3" xfId="472" xr:uid="{00000000-0005-0000-0000-0000D7010000}"/>
    <cellStyle name="60% - akcent 3 4" xfId="473" xr:uid="{00000000-0005-0000-0000-0000D8010000}"/>
    <cellStyle name="60% - akcent 3 5" xfId="474" xr:uid="{00000000-0005-0000-0000-0000D9010000}"/>
    <cellStyle name="60% - akcent 3 6" xfId="475" xr:uid="{00000000-0005-0000-0000-0000DA010000}"/>
    <cellStyle name="60% - akcent 3 7" xfId="476" xr:uid="{00000000-0005-0000-0000-0000DB010000}"/>
    <cellStyle name="60% - akcent 3 8" xfId="477" xr:uid="{00000000-0005-0000-0000-0000DC010000}"/>
    <cellStyle name="60% - akcent 3 9" xfId="478" xr:uid="{00000000-0005-0000-0000-0000DD010000}"/>
    <cellStyle name="60% - akcent 3 9 2" xfId="479" xr:uid="{00000000-0005-0000-0000-0000DE010000}"/>
    <cellStyle name="60% - akcent 3 9 3" xfId="480" xr:uid="{00000000-0005-0000-0000-0000DF010000}"/>
    <cellStyle name="60% - akcent 3 9_COM_BND" xfId="481" xr:uid="{00000000-0005-0000-0000-0000E0010000}"/>
    <cellStyle name="60% - akcent 4 10" xfId="482" xr:uid="{00000000-0005-0000-0000-0000E1010000}"/>
    <cellStyle name="60% - akcent 4 10 2" xfId="483" xr:uid="{00000000-0005-0000-0000-0000E2010000}"/>
    <cellStyle name="60% - akcent 4 10 3" xfId="484" xr:uid="{00000000-0005-0000-0000-0000E3010000}"/>
    <cellStyle name="60% - akcent 4 10_COM_BND" xfId="485" xr:uid="{00000000-0005-0000-0000-0000E4010000}"/>
    <cellStyle name="60% - akcent 4 11" xfId="486" xr:uid="{00000000-0005-0000-0000-0000E5010000}"/>
    <cellStyle name="60% - akcent 4 11 2" xfId="487" xr:uid="{00000000-0005-0000-0000-0000E6010000}"/>
    <cellStyle name="60% - akcent 4 12" xfId="488" xr:uid="{00000000-0005-0000-0000-0000E7010000}"/>
    <cellStyle name="60% - akcent 4 13" xfId="489" xr:uid="{00000000-0005-0000-0000-0000E8010000}"/>
    <cellStyle name="60% - akcent 4 13 2" xfId="490" xr:uid="{00000000-0005-0000-0000-0000E9010000}"/>
    <cellStyle name="60% - akcent 4 14" xfId="491" xr:uid="{00000000-0005-0000-0000-0000EA010000}"/>
    <cellStyle name="60% - akcent 4 15" xfId="492" xr:uid="{00000000-0005-0000-0000-0000EB010000}"/>
    <cellStyle name="60% - akcent 4 15 2" xfId="493" xr:uid="{00000000-0005-0000-0000-0000EC010000}"/>
    <cellStyle name="60% - akcent 4 16" xfId="494" xr:uid="{00000000-0005-0000-0000-0000ED010000}"/>
    <cellStyle name="60% - akcent 4 17" xfId="495" xr:uid="{00000000-0005-0000-0000-0000EE010000}"/>
    <cellStyle name="60% - akcent 4 18" xfId="496" xr:uid="{00000000-0005-0000-0000-0000EF010000}"/>
    <cellStyle name="60% - akcent 4 19" xfId="497" xr:uid="{00000000-0005-0000-0000-0000F0010000}"/>
    <cellStyle name="60% - akcent 4 2" xfId="498" xr:uid="{00000000-0005-0000-0000-0000F1010000}"/>
    <cellStyle name="60% - akcent 4 20" xfId="499" xr:uid="{00000000-0005-0000-0000-0000F2010000}"/>
    <cellStyle name="60% - akcent 4 3" xfId="500" xr:uid="{00000000-0005-0000-0000-0000F3010000}"/>
    <cellStyle name="60% - akcent 4 4" xfId="501" xr:uid="{00000000-0005-0000-0000-0000F4010000}"/>
    <cellStyle name="60% - akcent 4 5" xfId="502" xr:uid="{00000000-0005-0000-0000-0000F5010000}"/>
    <cellStyle name="60% - akcent 4 6" xfId="503" xr:uid="{00000000-0005-0000-0000-0000F6010000}"/>
    <cellStyle name="60% - akcent 4 7" xfId="504" xr:uid="{00000000-0005-0000-0000-0000F7010000}"/>
    <cellStyle name="60% - akcent 4 8" xfId="505" xr:uid="{00000000-0005-0000-0000-0000F8010000}"/>
    <cellStyle name="60% - akcent 4 9" xfId="506" xr:uid="{00000000-0005-0000-0000-0000F9010000}"/>
    <cellStyle name="60% - akcent 4 9 2" xfId="507" xr:uid="{00000000-0005-0000-0000-0000FA010000}"/>
    <cellStyle name="60% - akcent 4 9 3" xfId="508" xr:uid="{00000000-0005-0000-0000-0000FB010000}"/>
    <cellStyle name="60% - akcent 4 9_COM_BND" xfId="509" xr:uid="{00000000-0005-0000-0000-0000FC010000}"/>
    <cellStyle name="60% - akcent 5 10" xfId="510" xr:uid="{00000000-0005-0000-0000-0000FD010000}"/>
    <cellStyle name="60% - akcent 5 10 2" xfId="511" xr:uid="{00000000-0005-0000-0000-0000FE010000}"/>
    <cellStyle name="60% - akcent 5 10 3" xfId="512" xr:uid="{00000000-0005-0000-0000-0000FF010000}"/>
    <cellStyle name="60% - akcent 5 10_COM_BND" xfId="513" xr:uid="{00000000-0005-0000-0000-000000020000}"/>
    <cellStyle name="60% - akcent 5 11" xfId="514" xr:uid="{00000000-0005-0000-0000-000001020000}"/>
    <cellStyle name="60% - akcent 5 11 2" xfId="515" xr:uid="{00000000-0005-0000-0000-000002020000}"/>
    <cellStyle name="60% - akcent 5 12" xfId="516" xr:uid="{00000000-0005-0000-0000-000003020000}"/>
    <cellStyle name="60% - akcent 5 13" xfId="517" xr:uid="{00000000-0005-0000-0000-000004020000}"/>
    <cellStyle name="60% - akcent 5 14" xfId="518" xr:uid="{00000000-0005-0000-0000-000005020000}"/>
    <cellStyle name="60% - akcent 5 15" xfId="519" xr:uid="{00000000-0005-0000-0000-000006020000}"/>
    <cellStyle name="60% - akcent 5 15 2" xfId="520" xr:uid="{00000000-0005-0000-0000-000007020000}"/>
    <cellStyle name="60% - akcent 5 16" xfId="521" xr:uid="{00000000-0005-0000-0000-000008020000}"/>
    <cellStyle name="60% - akcent 5 17" xfId="522" xr:uid="{00000000-0005-0000-0000-000009020000}"/>
    <cellStyle name="60% - akcent 5 18" xfId="523" xr:uid="{00000000-0005-0000-0000-00000A020000}"/>
    <cellStyle name="60% - akcent 5 19" xfId="524" xr:uid="{00000000-0005-0000-0000-00000B020000}"/>
    <cellStyle name="60% - akcent 5 2" xfId="525" xr:uid="{00000000-0005-0000-0000-00000C020000}"/>
    <cellStyle name="60% - akcent 5 20" xfId="526" xr:uid="{00000000-0005-0000-0000-00000D020000}"/>
    <cellStyle name="60% - akcent 5 3" xfId="527" xr:uid="{00000000-0005-0000-0000-00000E020000}"/>
    <cellStyle name="60% - akcent 5 4" xfId="528" xr:uid="{00000000-0005-0000-0000-00000F020000}"/>
    <cellStyle name="60% - akcent 5 5" xfId="529" xr:uid="{00000000-0005-0000-0000-000010020000}"/>
    <cellStyle name="60% - akcent 5 6" xfId="530" xr:uid="{00000000-0005-0000-0000-000011020000}"/>
    <cellStyle name="60% - akcent 5 7" xfId="531" xr:uid="{00000000-0005-0000-0000-000012020000}"/>
    <cellStyle name="60% - akcent 5 8" xfId="532" xr:uid="{00000000-0005-0000-0000-000013020000}"/>
    <cellStyle name="60% - akcent 5 9" xfId="533" xr:uid="{00000000-0005-0000-0000-000014020000}"/>
    <cellStyle name="60% - akcent 5 9 2" xfId="534" xr:uid="{00000000-0005-0000-0000-000015020000}"/>
    <cellStyle name="60% - akcent 5 9 3" xfId="535" xr:uid="{00000000-0005-0000-0000-000016020000}"/>
    <cellStyle name="60% - akcent 5 9_COM_BND" xfId="536" xr:uid="{00000000-0005-0000-0000-000017020000}"/>
    <cellStyle name="60% - akcent 6 10" xfId="537" xr:uid="{00000000-0005-0000-0000-000018020000}"/>
    <cellStyle name="60% - akcent 6 10 2" xfId="538" xr:uid="{00000000-0005-0000-0000-000019020000}"/>
    <cellStyle name="60% - akcent 6 10 3" xfId="539" xr:uid="{00000000-0005-0000-0000-00001A020000}"/>
    <cellStyle name="60% - akcent 6 10_COM_BND" xfId="540" xr:uid="{00000000-0005-0000-0000-00001B020000}"/>
    <cellStyle name="60% - akcent 6 11" xfId="541" xr:uid="{00000000-0005-0000-0000-00001C020000}"/>
    <cellStyle name="60% - akcent 6 11 2" xfId="542" xr:uid="{00000000-0005-0000-0000-00001D020000}"/>
    <cellStyle name="60% - akcent 6 12" xfId="543" xr:uid="{00000000-0005-0000-0000-00001E020000}"/>
    <cellStyle name="60% - akcent 6 13" xfId="544" xr:uid="{00000000-0005-0000-0000-00001F020000}"/>
    <cellStyle name="60% - akcent 6 14" xfId="545" xr:uid="{00000000-0005-0000-0000-000020020000}"/>
    <cellStyle name="60% - akcent 6 15" xfId="546" xr:uid="{00000000-0005-0000-0000-000021020000}"/>
    <cellStyle name="60% - akcent 6 15 2" xfId="547" xr:uid="{00000000-0005-0000-0000-000022020000}"/>
    <cellStyle name="60% - akcent 6 16" xfId="548" xr:uid="{00000000-0005-0000-0000-000023020000}"/>
    <cellStyle name="60% - akcent 6 17" xfId="549" xr:uid="{00000000-0005-0000-0000-000024020000}"/>
    <cellStyle name="60% - akcent 6 18" xfId="550" xr:uid="{00000000-0005-0000-0000-000025020000}"/>
    <cellStyle name="60% - akcent 6 19" xfId="551" xr:uid="{00000000-0005-0000-0000-000026020000}"/>
    <cellStyle name="60% - akcent 6 2" xfId="552" xr:uid="{00000000-0005-0000-0000-000027020000}"/>
    <cellStyle name="60% - akcent 6 20" xfId="553" xr:uid="{00000000-0005-0000-0000-000028020000}"/>
    <cellStyle name="60% - akcent 6 3" xfId="554" xr:uid="{00000000-0005-0000-0000-000029020000}"/>
    <cellStyle name="60% - akcent 6 4" xfId="555" xr:uid="{00000000-0005-0000-0000-00002A020000}"/>
    <cellStyle name="60% - akcent 6 5" xfId="556" xr:uid="{00000000-0005-0000-0000-00002B020000}"/>
    <cellStyle name="60% - akcent 6 6" xfId="557" xr:uid="{00000000-0005-0000-0000-00002C020000}"/>
    <cellStyle name="60% - akcent 6 7" xfId="558" xr:uid="{00000000-0005-0000-0000-00002D020000}"/>
    <cellStyle name="60% - akcent 6 8" xfId="559" xr:uid="{00000000-0005-0000-0000-00002E020000}"/>
    <cellStyle name="60% - akcent 6 9" xfId="560" xr:uid="{00000000-0005-0000-0000-00002F020000}"/>
    <cellStyle name="60% - akcent 6 9 2" xfId="561" xr:uid="{00000000-0005-0000-0000-000030020000}"/>
    <cellStyle name="60% - akcent 6 9 3" xfId="562" xr:uid="{00000000-0005-0000-0000-000031020000}"/>
    <cellStyle name="60% - akcent 6 9_COM_BND" xfId="563" xr:uid="{00000000-0005-0000-0000-000032020000}"/>
    <cellStyle name="Accent1" xfId="564" xr:uid="{00000000-0005-0000-0000-000033020000}"/>
    <cellStyle name="Accent1 2" xfId="565" xr:uid="{00000000-0005-0000-0000-000034020000}"/>
    <cellStyle name="Accent1 3" xfId="566" xr:uid="{00000000-0005-0000-0000-000035020000}"/>
    <cellStyle name="Accent2" xfId="567" xr:uid="{00000000-0005-0000-0000-000036020000}"/>
    <cellStyle name="Accent2 2" xfId="568" xr:uid="{00000000-0005-0000-0000-000037020000}"/>
    <cellStyle name="Accent2 3" xfId="569" xr:uid="{00000000-0005-0000-0000-000038020000}"/>
    <cellStyle name="Accent3" xfId="570" xr:uid="{00000000-0005-0000-0000-000039020000}"/>
    <cellStyle name="Accent3 2" xfId="571" xr:uid="{00000000-0005-0000-0000-00003A020000}"/>
    <cellStyle name="Accent3 3" xfId="572" xr:uid="{00000000-0005-0000-0000-00003B020000}"/>
    <cellStyle name="Accent4" xfId="573" xr:uid="{00000000-0005-0000-0000-00003C020000}"/>
    <cellStyle name="Accent4 2" xfId="574" xr:uid="{00000000-0005-0000-0000-00003D020000}"/>
    <cellStyle name="Accent4 3" xfId="575" xr:uid="{00000000-0005-0000-0000-00003E020000}"/>
    <cellStyle name="Accent5" xfId="576" xr:uid="{00000000-0005-0000-0000-00003F020000}"/>
    <cellStyle name="Accent5 2" xfId="577" xr:uid="{00000000-0005-0000-0000-000040020000}"/>
    <cellStyle name="Accent5 3" xfId="578" xr:uid="{00000000-0005-0000-0000-000041020000}"/>
    <cellStyle name="Accent6" xfId="579" xr:uid="{00000000-0005-0000-0000-000042020000}"/>
    <cellStyle name="Accent6 2" xfId="580" xr:uid="{00000000-0005-0000-0000-000043020000}"/>
    <cellStyle name="Accent6 3" xfId="581" xr:uid="{00000000-0005-0000-0000-000044020000}"/>
    <cellStyle name="Actual Date" xfId="582" xr:uid="{00000000-0005-0000-0000-000045020000}"/>
    <cellStyle name="Akcent 1 10" xfId="583" xr:uid="{00000000-0005-0000-0000-000046020000}"/>
    <cellStyle name="Akcent 1 10 2" xfId="584" xr:uid="{00000000-0005-0000-0000-000047020000}"/>
    <cellStyle name="Akcent 1 10 3" xfId="585" xr:uid="{00000000-0005-0000-0000-000048020000}"/>
    <cellStyle name="Akcent 1 10_COM_BND" xfId="586" xr:uid="{00000000-0005-0000-0000-000049020000}"/>
    <cellStyle name="Akcent 1 11" xfId="587" xr:uid="{00000000-0005-0000-0000-00004A020000}"/>
    <cellStyle name="Akcent 1 11 2" xfId="588" xr:uid="{00000000-0005-0000-0000-00004B020000}"/>
    <cellStyle name="Akcent 1 12" xfId="589" xr:uid="{00000000-0005-0000-0000-00004C020000}"/>
    <cellStyle name="Akcent 1 13" xfId="590" xr:uid="{00000000-0005-0000-0000-00004D020000}"/>
    <cellStyle name="Akcent 1 14" xfId="591" xr:uid="{00000000-0005-0000-0000-00004E020000}"/>
    <cellStyle name="Akcent 1 15" xfId="592" xr:uid="{00000000-0005-0000-0000-00004F020000}"/>
    <cellStyle name="Akcent 1 15 2" xfId="593" xr:uid="{00000000-0005-0000-0000-000050020000}"/>
    <cellStyle name="Akcent 1 16" xfId="594" xr:uid="{00000000-0005-0000-0000-000051020000}"/>
    <cellStyle name="Akcent 1 17" xfId="595" xr:uid="{00000000-0005-0000-0000-000052020000}"/>
    <cellStyle name="Akcent 1 18" xfId="596" xr:uid="{00000000-0005-0000-0000-000053020000}"/>
    <cellStyle name="Akcent 1 19" xfId="597" xr:uid="{00000000-0005-0000-0000-000054020000}"/>
    <cellStyle name="Akcent 1 2" xfId="598" xr:uid="{00000000-0005-0000-0000-000055020000}"/>
    <cellStyle name="Akcent 1 20" xfId="599" xr:uid="{00000000-0005-0000-0000-000056020000}"/>
    <cellStyle name="Akcent 1 3" xfId="600" xr:uid="{00000000-0005-0000-0000-000057020000}"/>
    <cellStyle name="Akcent 1 4" xfId="601" xr:uid="{00000000-0005-0000-0000-000058020000}"/>
    <cellStyle name="Akcent 1 5" xfId="602" xr:uid="{00000000-0005-0000-0000-000059020000}"/>
    <cellStyle name="Akcent 1 6" xfId="603" xr:uid="{00000000-0005-0000-0000-00005A020000}"/>
    <cellStyle name="Akcent 1 7" xfId="604" xr:uid="{00000000-0005-0000-0000-00005B020000}"/>
    <cellStyle name="Akcent 1 8" xfId="605" xr:uid="{00000000-0005-0000-0000-00005C020000}"/>
    <cellStyle name="Akcent 1 9" xfId="606" xr:uid="{00000000-0005-0000-0000-00005D020000}"/>
    <cellStyle name="Akcent 1 9 2" xfId="607" xr:uid="{00000000-0005-0000-0000-00005E020000}"/>
    <cellStyle name="Akcent 1 9 3" xfId="608" xr:uid="{00000000-0005-0000-0000-00005F020000}"/>
    <cellStyle name="Akcent 1 9_COM_BND" xfId="609" xr:uid="{00000000-0005-0000-0000-000060020000}"/>
    <cellStyle name="Akcent 2 10" xfId="610" xr:uid="{00000000-0005-0000-0000-000061020000}"/>
    <cellStyle name="Akcent 2 10 2" xfId="611" xr:uid="{00000000-0005-0000-0000-000062020000}"/>
    <cellStyle name="Akcent 2 10 3" xfId="612" xr:uid="{00000000-0005-0000-0000-000063020000}"/>
    <cellStyle name="Akcent 2 10_COM_BND" xfId="613" xr:uid="{00000000-0005-0000-0000-000064020000}"/>
    <cellStyle name="Akcent 2 11" xfId="614" xr:uid="{00000000-0005-0000-0000-000065020000}"/>
    <cellStyle name="Akcent 2 11 2" xfId="615" xr:uid="{00000000-0005-0000-0000-000066020000}"/>
    <cellStyle name="Akcent 2 12" xfId="616" xr:uid="{00000000-0005-0000-0000-000067020000}"/>
    <cellStyle name="Akcent 2 13" xfId="617" xr:uid="{00000000-0005-0000-0000-000068020000}"/>
    <cellStyle name="Akcent 2 14" xfId="618" xr:uid="{00000000-0005-0000-0000-000069020000}"/>
    <cellStyle name="Akcent 2 15" xfId="619" xr:uid="{00000000-0005-0000-0000-00006A020000}"/>
    <cellStyle name="Akcent 2 15 2" xfId="620" xr:uid="{00000000-0005-0000-0000-00006B020000}"/>
    <cellStyle name="Akcent 2 16" xfId="621" xr:uid="{00000000-0005-0000-0000-00006C020000}"/>
    <cellStyle name="Akcent 2 17" xfId="622" xr:uid="{00000000-0005-0000-0000-00006D020000}"/>
    <cellStyle name="Akcent 2 18" xfId="623" xr:uid="{00000000-0005-0000-0000-00006E020000}"/>
    <cellStyle name="Akcent 2 19" xfId="624" xr:uid="{00000000-0005-0000-0000-00006F020000}"/>
    <cellStyle name="Akcent 2 2" xfId="625" xr:uid="{00000000-0005-0000-0000-000070020000}"/>
    <cellStyle name="Akcent 2 20" xfId="626" xr:uid="{00000000-0005-0000-0000-000071020000}"/>
    <cellStyle name="Akcent 2 3" xfId="627" xr:uid="{00000000-0005-0000-0000-000072020000}"/>
    <cellStyle name="Akcent 2 4" xfId="628" xr:uid="{00000000-0005-0000-0000-000073020000}"/>
    <cellStyle name="Akcent 2 5" xfId="629" xr:uid="{00000000-0005-0000-0000-000074020000}"/>
    <cellStyle name="Akcent 2 6" xfId="630" xr:uid="{00000000-0005-0000-0000-000075020000}"/>
    <cellStyle name="Akcent 2 7" xfId="631" xr:uid="{00000000-0005-0000-0000-000076020000}"/>
    <cellStyle name="Akcent 2 8" xfId="632" xr:uid="{00000000-0005-0000-0000-000077020000}"/>
    <cellStyle name="Akcent 2 9" xfId="633" xr:uid="{00000000-0005-0000-0000-000078020000}"/>
    <cellStyle name="Akcent 2 9 2" xfId="634" xr:uid="{00000000-0005-0000-0000-000079020000}"/>
    <cellStyle name="Akcent 2 9 3" xfId="635" xr:uid="{00000000-0005-0000-0000-00007A020000}"/>
    <cellStyle name="Akcent 2 9_COM_BND" xfId="636" xr:uid="{00000000-0005-0000-0000-00007B020000}"/>
    <cellStyle name="Akcent 3 10" xfId="637" xr:uid="{00000000-0005-0000-0000-00007C020000}"/>
    <cellStyle name="Akcent 3 10 2" xfId="638" xr:uid="{00000000-0005-0000-0000-00007D020000}"/>
    <cellStyle name="Akcent 3 10 3" xfId="639" xr:uid="{00000000-0005-0000-0000-00007E020000}"/>
    <cellStyle name="Akcent 3 10_COM_BND" xfId="640" xr:uid="{00000000-0005-0000-0000-00007F020000}"/>
    <cellStyle name="Akcent 3 11" xfId="641" xr:uid="{00000000-0005-0000-0000-000080020000}"/>
    <cellStyle name="Akcent 3 11 2" xfId="642" xr:uid="{00000000-0005-0000-0000-000081020000}"/>
    <cellStyle name="Akcent 3 12" xfId="643" xr:uid="{00000000-0005-0000-0000-000082020000}"/>
    <cellStyle name="Akcent 3 13" xfId="644" xr:uid="{00000000-0005-0000-0000-000083020000}"/>
    <cellStyle name="Akcent 3 14" xfId="645" xr:uid="{00000000-0005-0000-0000-000084020000}"/>
    <cellStyle name="Akcent 3 15" xfId="646" xr:uid="{00000000-0005-0000-0000-000085020000}"/>
    <cellStyle name="Akcent 3 15 2" xfId="647" xr:uid="{00000000-0005-0000-0000-000086020000}"/>
    <cellStyle name="Akcent 3 16" xfId="648" xr:uid="{00000000-0005-0000-0000-000087020000}"/>
    <cellStyle name="Akcent 3 17" xfId="649" xr:uid="{00000000-0005-0000-0000-000088020000}"/>
    <cellStyle name="Akcent 3 18" xfId="650" xr:uid="{00000000-0005-0000-0000-000089020000}"/>
    <cellStyle name="Akcent 3 19" xfId="651" xr:uid="{00000000-0005-0000-0000-00008A020000}"/>
    <cellStyle name="Akcent 3 2" xfId="652" xr:uid="{00000000-0005-0000-0000-00008B020000}"/>
    <cellStyle name="Akcent 3 20" xfId="653" xr:uid="{00000000-0005-0000-0000-00008C020000}"/>
    <cellStyle name="Akcent 3 3" xfId="654" xr:uid="{00000000-0005-0000-0000-00008D020000}"/>
    <cellStyle name="Akcent 3 4" xfId="655" xr:uid="{00000000-0005-0000-0000-00008E020000}"/>
    <cellStyle name="Akcent 3 5" xfId="656" xr:uid="{00000000-0005-0000-0000-00008F020000}"/>
    <cellStyle name="Akcent 3 6" xfId="657" xr:uid="{00000000-0005-0000-0000-000090020000}"/>
    <cellStyle name="Akcent 3 7" xfId="658" xr:uid="{00000000-0005-0000-0000-000091020000}"/>
    <cellStyle name="Akcent 3 8" xfId="659" xr:uid="{00000000-0005-0000-0000-000092020000}"/>
    <cellStyle name="Akcent 3 9" xfId="660" xr:uid="{00000000-0005-0000-0000-000093020000}"/>
    <cellStyle name="Akcent 3 9 2" xfId="661" xr:uid="{00000000-0005-0000-0000-000094020000}"/>
    <cellStyle name="Akcent 3 9 3" xfId="662" xr:uid="{00000000-0005-0000-0000-000095020000}"/>
    <cellStyle name="Akcent 3 9_COM_BND" xfId="663" xr:uid="{00000000-0005-0000-0000-000096020000}"/>
    <cellStyle name="Akcent 4 10" xfId="664" xr:uid="{00000000-0005-0000-0000-000097020000}"/>
    <cellStyle name="Akcent 4 10 2" xfId="665" xr:uid="{00000000-0005-0000-0000-000098020000}"/>
    <cellStyle name="Akcent 4 10 3" xfId="666" xr:uid="{00000000-0005-0000-0000-000099020000}"/>
    <cellStyle name="Akcent 4 10_COM_BND" xfId="667" xr:uid="{00000000-0005-0000-0000-00009A020000}"/>
    <cellStyle name="Akcent 4 11" xfId="668" xr:uid="{00000000-0005-0000-0000-00009B020000}"/>
    <cellStyle name="Akcent 4 11 2" xfId="669" xr:uid="{00000000-0005-0000-0000-00009C020000}"/>
    <cellStyle name="Akcent 4 12" xfId="670" xr:uid="{00000000-0005-0000-0000-00009D020000}"/>
    <cellStyle name="Akcent 4 13" xfId="671" xr:uid="{00000000-0005-0000-0000-00009E020000}"/>
    <cellStyle name="Akcent 4 14" xfId="672" xr:uid="{00000000-0005-0000-0000-00009F020000}"/>
    <cellStyle name="Akcent 4 15" xfId="673" xr:uid="{00000000-0005-0000-0000-0000A0020000}"/>
    <cellStyle name="Akcent 4 15 2" xfId="674" xr:uid="{00000000-0005-0000-0000-0000A1020000}"/>
    <cellStyle name="Akcent 4 16" xfId="675" xr:uid="{00000000-0005-0000-0000-0000A2020000}"/>
    <cellStyle name="Akcent 4 17" xfId="676" xr:uid="{00000000-0005-0000-0000-0000A3020000}"/>
    <cellStyle name="Akcent 4 18" xfId="677" xr:uid="{00000000-0005-0000-0000-0000A4020000}"/>
    <cellStyle name="Akcent 4 19" xfId="678" xr:uid="{00000000-0005-0000-0000-0000A5020000}"/>
    <cellStyle name="Akcent 4 2" xfId="679" xr:uid="{00000000-0005-0000-0000-0000A6020000}"/>
    <cellStyle name="Akcent 4 20" xfId="680" xr:uid="{00000000-0005-0000-0000-0000A7020000}"/>
    <cellStyle name="Akcent 4 3" xfId="681" xr:uid="{00000000-0005-0000-0000-0000A8020000}"/>
    <cellStyle name="Akcent 4 4" xfId="682" xr:uid="{00000000-0005-0000-0000-0000A9020000}"/>
    <cellStyle name="Akcent 4 5" xfId="683" xr:uid="{00000000-0005-0000-0000-0000AA020000}"/>
    <cellStyle name="Akcent 4 6" xfId="684" xr:uid="{00000000-0005-0000-0000-0000AB020000}"/>
    <cellStyle name="Akcent 4 7" xfId="685" xr:uid="{00000000-0005-0000-0000-0000AC020000}"/>
    <cellStyle name="Akcent 4 8" xfId="686" xr:uid="{00000000-0005-0000-0000-0000AD020000}"/>
    <cellStyle name="Akcent 4 9" xfId="687" xr:uid="{00000000-0005-0000-0000-0000AE020000}"/>
    <cellStyle name="Akcent 4 9 2" xfId="688" xr:uid="{00000000-0005-0000-0000-0000AF020000}"/>
    <cellStyle name="Akcent 4 9 3" xfId="689" xr:uid="{00000000-0005-0000-0000-0000B0020000}"/>
    <cellStyle name="Akcent 4 9_COM_BND" xfId="690" xr:uid="{00000000-0005-0000-0000-0000B1020000}"/>
    <cellStyle name="Akcent 5 10" xfId="691" xr:uid="{00000000-0005-0000-0000-0000B2020000}"/>
    <cellStyle name="Akcent 5 10 2" xfId="692" xr:uid="{00000000-0005-0000-0000-0000B3020000}"/>
    <cellStyle name="Akcent 5 10 3" xfId="693" xr:uid="{00000000-0005-0000-0000-0000B4020000}"/>
    <cellStyle name="Akcent 5 10_COM_BND" xfId="694" xr:uid="{00000000-0005-0000-0000-0000B5020000}"/>
    <cellStyle name="Akcent 5 11" xfId="695" xr:uid="{00000000-0005-0000-0000-0000B6020000}"/>
    <cellStyle name="Akcent 5 11 2" xfId="696" xr:uid="{00000000-0005-0000-0000-0000B7020000}"/>
    <cellStyle name="Akcent 5 12" xfId="697" xr:uid="{00000000-0005-0000-0000-0000B8020000}"/>
    <cellStyle name="Akcent 5 13" xfId="698" xr:uid="{00000000-0005-0000-0000-0000B9020000}"/>
    <cellStyle name="Akcent 5 14" xfId="699" xr:uid="{00000000-0005-0000-0000-0000BA020000}"/>
    <cellStyle name="Akcent 5 15" xfId="700" xr:uid="{00000000-0005-0000-0000-0000BB020000}"/>
    <cellStyle name="Akcent 5 15 2" xfId="701" xr:uid="{00000000-0005-0000-0000-0000BC020000}"/>
    <cellStyle name="Akcent 5 16" xfId="702" xr:uid="{00000000-0005-0000-0000-0000BD020000}"/>
    <cellStyle name="Akcent 5 17" xfId="703" xr:uid="{00000000-0005-0000-0000-0000BE020000}"/>
    <cellStyle name="Akcent 5 18" xfId="704" xr:uid="{00000000-0005-0000-0000-0000BF020000}"/>
    <cellStyle name="Akcent 5 19" xfId="705" xr:uid="{00000000-0005-0000-0000-0000C0020000}"/>
    <cellStyle name="Akcent 5 2" xfId="706" xr:uid="{00000000-0005-0000-0000-0000C1020000}"/>
    <cellStyle name="Akcent 5 20" xfId="707" xr:uid="{00000000-0005-0000-0000-0000C2020000}"/>
    <cellStyle name="Akcent 5 3" xfId="708" xr:uid="{00000000-0005-0000-0000-0000C3020000}"/>
    <cellStyle name="Akcent 5 4" xfId="709" xr:uid="{00000000-0005-0000-0000-0000C4020000}"/>
    <cellStyle name="Akcent 5 5" xfId="710" xr:uid="{00000000-0005-0000-0000-0000C5020000}"/>
    <cellStyle name="Akcent 5 6" xfId="711" xr:uid="{00000000-0005-0000-0000-0000C6020000}"/>
    <cellStyle name="Akcent 5 7" xfId="712" xr:uid="{00000000-0005-0000-0000-0000C7020000}"/>
    <cellStyle name="Akcent 5 8" xfId="713" xr:uid="{00000000-0005-0000-0000-0000C8020000}"/>
    <cellStyle name="Akcent 5 9" xfId="714" xr:uid="{00000000-0005-0000-0000-0000C9020000}"/>
    <cellStyle name="Akcent 5 9 2" xfId="715" xr:uid="{00000000-0005-0000-0000-0000CA020000}"/>
    <cellStyle name="Akcent 5 9 3" xfId="716" xr:uid="{00000000-0005-0000-0000-0000CB020000}"/>
    <cellStyle name="Akcent 5 9_COM_BND" xfId="717" xr:uid="{00000000-0005-0000-0000-0000CC020000}"/>
    <cellStyle name="Akcent 6 10" xfId="718" xr:uid="{00000000-0005-0000-0000-0000CD020000}"/>
    <cellStyle name="Akcent 6 10 2" xfId="719" xr:uid="{00000000-0005-0000-0000-0000CE020000}"/>
    <cellStyle name="Akcent 6 10 3" xfId="720" xr:uid="{00000000-0005-0000-0000-0000CF020000}"/>
    <cellStyle name="Akcent 6 10_COM_BND" xfId="721" xr:uid="{00000000-0005-0000-0000-0000D0020000}"/>
    <cellStyle name="Akcent 6 11" xfId="722" xr:uid="{00000000-0005-0000-0000-0000D1020000}"/>
    <cellStyle name="Akcent 6 11 2" xfId="723" xr:uid="{00000000-0005-0000-0000-0000D2020000}"/>
    <cellStyle name="Akcent 6 12" xfId="724" xr:uid="{00000000-0005-0000-0000-0000D3020000}"/>
    <cellStyle name="Akcent 6 13" xfId="725" xr:uid="{00000000-0005-0000-0000-0000D4020000}"/>
    <cellStyle name="Akcent 6 14" xfId="726" xr:uid="{00000000-0005-0000-0000-0000D5020000}"/>
    <cellStyle name="Akcent 6 15" xfId="727" xr:uid="{00000000-0005-0000-0000-0000D6020000}"/>
    <cellStyle name="Akcent 6 15 2" xfId="728" xr:uid="{00000000-0005-0000-0000-0000D7020000}"/>
    <cellStyle name="Akcent 6 16" xfId="729" xr:uid="{00000000-0005-0000-0000-0000D8020000}"/>
    <cellStyle name="Akcent 6 17" xfId="730" xr:uid="{00000000-0005-0000-0000-0000D9020000}"/>
    <cellStyle name="Akcent 6 18" xfId="731" xr:uid="{00000000-0005-0000-0000-0000DA020000}"/>
    <cellStyle name="Akcent 6 19" xfId="732" xr:uid="{00000000-0005-0000-0000-0000DB020000}"/>
    <cellStyle name="Akcent 6 2" xfId="733" xr:uid="{00000000-0005-0000-0000-0000DC020000}"/>
    <cellStyle name="Akcent 6 20" xfId="734" xr:uid="{00000000-0005-0000-0000-0000DD020000}"/>
    <cellStyle name="Akcent 6 3" xfId="735" xr:uid="{00000000-0005-0000-0000-0000DE020000}"/>
    <cellStyle name="Akcent 6 4" xfId="736" xr:uid="{00000000-0005-0000-0000-0000DF020000}"/>
    <cellStyle name="Akcent 6 5" xfId="737" xr:uid="{00000000-0005-0000-0000-0000E0020000}"/>
    <cellStyle name="Akcent 6 6" xfId="738" xr:uid="{00000000-0005-0000-0000-0000E1020000}"/>
    <cellStyle name="Akcent 6 7" xfId="739" xr:uid="{00000000-0005-0000-0000-0000E2020000}"/>
    <cellStyle name="Akcent 6 8" xfId="740" xr:uid="{00000000-0005-0000-0000-0000E3020000}"/>
    <cellStyle name="Akcent 6 9" xfId="741" xr:uid="{00000000-0005-0000-0000-0000E4020000}"/>
    <cellStyle name="Akcent 6 9 2" xfId="742" xr:uid="{00000000-0005-0000-0000-0000E5020000}"/>
    <cellStyle name="Akcent 6 9 3" xfId="743" xr:uid="{00000000-0005-0000-0000-0000E6020000}"/>
    <cellStyle name="Akcent 6 9_COM_BND" xfId="744" xr:uid="{00000000-0005-0000-0000-0000E7020000}"/>
    <cellStyle name="Akzent1 2" xfId="745" xr:uid="{00000000-0005-0000-0000-0000E8020000}"/>
    <cellStyle name="Akzent2 2" xfId="746" xr:uid="{00000000-0005-0000-0000-0000E9020000}"/>
    <cellStyle name="Akzent3 2" xfId="747" xr:uid="{00000000-0005-0000-0000-0000EA020000}"/>
    <cellStyle name="Akzent4 2" xfId="748" xr:uid="{00000000-0005-0000-0000-0000EB020000}"/>
    <cellStyle name="Akzent5 2" xfId="749" xr:uid="{00000000-0005-0000-0000-0000EC020000}"/>
    <cellStyle name="Akzent6 2" xfId="750" xr:uid="{00000000-0005-0000-0000-0000ED020000}"/>
    <cellStyle name="Ausgabe 2" xfId="751" xr:uid="{00000000-0005-0000-0000-0000EE020000}"/>
    <cellStyle name="Bad" xfId="752" xr:uid="{00000000-0005-0000-0000-0000EF020000}"/>
    <cellStyle name="Bad 2" xfId="753" xr:uid="{00000000-0005-0000-0000-0000F0020000}"/>
    <cellStyle name="Bad 3" xfId="754" xr:uid="{00000000-0005-0000-0000-0000F1020000}"/>
    <cellStyle name="Berechnung 2" xfId="755" xr:uid="{00000000-0005-0000-0000-0000F2020000}"/>
    <cellStyle name="Bold GHG Numbers (0.00)" xfId="756" xr:uid="{00000000-0005-0000-0000-0000F3020000}"/>
    <cellStyle name="Calculation" xfId="757" xr:uid="{00000000-0005-0000-0000-0000F4020000}"/>
    <cellStyle name="Calculation 2" xfId="758" xr:uid="{00000000-0005-0000-0000-0000F5020000}"/>
    <cellStyle name="Calculation 3" xfId="759" xr:uid="{00000000-0005-0000-0000-0000F6020000}"/>
    <cellStyle name="Check Cell" xfId="760" xr:uid="{00000000-0005-0000-0000-0000F7020000}"/>
    <cellStyle name="Check Cell 2" xfId="761" xr:uid="{00000000-0005-0000-0000-0000F8020000}"/>
    <cellStyle name="Check Cell 3" xfId="762" xr:uid="{00000000-0005-0000-0000-0000F9020000}"/>
    <cellStyle name="ColLevel_" xfId="763" xr:uid="{00000000-0005-0000-0000-0000FA020000}"/>
    <cellStyle name="Comma 2" xfId="764" xr:uid="{00000000-0005-0000-0000-0000FC020000}"/>
    <cellStyle name="Comma0" xfId="765" xr:uid="{00000000-0005-0000-0000-0000FD020000}"/>
    <cellStyle name="Comma0 - Style1" xfId="766" xr:uid="{00000000-0005-0000-0000-0000FE020000}"/>
    <cellStyle name="Comma0 - Style2" xfId="767" xr:uid="{00000000-0005-0000-0000-0000FF020000}"/>
    <cellStyle name="Comma0_Input" xfId="768" xr:uid="{00000000-0005-0000-0000-000000030000}"/>
    <cellStyle name="Currency0" xfId="769" xr:uid="{00000000-0005-0000-0000-000001030000}"/>
    <cellStyle name="Dane wejściowe 10" xfId="770" xr:uid="{00000000-0005-0000-0000-000002030000}"/>
    <cellStyle name="Dane wejściowe 10 2" xfId="771" xr:uid="{00000000-0005-0000-0000-000003030000}"/>
    <cellStyle name="Dane wejściowe 10 3" xfId="772" xr:uid="{00000000-0005-0000-0000-000004030000}"/>
    <cellStyle name="Dane wejściowe 10_CHP" xfId="773" xr:uid="{00000000-0005-0000-0000-000005030000}"/>
    <cellStyle name="Dane wejściowe 11" xfId="774" xr:uid="{00000000-0005-0000-0000-000006030000}"/>
    <cellStyle name="Dane wejściowe 11 2" xfId="775" xr:uid="{00000000-0005-0000-0000-000007030000}"/>
    <cellStyle name="Dane wejściowe 11_CHP" xfId="776" xr:uid="{00000000-0005-0000-0000-000008030000}"/>
    <cellStyle name="Dane wejściowe 12" xfId="777" xr:uid="{00000000-0005-0000-0000-000009030000}"/>
    <cellStyle name="Dane wejściowe 13" xfId="778" xr:uid="{00000000-0005-0000-0000-00000A030000}"/>
    <cellStyle name="Dane wejściowe 14" xfId="779" xr:uid="{00000000-0005-0000-0000-00000B030000}"/>
    <cellStyle name="Dane wejściowe 15" xfId="780" xr:uid="{00000000-0005-0000-0000-00000C030000}"/>
    <cellStyle name="Dane wejściowe 15 2" xfId="781" xr:uid="{00000000-0005-0000-0000-00000D030000}"/>
    <cellStyle name="Dane wejściowe 16" xfId="782" xr:uid="{00000000-0005-0000-0000-00000E030000}"/>
    <cellStyle name="Dane wejściowe 17" xfId="783" xr:uid="{00000000-0005-0000-0000-00000F030000}"/>
    <cellStyle name="Dane wejściowe 18" xfId="784" xr:uid="{00000000-0005-0000-0000-000010030000}"/>
    <cellStyle name="Dane wejściowe 19" xfId="785" xr:uid="{00000000-0005-0000-0000-000011030000}"/>
    <cellStyle name="Dane wejściowe 2" xfId="786" xr:uid="{00000000-0005-0000-0000-000012030000}"/>
    <cellStyle name="Dane wejściowe 20" xfId="787" xr:uid="{00000000-0005-0000-0000-000013030000}"/>
    <cellStyle name="Dane wejściowe 3" xfId="788" xr:uid="{00000000-0005-0000-0000-000014030000}"/>
    <cellStyle name="Dane wejściowe 4" xfId="789" xr:uid="{00000000-0005-0000-0000-000015030000}"/>
    <cellStyle name="Dane wejściowe 5" xfId="790" xr:uid="{00000000-0005-0000-0000-000016030000}"/>
    <cellStyle name="Dane wejściowe 6" xfId="791" xr:uid="{00000000-0005-0000-0000-000017030000}"/>
    <cellStyle name="Dane wejściowe 7" xfId="792" xr:uid="{00000000-0005-0000-0000-000018030000}"/>
    <cellStyle name="Dane wejściowe 8" xfId="793" xr:uid="{00000000-0005-0000-0000-000019030000}"/>
    <cellStyle name="Dane wejściowe 9" xfId="794" xr:uid="{00000000-0005-0000-0000-00001A030000}"/>
    <cellStyle name="Dane wejściowe 9 2" xfId="795" xr:uid="{00000000-0005-0000-0000-00001B030000}"/>
    <cellStyle name="Dane wejściowe 9 3" xfId="796" xr:uid="{00000000-0005-0000-0000-00001C030000}"/>
    <cellStyle name="Dane wejściowe 9_CHP" xfId="797" xr:uid="{00000000-0005-0000-0000-00001D030000}"/>
    <cellStyle name="Dane wyjściowe 10" xfId="798" xr:uid="{00000000-0005-0000-0000-00001E030000}"/>
    <cellStyle name="Dane wyjściowe 10 2" xfId="799" xr:uid="{00000000-0005-0000-0000-00001F030000}"/>
    <cellStyle name="Dane wyjściowe 10 3" xfId="800" xr:uid="{00000000-0005-0000-0000-000020030000}"/>
    <cellStyle name="Dane wyjściowe 10_CHP" xfId="801" xr:uid="{00000000-0005-0000-0000-000021030000}"/>
    <cellStyle name="Dane wyjściowe 11" xfId="802" xr:uid="{00000000-0005-0000-0000-000022030000}"/>
    <cellStyle name="Dane wyjściowe 11 2" xfId="803" xr:uid="{00000000-0005-0000-0000-000023030000}"/>
    <cellStyle name="Dane wyjściowe 11_CHP" xfId="804" xr:uid="{00000000-0005-0000-0000-000024030000}"/>
    <cellStyle name="Dane wyjściowe 12" xfId="805" xr:uid="{00000000-0005-0000-0000-000025030000}"/>
    <cellStyle name="Dane wyjściowe 13" xfId="806" xr:uid="{00000000-0005-0000-0000-000026030000}"/>
    <cellStyle name="Dane wyjściowe 14" xfId="807" xr:uid="{00000000-0005-0000-0000-000027030000}"/>
    <cellStyle name="Dane wyjściowe 15" xfId="808" xr:uid="{00000000-0005-0000-0000-000028030000}"/>
    <cellStyle name="Dane wyjściowe 15 2" xfId="809" xr:uid="{00000000-0005-0000-0000-000029030000}"/>
    <cellStyle name="Dane wyjściowe 16" xfId="810" xr:uid="{00000000-0005-0000-0000-00002A030000}"/>
    <cellStyle name="Dane wyjściowe 17" xfId="811" xr:uid="{00000000-0005-0000-0000-00002B030000}"/>
    <cellStyle name="Dane wyjściowe 18" xfId="812" xr:uid="{00000000-0005-0000-0000-00002C030000}"/>
    <cellStyle name="Dane wyjściowe 19" xfId="813" xr:uid="{00000000-0005-0000-0000-00002D030000}"/>
    <cellStyle name="Dane wyjściowe 2" xfId="814" xr:uid="{00000000-0005-0000-0000-00002E030000}"/>
    <cellStyle name="Dane wyjściowe 20" xfId="815" xr:uid="{00000000-0005-0000-0000-00002F030000}"/>
    <cellStyle name="Dane wyjściowe 3" xfId="816" xr:uid="{00000000-0005-0000-0000-000030030000}"/>
    <cellStyle name="Dane wyjściowe 4" xfId="817" xr:uid="{00000000-0005-0000-0000-000031030000}"/>
    <cellStyle name="Dane wyjściowe 5" xfId="818" xr:uid="{00000000-0005-0000-0000-000032030000}"/>
    <cellStyle name="Dane wyjściowe 6" xfId="819" xr:uid="{00000000-0005-0000-0000-000033030000}"/>
    <cellStyle name="Dane wyjściowe 7" xfId="820" xr:uid="{00000000-0005-0000-0000-000034030000}"/>
    <cellStyle name="Dane wyjściowe 8" xfId="821" xr:uid="{00000000-0005-0000-0000-000035030000}"/>
    <cellStyle name="Dane wyjściowe 9" xfId="822" xr:uid="{00000000-0005-0000-0000-000036030000}"/>
    <cellStyle name="Dane wyjściowe 9 2" xfId="823" xr:uid="{00000000-0005-0000-0000-000037030000}"/>
    <cellStyle name="Dane wyjściowe 9 3" xfId="824" xr:uid="{00000000-0005-0000-0000-000038030000}"/>
    <cellStyle name="Dane wyjściowe 9_CHP" xfId="825" xr:uid="{00000000-0005-0000-0000-000039030000}"/>
    <cellStyle name="Date" xfId="826" xr:uid="{00000000-0005-0000-0000-00003A030000}"/>
    <cellStyle name="DateTime" xfId="827" xr:uid="{00000000-0005-0000-0000-00003B030000}"/>
    <cellStyle name="Dezimal [0] 2" xfId="828" xr:uid="{00000000-0005-0000-0000-00003C030000}"/>
    <cellStyle name="Dezimal [0] 2 10" xfId="2476" xr:uid="{02FE4A42-5393-4903-AE49-7327DB2E212B}"/>
    <cellStyle name="Dezimal [0] 2 2" xfId="829" xr:uid="{00000000-0005-0000-0000-00003D030000}"/>
    <cellStyle name="Dezimal [0] 2 3" xfId="830" xr:uid="{00000000-0005-0000-0000-00003E030000}"/>
    <cellStyle name="Dezimal [0] 2 4" xfId="831" xr:uid="{00000000-0005-0000-0000-00003F030000}"/>
    <cellStyle name="Dezimal [0] 2 5" xfId="832" xr:uid="{00000000-0005-0000-0000-000040030000}"/>
    <cellStyle name="Dezimal [0] 2 6" xfId="833" xr:uid="{00000000-0005-0000-0000-000041030000}"/>
    <cellStyle name="Dezimal [0] 2 7" xfId="834" xr:uid="{00000000-0005-0000-0000-000042030000}"/>
    <cellStyle name="Dezimal [0] 2 8" xfId="835" xr:uid="{00000000-0005-0000-0000-000043030000}"/>
    <cellStyle name="Dezimal [0] 2 9" xfId="836" xr:uid="{00000000-0005-0000-0000-000044030000}"/>
    <cellStyle name="Dezimal 2" xfId="837" xr:uid="{00000000-0005-0000-0000-000045030000}"/>
    <cellStyle name="Dezimal 3" xfId="838" xr:uid="{00000000-0005-0000-0000-000046030000}"/>
    <cellStyle name="Dezimal 3 2" xfId="839" xr:uid="{00000000-0005-0000-0000-000047030000}"/>
    <cellStyle name="Dezimal_Results_Pan_EU_OLGA_NUC" xfId="840" xr:uid="{00000000-0005-0000-0000-000048030000}"/>
    <cellStyle name="Dobre" xfId="2477" xr:uid="{806D5C77-C40C-46FB-848D-16A09998EFAE}"/>
    <cellStyle name="Dobre 10" xfId="841" xr:uid="{00000000-0005-0000-0000-000049030000}"/>
    <cellStyle name="Dobre 10 2" xfId="842" xr:uid="{00000000-0005-0000-0000-00004A030000}"/>
    <cellStyle name="Dobre 10 3" xfId="843" xr:uid="{00000000-0005-0000-0000-00004B030000}"/>
    <cellStyle name="Dobre 10_COM_BND" xfId="844" xr:uid="{00000000-0005-0000-0000-00004C030000}"/>
    <cellStyle name="Dobre 11" xfId="845" xr:uid="{00000000-0005-0000-0000-00004D030000}"/>
    <cellStyle name="Dobre 11 2" xfId="846" xr:uid="{00000000-0005-0000-0000-00004E030000}"/>
    <cellStyle name="Dobre 12" xfId="847" xr:uid="{00000000-0005-0000-0000-00004F030000}"/>
    <cellStyle name="Dobre 13" xfId="848" xr:uid="{00000000-0005-0000-0000-000050030000}"/>
    <cellStyle name="Dobre 13 2" xfId="849" xr:uid="{00000000-0005-0000-0000-000051030000}"/>
    <cellStyle name="Dobre 14" xfId="850" xr:uid="{00000000-0005-0000-0000-000052030000}"/>
    <cellStyle name="Dobre 15" xfId="851" xr:uid="{00000000-0005-0000-0000-000053030000}"/>
    <cellStyle name="Dobre 15 2" xfId="852" xr:uid="{00000000-0005-0000-0000-000054030000}"/>
    <cellStyle name="Dobre 16" xfId="853" xr:uid="{00000000-0005-0000-0000-000055030000}"/>
    <cellStyle name="Dobre 17" xfId="854" xr:uid="{00000000-0005-0000-0000-000056030000}"/>
    <cellStyle name="Dobre 18" xfId="855" xr:uid="{00000000-0005-0000-0000-000057030000}"/>
    <cellStyle name="Dobre 19" xfId="856" xr:uid="{00000000-0005-0000-0000-000058030000}"/>
    <cellStyle name="Dobre 2" xfId="857" xr:uid="{00000000-0005-0000-0000-000059030000}"/>
    <cellStyle name="Dobre 20" xfId="858" xr:uid="{00000000-0005-0000-0000-00005A030000}"/>
    <cellStyle name="Dobre 3" xfId="859" xr:uid="{00000000-0005-0000-0000-00005B030000}"/>
    <cellStyle name="Dobre 4" xfId="860" xr:uid="{00000000-0005-0000-0000-00005C030000}"/>
    <cellStyle name="Dobre 5" xfId="861" xr:uid="{00000000-0005-0000-0000-00005D030000}"/>
    <cellStyle name="Dobre 6" xfId="862" xr:uid="{00000000-0005-0000-0000-00005E030000}"/>
    <cellStyle name="Dobre 7" xfId="863" xr:uid="{00000000-0005-0000-0000-00005F030000}"/>
    <cellStyle name="Dobre 8" xfId="864" xr:uid="{00000000-0005-0000-0000-000060030000}"/>
    <cellStyle name="Dobre 9" xfId="865" xr:uid="{00000000-0005-0000-0000-000061030000}"/>
    <cellStyle name="Dobre 9 2" xfId="866" xr:uid="{00000000-0005-0000-0000-000062030000}"/>
    <cellStyle name="Dobre 9 3" xfId="867" xr:uid="{00000000-0005-0000-0000-000063030000}"/>
    <cellStyle name="Dobre 9_COM_BND" xfId="868" xr:uid="{00000000-0005-0000-0000-000064030000}"/>
    <cellStyle name="Dobre_D_HEAT" xfId="2478" xr:uid="{7A2686B4-6403-48C9-AC4C-30DD0EA3502E}"/>
    <cellStyle name="Dziesiętny 2" xfId="869" xr:uid="{00000000-0005-0000-0000-000065030000}"/>
    <cellStyle name="Dziesiętny 2 2" xfId="870" xr:uid="{00000000-0005-0000-0000-000066030000}"/>
    <cellStyle name="Dziesiętny 3" xfId="871" xr:uid="{00000000-0005-0000-0000-000067030000}"/>
    <cellStyle name="Eingabe 2" xfId="872" xr:uid="{00000000-0005-0000-0000-000068030000}"/>
    <cellStyle name="Ergebnis 2" xfId="873" xr:uid="{00000000-0005-0000-0000-000069030000}"/>
    <cellStyle name="Erklärender Text 2" xfId="874" xr:uid="{00000000-0005-0000-0000-00006A030000}"/>
    <cellStyle name="Euro" xfId="875" xr:uid="{00000000-0005-0000-0000-00006B030000}"/>
    <cellStyle name="Euro 2" xfId="876" xr:uid="{00000000-0005-0000-0000-00006C030000}"/>
    <cellStyle name="Euro 2 2" xfId="877" xr:uid="{00000000-0005-0000-0000-00006D030000}"/>
    <cellStyle name="Euro 2 3" xfId="878" xr:uid="{00000000-0005-0000-0000-00006E030000}"/>
    <cellStyle name="Euro 2 4" xfId="879" xr:uid="{00000000-0005-0000-0000-00006F030000}"/>
    <cellStyle name="Euro 2 5" xfId="880" xr:uid="{00000000-0005-0000-0000-000070030000}"/>
    <cellStyle name="Euro 2 6" xfId="881" xr:uid="{00000000-0005-0000-0000-000071030000}"/>
    <cellStyle name="Euro 3" xfId="882" xr:uid="{00000000-0005-0000-0000-000072030000}"/>
    <cellStyle name="Euro 3 2" xfId="883" xr:uid="{00000000-0005-0000-0000-000073030000}"/>
    <cellStyle name="Euro 3 3" xfId="884" xr:uid="{00000000-0005-0000-0000-000074030000}"/>
    <cellStyle name="Euro 3_COM_BND" xfId="885" xr:uid="{00000000-0005-0000-0000-000075030000}"/>
    <cellStyle name="Euro 4" xfId="886" xr:uid="{00000000-0005-0000-0000-000076030000}"/>
    <cellStyle name="Euro_COM_BND" xfId="887" xr:uid="{00000000-0005-0000-0000-000077030000}"/>
    <cellStyle name="Explanatory Text" xfId="888" xr:uid="{00000000-0005-0000-0000-000078030000}"/>
    <cellStyle name="Explanatory Text 2" xfId="889" xr:uid="{00000000-0005-0000-0000-000079030000}"/>
    <cellStyle name="Explanatory Text 3" xfId="890" xr:uid="{00000000-0005-0000-0000-00007A030000}"/>
    <cellStyle name="Fixed" xfId="891" xr:uid="{00000000-0005-0000-0000-00007B030000}"/>
    <cellStyle name="Fixed1 - Style1" xfId="892" xr:uid="{00000000-0005-0000-0000-00007C030000}"/>
    <cellStyle name="Float" xfId="893" xr:uid="{00000000-0005-0000-0000-00007D030000}"/>
    <cellStyle name="Float 2" xfId="894" xr:uid="{00000000-0005-0000-0000-00007E030000}"/>
    <cellStyle name="Good 2" xfId="895" xr:uid="{00000000-0005-0000-0000-00007F030000}"/>
    <cellStyle name="Good 3" xfId="896" xr:uid="{00000000-0005-0000-0000-000080030000}"/>
    <cellStyle name="Grey" xfId="897" xr:uid="{00000000-0005-0000-0000-000081030000}"/>
    <cellStyle name="Gut 2" xfId="898" xr:uid="{00000000-0005-0000-0000-000082030000}"/>
    <cellStyle name="HEADER" xfId="899" xr:uid="{00000000-0005-0000-0000-000083030000}"/>
    <cellStyle name="Heading 1" xfId="900" xr:uid="{00000000-0005-0000-0000-000084030000}"/>
    <cellStyle name="Heading 1 10" xfId="901" xr:uid="{00000000-0005-0000-0000-000085030000}"/>
    <cellStyle name="Heading 1 11" xfId="902" xr:uid="{00000000-0005-0000-0000-000086030000}"/>
    <cellStyle name="Heading 1 12" xfId="903" xr:uid="{00000000-0005-0000-0000-000087030000}"/>
    <cellStyle name="Heading 1 13" xfId="904" xr:uid="{00000000-0005-0000-0000-000088030000}"/>
    <cellStyle name="Heading 1 14" xfId="905" xr:uid="{00000000-0005-0000-0000-000089030000}"/>
    <cellStyle name="Heading 1 15" xfId="906" xr:uid="{00000000-0005-0000-0000-00008A030000}"/>
    <cellStyle name="Heading 1 16" xfId="907" xr:uid="{00000000-0005-0000-0000-00008B030000}"/>
    <cellStyle name="Heading 1 17" xfId="908" xr:uid="{00000000-0005-0000-0000-00008C030000}"/>
    <cellStyle name="Heading 1 18" xfId="909" xr:uid="{00000000-0005-0000-0000-00008D030000}"/>
    <cellStyle name="Heading 1 19" xfId="910" xr:uid="{00000000-0005-0000-0000-00008E030000}"/>
    <cellStyle name="Heading 1 2" xfId="911" xr:uid="{00000000-0005-0000-0000-00008F030000}"/>
    <cellStyle name="Heading 1 2 2" xfId="912" xr:uid="{00000000-0005-0000-0000-000090030000}"/>
    <cellStyle name="Heading 1 2 3" xfId="913" xr:uid="{00000000-0005-0000-0000-000091030000}"/>
    <cellStyle name="Heading 1 2_CHP" xfId="914" xr:uid="{00000000-0005-0000-0000-000092030000}"/>
    <cellStyle name="Heading 1 20" xfId="915" xr:uid="{00000000-0005-0000-0000-000093030000}"/>
    <cellStyle name="Heading 1 3" xfId="916" xr:uid="{00000000-0005-0000-0000-000094030000}"/>
    <cellStyle name="Heading 1 4" xfId="917" xr:uid="{00000000-0005-0000-0000-000095030000}"/>
    <cellStyle name="Heading 1 5" xfId="918" xr:uid="{00000000-0005-0000-0000-000096030000}"/>
    <cellStyle name="Heading 1 6" xfId="919" xr:uid="{00000000-0005-0000-0000-000097030000}"/>
    <cellStyle name="Heading 1 7" xfId="920" xr:uid="{00000000-0005-0000-0000-000098030000}"/>
    <cellStyle name="Heading 1 8" xfId="921" xr:uid="{00000000-0005-0000-0000-000099030000}"/>
    <cellStyle name="Heading 1 9" xfId="922" xr:uid="{00000000-0005-0000-0000-00009A030000}"/>
    <cellStyle name="Heading 2" xfId="923" xr:uid="{00000000-0005-0000-0000-00009B030000}"/>
    <cellStyle name="Heading 2 10" xfId="924" xr:uid="{00000000-0005-0000-0000-00009C030000}"/>
    <cellStyle name="Heading 2 11" xfId="925" xr:uid="{00000000-0005-0000-0000-00009D030000}"/>
    <cellStyle name="Heading 2 12" xfId="926" xr:uid="{00000000-0005-0000-0000-00009E030000}"/>
    <cellStyle name="Heading 2 13" xfId="927" xr:uid="{00000000-0005-0000-0000-00009F030000}"/>
    <cellStyle name="Heading 2 14" xfId="928" xr:uid="{00000000-0005-0000-0000-0000A0030000}"/>
    <cellStyle name="Heading 2 15" xfId="929" xr:uid="{00000000-0005-0000-0000-0000A1030000}"/>
    <cellStyle name="Heading 2 16" xfId="930" xr:uid="{00000000-0005-0000-0000-0000A2030000}"/>
    <cellStyle name="Heading 2 17" xfId="931" xr:uid="{00000000-0005-0000-0000-0000A3030000}"/>
    <cellStyle name="Heading 2 18" xfId="932" xr:uid="{00000000-0005-0000-0000-0000A4030000}"/>
    <cellStyle name="Heading 2 19" xfId="933" xr:uid="{00000000-0005-0000-0000-0000A5030000}"/>
    <cellStyle name="Heading 2 2" xfId="934" xr:uid="{00000000-0005-0000-0000-0000A6030000}"/>
    <cellStyle name="Heading 2 2 2" xfId="935" xr:uid="{00000000-0005-0000-0000-0000A7030000}"/>
    <cellStyle name="Heading 2 2 3" xfId="936" xr:uid="{00000000-0005-0000-0000-0000A8030000}"/>
    <cellStyle name="Heading 2 2_CHP" xfId="937" xr:uid="{00000000-0005-0000-0000-0000A9030000}"/>
    <cellStyle name="Heading 2 20" xfId="938" xr:uid="{00000000-0005-0000-0000-0000AA030000}"/>
    <cellStyle name="Heading 2 3" xfId="939" xr:uid="{00000000-0005-0000-0000-0000AB030000}"/>
    <cellStyle name="Heading 2 4" xfId="940" xr:uid="{00000000-0005-0000-0000-0000AC030000}"/>
    <cellStyle name="Heading 2 5" xfId="941" xr:uid="{00000000-0005-0000-0000-0000AD030000}"/>
    <cellStyle name="Heading 2 6" xfId="942" xr:uid="{00000000-0005-0000-0000-0000AE030000}"/>
    <cellStyle name="Heading 2 7" xfId="943" xr:uid="{00000000-0005-0000-0000-0000AF030000}"/>
    <cellStyle name="Heading 2 8" xfId="944" xr:uid="{00000000-0005-0000-0000-0000B0030000}"/>
    <cellStyle name="Heading 2 9" xfId="945" xr:uid="{00000000-0005-0000-0000-0000B1030000}"/>
    <cellStyle name="Heading 3" xfId="946" xr:uid="{00000000-0005-0000-0000-0000B2030000}"/>
    <cellStyle name="Heading 3 2" xfId="947" xr:uid="{00000000-0005-0000-0000-0000B3030000}"/>
    <cellStyle name="Heading 3 3" xfId="948" xr:uid="{00000000-0005-0000-0000-0000B4030000}"/>
    <cellStyle name="Heading 4" xfId="949" xr:uid="{00000000-0005-0000-0000-0000B5030000}"/>
    <cellStyle name="Heading 4 2" xfId="950" xr:uid="{00000000-0005-0000-0000-0000B6030000}"/>
    <cellStyle name="Heading 4 3" xfId="951" xr:uid="{00000000-0005-0000-0000-0000B7030000}"/>
    <cellStyle name="Heading1" xfId="952" xr:uid="{00000000-0005-0000-0000-0000B8030000}"/>
    <cellStyle name="Heading2" xfId="953" xr:uid="{00000000-0005-0000-0000-0000B9030000}"/>
    <cellStyle name="Headline" xfId="954" xr:uid="{00000000-0005-0000-0000-0000BA030000}"/>
    <cellStyle name="HIGHLIGHT" xfId="955" xr:uid="{00000000-0005-0000-0000-0000BB030000}"/>
    <cellStyle name="Hiperłącze 10" xfId="956" xr:uid="{00000000-0005-0000-0000-0000BC030000}"/>
    <cellStyle name="Hiperłącze 2" xfId="957" xr:uid="{00000000-0005-0000-0000-0000BD030000}"/>
    <cellStyle name="Hiperłącze 2 2" xfId="958" xr:uid="{00000000-0005-0000-0000-0000BE030000}"/>
    <cellStyle name="Hiperłącze 2 2 2" xfId="959" xr:uid="{00000000-0005-0000-0000-0000BF030000}"/>
    <cellStyle name="Hiperłącze 2 2 3" xfId="960" xr:uid="{00000000-0005-0000-0000-0000C0030000}"/>
    <cellStyle name="Hiperłącze 2 3" xfId="961" xr:uid="{00000000-0005-0000-0000-0000C1030000}"/>
    <cellStyle name="Hiperłącze 2 4" xfId="962" xr:uid="{00000000-0005-0000-0000-0000C2030000}"/>
    <cellStyle name="Hiperłącze 2_CHP" xfId="963" xr:uid="{00000000-0005-0000-0000-0000C3030000}"/>
    <cellStyle name="Hiperłącze 3" xfId="964" xr:uid="{00000000-0005-0000-0000-0000C4030000}"/>
    <cellStyle name="Hiperłącze 4" xfId="965" xr:uid="{00000000-0005-0000-0000-0000C5030000}"/>
    <cellStyle name="Hiperłącze 5" xfId="966" xr:uid="{00000000-0005-0000-0000-0000C6030000}"/>
    <cellStyle name="Hiperłącze 6" xfId="967" xr:uid="{00000000-0005-0000-0000-0000C7030000}"/>
    <cellStyle name="Hiperłącze 7" xfId="968" xr:uid="{00000000-0005-0000-0000-0000C8030000}"/>
    <cellStyle name="Hiperłącze 8" xfId="969" xr:uid="{00000000-0005-0000-0000-0000C9030000}"/>
    <cellStyle name="Hiperłącze 9" xfId="970" xr:uid="{00000000-0005-0000-0000-0000CA030000}"/>
    <cellStyle name="Hyperlink 2" xfId="971" xr:uid="{00000000-0005-0000-0000-0000CC030000}"/>
    <cellStyle name="Hyperlink 3" xfId="972" xr:uid="{00000000-0005-0000-0000-0000CD030000}"/>
    <cellStyle name="Hyperlink 3 2" xfId="973" xr:uid="{00000000-0005-0000-0000-0000CE030000}"/>
    <cellStyle name="Hyperlink 3 2 2" xfId="974" xr:uid="{00000000-0005-0000-0000-0000CF030000}"/>
    <cellStyle name="Hyperlink 3 2 3" xfId="975" xr:uid="{00000000-0005-0000-0000-0000D0030000}"/>
    <cellStyle name="Hyperlink 3 3" xfId="976" xr:uid="{00000000-0005-0000-0000-0000D1030000}"/>
    <cellStyle name="Hyperlink 3 4" xfId="977" xr:uid="{00000000-0005-0000-0000-0000D2030000}"/>
    <cellStyle name="Hyperlink 3_CHP" xfId="978" xr:uid="{00000000-0005-0000-0000-0000D3030000}"/>
    <cellStyle name="Hyperlink 4" xfId="979" xr:uid="{00000000-0005-0000-0000-0000D4030000}"/>
    <cellStyle name="Input [yellow]" xfId="980" xr:uid="{00000000-0005-0000-0000-0000D5030000}"/>
    <cellStyle name="Input 10" xfId="981" xr:uid="{00000000-0005-0000-0000-0000D6030000}"/>
    <cellStyle name="Input 11" xfId="982" xr:uid="{00000000-0005-0000-0000-0000D7030000}"/>
    <cellStyle name="Input 12" xfId="983" xr:uid="{00000000-0005-0000-0000-0000D8030000}"/>
    <cellStyle name="Input 13" xfId="984" xr:uid="{00000000-0005-0000-0000-0000D9030000}"/>
    <cellStyle name="Input 14" xfId="985" xr:uid="{00000000-0005-0000-0000-0000DA030000}"/>
    <cellStyle name="Input 15" xfId="986" xr:uid="{00000000-0005-0000-0000-0000DB030000}"/>
    <cellStyle name="Input 16" xfId="987" xr:uid="{00000000-0005-0000-0000-0000DC030000}"/>
    <cellStyle name="Input 17" xfId="988" xr:uid="{00000000-0005-0000-0000-0000DD030000}"/>
    <cellStyle name="Input 18" xfId="989" xr:uid="{00000000-0005-0000-0000-0000DE030000}"/>
    <cellStyle name="Input 19" xfId="990" xr:uid="{00000000-0005-0000-0000-0000DF030000}"/>
    <cellStyle name="Input 2" xfId="991" xr:uid="{00000000-0005-0000-0000-0000E0030000}"/>
    <cellStyle name="Input 20" xfId="992" xr:uid="{00000000-0005-0000-0000-0000E1030000}"/>
    <cellStyle name="Input 21" xfId="993" xr:uid="{00000000-0005-0000-0000-0000E2030000}"/>
    <cellStyle name="Input 22" xfId="994" xr:uid="{00000000-0005-0000-0000-0000E3030000}"/>
    <cellStyle name="Input 23" xfId="995" xr:uid="{00000000-0005-0000-0000-0000E4030000}"/>
    <cellStyle name="Input 24" xfId="996" xr:uid="{00000000-0005-0000-0000-0000E5030000}"/>
    <cellStyle name="Input 25" xfId="997" xr:uid="{00000000-0005-0000-0000-0000E6030000}"/>
    <cellStyle name="Input 26" xfId="998" xr:uid="{00000000-0005-0000-0000-0000E7030000}"/>
    <cellStyle name="Input 27" xfId="999" xr:uid="{00000000-0005-0000-0000-0000E8030000}"/>
    <cellStyle name="Input 28" xfId="1000" xr:uid="{00000000-0005-0000-0000-0000E9030000}"/>
    <cellStyle name="Input 29" xfId="1001" xr:uid="{00000000-0005-0000-0000-0000EA030000}"/>
    <cellStyle name="Input 3" xfId="1002" xr:uid="{00000000-0005-0000-0000-0000EB030000}"/>
    <cellStyle name="Input 30" xfId="1003" xr:uid="{00000000-0005-0000-0000-0000EC030000}"/>
    <cellStyle name="Input 31" xfId="1004" xr:uid="{00000000-0005-0000-0000-0000ED030000}"/>
    <cellStyle name="Input 32" xfId="1005" xr:uid="{00000000-0005-0000-0000-0000EE030000}"/>
    <cellStyle name="Input 33" xfId="1006" xr:uid="{00000000-0005-0000-0000-0000EF030000}"/>
    <cellStyle name="Input 34" xfId="1007" xr:uid="{00000000-0005-0000-0000-0000F0030000}"/>
    <cellStyle name="Input 35" xfId="1008" xr:uid="{00000000-0005-0000-0000-0000F1030000}"/>
    <cellStyle name="Input 36" xfId="1009" xr:uid="{00000000-0005-0000-0000-0000F2030000}"/>
    <cellStyle name="Input 37" xfId="1010" xr:uid="{00000000-0005-0000-0000-0000F3030000}"/>
    <cellStyle name="Input 38" xfId="1011" xr:uid="{00000000-0005-0000-0000-0000F4030000}"/>
    <cellStyle name="Input 39" xfId="1012" xr:uid="{00000000-0005-0000-0000-0000F5030000}"/>
    <cellStyle name="Input 4" xfId="1013" xr:uid="{00000000-0005-0000-0000-0000F6030000}"/>
    <cellStyle name="Input 40" xfId="1014" xr:uid="{00000000-0005-0000-0000-0000F7030000}"/>
    <cellStyle name="Input 41" xfId="1015" xr:uid="{00000000-0005-0000-0000-0000F8030000}"/>
    <cellStyle name="Input 42" xfId="1016" xr:uid="{00000000-0005-0000-0000-0000F9030000}"/>
    <cellStyle name="Input 43" xfId="1017" xr:uid="{00000000-0005-0000-0000-0000FA030000}"/>
    <cellStyle name="Input 44" xfId="1018" xr:uid="{00000000-0005-0000-0000-0000FB030000}"/>
    <cellStyle name="Input 45" xfId="1019" xr:uid="{00000000-0005-0000-0000-0000FC030000}"/>
    <cellStyle name="Input 46" xfId="1020" xr:uid="{00000000-0005-0000-0000-0000FD030000}"/>
    <cellStyle name="Input 47" xfId="1021" xr:uid="{00000000-0005-0000-0000-0000FE030000}"/>
    <cellStyle name="Input 48" xfId="1022" xr:uid="{00000000-0005-0000-0000-0000FF030000}"/>
    <cellStyle name="Input 49" xfId="1023" xr:uid="{00000000-0005-0000-0000-000000040000}"/>
    <cellStyle name="Input 5" xfId="1024" xr:uid="{00000000-0005-0000-0000-000001040000}"/>
    <cellStyle name="Input 50" xfId="1025" xr:uid="{00000000-0005-0000-0000-000002040000}"/>
    <cellStyle name="Input 51" xfId="1026" xr:uid="{00000000-0005-0000-0000-000003040000}"/>
    <cellStyle name="Input 6" xfId="1027" xr:uid="{00000000-0005-0000-0000-000004040000}"/>
    <cellStyle name="Input 7" xfId="1028" xr:uid="{00000000-0005-0000-0000-000005040000}"/>
    <cellStyle name="Input 8" xfId="1029" xr:uid="{00000000-0005-0000-0000-000006040000}"/>
    <cellStyle name="Input 9" xfId="1030" xr:uid="{00000000-0005-0000-0000-000007040000}"/>
    <cellStyle name="InputCells" xfId="1031" xr:uid="{00000000-0005-0000-0000-000008040000}"/>
    <cellStyle name="InputCells12_BBorder_CRFReport-template" xfId="1032" xr:uid="{00000000-0005-0000-0000-000009040000}"/>
    <cellStyle name="Komma 2" xfId="1033" xr:uid="{00000000-0005-0000-0000-00000A040000}"/>
    <cellStyle name="Komma 3" xfId="1034" xr:uid="{00000000-0005-0000-0000-00000B040000}"/>
    <cellStyle name="Komma 3 2" xfId="2479" xr:uid="{C45C06E3-B574-4239-B513-F497DABE34ED}"/>
    <cellStyle name="Komma 4" xfId="1035" xr:uid="{00000000-0005-0000-0000-00000C040000}"/>
    <cellStyle name="Komórka połączona 10" xfId="1036" xr:uid="{00000000-0005-0000-0000-00000D040000}"/>
    <cellStyle name="Komórka połączona 10 2" xfId="1037" xr:uid="{00000000-0005-0000-0000-00000E040000}"/>
    <cellStyle name="Komórka połączona 10 3" xfId="1038" xr:uid="{00000000-0005-0000-0000-00000F040000}"/>
    <cellStyle name="Komórka połączona 10_CHP" xfId="1039" xr:uid="{00000000-0005-0000-0000-000010040000}"/>
    <cellStyle name="Komórka połączona 11" xfId="1040" xr:uid="{00000000-0005-0000-0000-000011040000}"/>
    <cellStyle name="Komórka połączona 11 2" xfId="1041" xr:uid="{00000000-0005-0000-0000-000012040000}"/>
    <cellStyle name="Komórka połączona 11_CHP" xfId="1042" xr:uid="{00000000-0005-0000-0000-000013040000}"/>
    <cellStyle name="Komórka połączona 12" xfId="1043" xr:uid="{00000000-0005-0000-0000-000014040000}"/>
    <cellStyle name="Komórka połączona 13" xfId="1044" xr:uid="{00000000-0005-0000-0000-000015040000}"/>
    <cellStyle name="Komórka połączona 14" xfId="1045" xr:uid="{00000000-0005-0000-0000-000016040000}"/>
    <cellStyle name="Komórka połączona 15" xfId="1046" xr:uid="{00000000-0005-0000-0000-000017040000}"/>
    <cellStyle name="Komórka połączona 15 2" xfId="1047" xr:uid="{00000000-0005-0000-0000-000018040000}"/>
    <cellStyle name="Komórka połączona 16" xfId="1048" xr:uid="{00000000-0005-0000-0000-000019040000}"/>
    <cellStyle name="Komórka połączona 17" xfId="1049" xr:uid="{00000000-0005-0000-0000-00001A040000}"/>
    <cellStyle name="Komórka połączona 18" xfId="1050" xr:uid="{00000000-0005-0000-0000-00001B040000}"/>
    <cellStyle name="Komórka połączona 19" xfId="1051" xr:uid="{00000000-0005-0000-0000-00001C040000}"/>
    <cellStyle name="Komórka połączona 2" xfId="1052" xr:uid="{00000000-0005-0000-0000-00001D040000}"/>
    <cellStyle name="Komórka połączona 20" xfId="1053" xr:uid="{00000000-0005-0000-0000-00001E040000}"/>
    <cellStyle name="Komórka połączona 3" xfId="1054" xr:uid="{00000000-0005-0000-0000-00001F040000}"/>
    <cellStyle name="Komórka połączona 4" xfId="1055" xr:uid="{00000000-0005-0000-0000-000020040000}"/>
    <cellStyle name="Komórka połączona 5" xfId="1056" xr:uid="{00000000-0005-0000-0000-000021040000}"/>
    <cellStyle name="Komórka połączona 6" xfId="1057" xr:uid="{00000000-0005-0000-0000-000022040000}"/>
    <cellStyle name="Komórka połączona 7" xfId="1058" xr:uid="{00000000-0005-0000-0000-000023040000}"/>
    <cellStyle name="Komórka połączona 8" xfId="1059" xr:uid="{00000000-0005-0000-0000-000024040000}"/>
    <cellStyle name="Komórka połączona 9" xfId="1060" xr:uid="{00000000-0005-0000-0000-000025040000}"/>
    <cellStyle name="Komórka połączona 9 2" xfId="1061" xr:uid="{00000000-0005-0000-0000-000026040000}"/>
    <cellStyle name="Komórka połączona 9 3" xfId="1062" xr:uid="{00000000-0005-0000-0000-000027040000}"/>
    <cellStyle name="Komórka połączona 9_CHP" xfId="1063" xr:uid="{00000000-0005-0000-0000-000028040000}"/>
    <cellStyle name="Komórka zaznaczona 10" xfId="1064" xr:uid="{00000000-0005-0000-0000-000029040000}"/>
    <cellStyle name="Komórka zaznaczona 10 2" xfId="1065" xr:uid="{00000000-0005-0000-0000-00002A040000}"/>
    <cellStyle name="Komórka zaznaczona 10 3" xfId="1066" xr:uid="{00000000-0005-0000-0000-00002B040000}"/>
    <cellStyle name="Komórka zaznaczona 10_CHP" xfId="1067" xr:uid="{00000000-0005-0000-0000-00002C040000}"/>
    <cellStyle name="Komórka zaznaczona 11" xfId="1068" xr:uid="{00000000-0005-0000-0000-00002D040000}"/>
    <cellStyle name="Komórka zaznaczona 11 2" xfId="1069" xr:uid="{00000000-0005-0000-0000-00002E040000}"/>
    <cellStyle name="Komórka zaznaczona 11_CHP" xfId="1070" xr:uid="{00000000-0005-0000-0000-00002F040000}"/>
    <cellStyle name="Komórka zaznaczona 12" xfId="1071" xr:uid="{00000000-0005-0000-0000-000030040000}"/>
    <cellStyle name="Komórka zaznaczona 13" xfId="1072" xr:uid="{00000000-0005-0000-0000-000031040000}"/>
    <cellStyle name="Komórka zaznaczona 14" xfId="1073" xr:uid="{00000000-0005-0000-0000-000032040000}"/>
    <cellStyle name="Komórka zaznaczona 15" xfId="1074" xr:uid="{00000000-0005-0000-0000-000033040000}"/>
    <cellStyle name="Komórka zaznaczona 15 2" xfId="1075" xr:uid="{00000000-0005-0000-0000-000034040000}"/>
    <cellStyle name="Komórka zaznaczona 16" xfId="1076" xr:uid="{00000000-0005-0000-0000-000035040000}"/>
    <cellStyle name="Komórka zaznaczona 17" xfId="1077" xr:uid="{00000000-0005-0000-0000-000036040000}"/>
    <cellStyle name="Komórka zaznaczona 18" xfId="1078" xr:uid="{00000000-0005-0000-0000-000037040000}"/>
    <cellStyle name="Komórka zaznaczona 19" xfId="1079" xr:uid="{00000000-0005-0000-0000-000038040000}"/>
    <cellStyle name="Komórka zaznaczona 2" xfId="1080" xr:uid="{00000000-0005-0000-0000-000039040000}"/>
    <cellStyle name="Komórka zaznaczona 20" xfId="1081" xr:uid="{00000000-0005-0000-0000-00003A040000}"/>
    <cellStyle name="Komórka zaznaczona 3" xfId="1082" xr:uid="{00000000-0005-0000-0000-00003B040000}"/>
    <cellStyle name="Komórka zaznaczona 4" xfId="1083" xr:uid="{00000000-0005-0000-0000-00003C040000}"/>
    <cellStyle name="Komórka zaznaczona 5" xfId="1084" xr:uid="{00000000-0005-0000-0000-00003D040000}"/>
    <cellStyle name="Komórka zaznaczona 6" xfId="1085" xr:uid="{00000000-0005-0000-0000-00003E040000}"/>
    <cellStyle name="Komórka zaznaczona 7" xfId="1086" xr:uid="{00000000-0005-0000-0000-00003F040000}"/>
    <cellStyle name="Komórka zaznaczona 8" xfId="1087" xr:uid="{00000000-0005-0000-0000-000040040000}"/>
    <cellStyle name="Komórka zaznaczona 9" xfId="1088" xr:uid="{00000000-0005-0000-0000-000041040000}"/>
    <cellStyle name="Komórka zaznaczona 9 2" xfId="1089" xr:uid="{00000000-0005-0000-0000-000042040000}"/>
    <cellStyle name="Komórka zaznaczona 9 3" xfId="1090" xr:uid="{00000000-0005-0000-0000-000043040000}"/>
    <cellStyle name="Komórka zaznaczona 9_CHP" xfId="1091" xr:uid="{00000000-0005-0000-0000-000044040000}"/>
    <cellStyle name="Linked Cell 2" xfId="1092" xr:uid="{00000000-0005-0000-0000-000045040000}"/>
    <cellStyle name="Linked Cell 3" xfId="1093" xr:uid="{00000000-0005-0000-0000-000046040000}"/>
    <cellStyle name="Nagłówek 1 10" xfId="1094" xr:uid="{00000000-0005-0000-0000-000047040000}"/>
    <cellStyle name="Nagłówek 1 10 2" xfId="1095" xr:uid="{00000000-0005-0000-0000-000048040000}"/>
    <cellStyle name="Nagłówek 1 10 3" xfId="1096" xr:uid="{00000000-0005-0000-0000-000049040000}"/>
    <cellStyle name="Nagłówek 1 10_CHP" xfId="1097" xr:uid="{00000000-0005-0000-0000-00004A040000}"/>
    <cellStyle name="Nagłówek 1 11" xfId="1098" xr:uid="{00000000-0005-0000-0000-00004B040000}"/>
    <cellStyle name="Nagłówek 1 11 2" xfId="1099" xr:uid="{00000000-0005-0000-0000-00004C040000}"/>
    <cellStyle name="Nagłówek 1 11_CHP" xfId="1100" xr:uid="{00000000-0005-0000-0000-00004D040000}"/>
    <cellStyle name="Nagłówek 1 12" xfId="1101" xr:uid="{00000000-0005-0000-0000-00004E040000}"/>
    <cellStyle name="Nagłówek 1 13" xfId="1102" xr:uid="{00000000-0005-0000-0000-00004F040000}"/>
    <cellStyle name="Nagłówek 1 14" xfId="1103" xr:uid="{00000000-0005-0000-0000-000050040000}"/>
    <cellStyle name="Nagłówek 1 15" xfId="1104" xr:uid="{00000000-0005-0000-0000-000051040000}"/>
    <cellStyle name="Nagłówek 1 15 2" xfId="1105" xr:uid="{00000000-0005-0000-0000-000052040000}"/>
    <cellStyle name="Nagłówek 1 16" xfId="1106" xr:uid="{00000000-0005-0000-0000-000053040000}"/>
    <cellStyle name="Nagłówek 1 17" xfId="1107" xr:uid="{00000000-0005-0000-0000-000054040000}"/>
    <cellStyle name="Nagłówek 1 18" xfId="1108" xr:uid="{00000000-0005-0000-0000-000055040000}"/>
    <cellStyle name="Nagłówek 1 19" xfId="1109" xr:uid="{00000000-0005-0000-0000-000056040000}"/>
    <cellStyle name="Nagłówek 1 2" xfId="1110" xr:uid="{00000000-0005-0000-0000-000057040000}"/>
    <cellStyle name="Nagłówek 1 20" xfId="1111" xr:uid="{00000000-0005-0000-0000-000058040000}"/>
    <cellStyle name="Nagłówek 1 3" xfId="1112" xr:uid="{00000000-0005-0000-0000-000059040000}"/>
    <cellStyle name="Nagłówek 1 4" xfId="1113" xr:uid="{00000000-0005-0000-0000-00005A040000}"/>
    <cellStyle name="Nagłówek 1 5" xfId="1114" xr:uid="{00000000-0005-0000-0000-00005B040000}"/>
    <cellStyle name="Nagłówek 1 6" xfId="1115" xr:uid="{00000000-0005-0000-0000-00005C040000}"/>
    <cellStyle name="Nagłówek 1 7" xfId="1116" xr:uid="{00000000-0005-0000-0000-00005D040000}"/>
    <cellStyle name="Nagłówek 1 8" xfId="1117" xr:uid="{00000000-0005-0000-0000-00005E040000}"/>
    <cellStyle name="Nagłówek 1 9" xfId="1118" xr:uid="{00000000-0005-0000-0000-00005F040000}"/>
    <cellStyle name="Nagłówek 1 9 2" xfId="1119" xr:uid="{00000000-0005-0000-0000-000060040000}"/>
    <cellStyle name="Nagłówek 1 9 3" xfId="1120" xr:uid="{00000000-0005-0000-0000-000061040000}"/>
    <cellStyle name="Nagłówek 1 9_CHP" xfId="1121" xr:uid="{00000000-0005-0000-0000-000062040000}"/>
    <cellStyle name="Nagłówek 2 10" xfId="1122" xr:uid="{00000000-0005-0000-0000-000063040000}"/>
    <cellStyle name="Nagłówek 2 10 2" xfId="1123" xr:uid="{00000000-0005-0000-0000-000064040000}"/>
    <cellStyle name="Nagłówek 2 10 3" xfId="1124" xr:uid="{00000000-0005-0000-0000-000065040000}"/>
    <cellStyle name="Nagłówek 2 10_CHP" xfId="1125" xr:uid="{00000000-0005-0000-0000-000066040000}"/>
    <cellStyle name="Nagłówek 2 11" xfId="1126" xr:uid="{00000000-0005-0000-0000-000067040000}"/>
    <cellStyle name="Nagłówek 2 11 2" xfId="1127" xr:uid="{00000000-0005-0000-0000-000068040000}"/>
    <cellStyle name="Nagłówek 2 11_CHP" xfId="1128" xr:uid="{00000000-0005-0000-0000-000069040000}"/>
    <cellStyle name="Nagłówek 2 12" xfId="1129" xr:uid="{00000000-0005-0000-0000-00006A040000}"/>
    <cellStyle name="Nagłówek 2 13" xfId="1130" xr:uid="{00000000-0005-0000-0000-00006B040000}"/>
    <cellStyle name="Nagłówek 2 14" xfId="1131" xr:uid="{00000000-0005-0000-0000-00006C040000}"/>
    <cellStyle name="Nagłówek 2 15" xfId="1132" xr:uid="{00000000-0005-0000-0000-00006D040000}"/>
    <cellStyle name="Nagłówek 2 15 2" xfId="1133" xr:uid="{00000000-0005-0000-0000-00006E040000}"/>
    <cellStyle name="Nagłówek 2 16" xfId="1134" xr:uid="{00000000-0005-0000-0000-00006F040000}"/>
    <cellStyle name="Nagłówek 2 17" xfId="1135" xr:uid="{00000000-0005-0000-0000-000070040000}"/>
    <cellStyle name="Nagłówek 2 18" xfId="1136" xr:uid="{00000000-0005-0000-0000-000071040000}"/>
    <cellStyle name="Nagłówek 2 19" xfId="1137" xr:uid="{00000000-0005-0000-0000-000072040000}"/>
    <cellStyle name="Nagłówek 2 2" xfId="1138" xr:uid="{00000000-0005-0000-0000-000073040000}"/>
    <cellStyle name="Nagłówek 2 20" xfId="1139" xr:uid="{00000000-0005-0000-0000-000074040000}"/>
    <cellStyle name="Nagłówek 2 3" xfId="1140" xr:uid="{00000000-0005-0000-0000-000075040000}"/>
    <cellStyle name="Nagłówek 2 4" xfId="1141" xr:uid="{00000000-0005-0000-0000-000076040000}"/>
    <cellStyle name="Nagłówek 2 5" xfId="1142" xr:uid="{00000000-0005-0000-0000-000077040000}"/>
    <cellStyle name="Nagłówek 2 6" xfId="1143" xr:uid="{00000000-0005-0000-0000-000078040000}"/>
    <cellStyle name="Nagłówek 2 7" xfId="1144" xr:uid="{00000000-0005-0000-0000-000079040000}"/>
    <cellStyle name="Nagłówek 2 8" xfId="1145" xr:uid="{00000000-0005-0000-0000-00007A040000}"/>
    <cellStyle name="Nagłówek 2 9" xfId="1146" xr:uid="{00000000-0005-0000-0000-00007B040000}"/>
    <cellStyle name="Nagłówek 2 9 2" xfId="1147" xr:uid="{00000000-0005-0000-0000-00007C040000}"/>
    <cellStyle name="Nagłówek 2 9 3" xfId="1148" xr:uid="{00000000-0005-0000-0000-00007D040000}"/>
    <cellStyle name="Nagłówek 2 9_CHP" xfId="1149" xr:uid="{00000000-0005-0000-0000-00007E040000}"/>
    <cellStyle name="Nagłówek 3 10" xfId="1150" xr:uid="{00000000-0005-0000-0000-00007F040000}"/>
    <cellStyle name="Nagłówek 3 10 2" xfId="1151" xr:uid="{00000000-0005-0000-0000-000080040000}"/>
    <cellStyle name="Nagłówek 3 10 3" xfId="1152" xr:uid="{00000000-0005-0000-0000-000081040000}"/>
    <cellStyle name="Nagłówek 3 10_CHP" xfId="1153" xr:uid="{00000000-0005-0000-0000-000082040000}"/>
    <cellStyle name="Nagłówek 3 11" xfId="1154" xr:uid="{00000000-0005-0000-0000-000083040000}"/>
    <cellStyle name="Nagłówek 3 11 2" xfId="1155" xr:uid="{00000000-0005-0000-0000-000084040000}"/>
    <cellStyle name="Nagłówek 3 11_CHP" xfId="1156" xr:uid="{00000000-0005-0000-0000-000085040000}"/>
    <cellStyle name="Nagłówek 3 12" xfId="1157" xr:uid="{00000000-0005-0000-0000-000086040000}"/>
    <cellStyle name="Nagłówek 3 13" xfId="1158" xr:uid="{00000000-0005-0000-0000-000087040000}"/>
    <cellStyle name="Nagłówek 3 14" xfId="1159" xr:uid="{00000000-0005-0000-0000-000088040000}"/>
    <cellStyle name="Nagłówek 3 15" xfId="1160" xr:uid="{00000000-0005-0000-0000-000089040000}"/>
    <cellStyle name="Nagłówek 3 15 2" xfId="1161" xr:uid="{00000000-0005-0000-0000-00008A040000}"/>
    <cellStyle name="Nagłówek 3 16" xfId="1162" xr:uid="{00000000-0005-0000-0000-00008B040000}"/>
    <cellStyle name="Nagłówek 3 17" xfId="1163" xr:uid="{00000000-0005-0000-0000-00008C040000}"/>
    <cellStyle name="Nagłówek 3 18" xfId="1164" xr:uid="{00000000-0005-0000-0000-00008D040000}"/>
    <cellStyle name="Nagłówek 3 19" xfId="1165" xr:uid="{00000000-0005-0000-0000-00008E040000}"/>
    <cellStyle name="Nagłówek 3 2" xfId="1166" xr:uid="{00000000-0005-0000-0000-00008F040000}"/>
    <cellStyle name="Nagłówek 3 20" xfId="1167" xr:uid="{00000000-0005-0000-0000-000090040000}"/>
    <cellStyle name="Nagłówek 3 3" xfId="1168" xr:uid="{00000000-0005-0000-0000-000091040000}"/>
    <cellStyle name="Nagłówek 3 4" xfId="1169" xr:uid="{00000000-0005-0000-0000-000092040000}"/>
    <cellStyle name="Nagłówek 3 5" xfId="1170" xr:uid="{00000000-0005-0000-0000-000093040000}"/>
    <cellStyle name="Nagłówek 3 6" xfId="1171" xr:uid="{00000000-0005-0000-0000-000094040000}"/>
    <cellStyle name="Nagłówek 3 7" xfId="1172" xr:uid="{00000000-0005-0000-0000-000095040000}"/>
    <cellStyle name="Nagłówek 3 8" xfId="1173" xr:uid="{00000000-0005-0000-0000-000096040000}"/>
    <cellStyle name="Nagłówek 3 9" xfId="1174" xr:uid="{00000000-0005-0000-0000-000097040000}"/>
    <cellStyle name="Nagłówek 3 9 2" xfId="1175" xr:uid="{00000000-0005-0000-0000-000098040000}"/>
    <cellStyle name="Nagłówek 3 9 3" xfId="1176" xr:uid="{00000000-0005-0000-0000-000099040000}"/>
    <cellStyle name="Nagłówek 3 9_CHP" xfId="1177" xr:uid="{00000000-0005-0000-0000-00009A040000}"/>
    <cellStyle name="Nagłówek 4 10" xfId="1178" xr:uid="{00000000-0005-0000-0000-00009B040000}"/>
    <cellStyle name="Nagłówek 4 10 2" xfId="1179" xr:uid="{00000000-0005-0000-0000-00009C040000}"/>
    <cellStyle name="Nagłówek 4 10 3" xfId="1180" xr:uid="{00000000-0005-0000-0000-00009D040000}"/>
    <cellStyle name="Nagłówek 4 10_COM_BND" xfId="1181" xr:uid="{00000000-0005-0000-0000-00009E040000}"/>
    <cellStyle name="Nagłówek 4 11" xfId="1182" xr:uid="{00000000-0005-0000-0000-00009F040000}"/>
    <cellStyle name="Nagłówek 4 11 2" xfId="1183" xr:uid="{00000000-0005-0000-0000-0000A0040000}"/>
    <cellStyle name="Nagłówek 4 12" xfId="1184" xr:uid="{00000000-0005-0000-0000-0000A1040000}"/>
    <cellStyle name="Nagłówek 4 13" xfId="1185" xr:uid="{00000000-0005-0000-0000-0000A2040000}"/>
    <cellStyle name="Nagłówek 4 14" xfId="1186" xr:uid="{00000000-0005-0000-0000-0000A3040000}"/>
    <cellStyle name="Nagłówek 4 15" xfId="1187" xr:uid="{00000000-0005-0000-0000-0000A4040000}"/>
    <cellStyle name="Nagłówek 4 15 2" xfId="1188" xr:uid="{00000000-0005-0000-0000-0000A5040000}"/>
    <cellStyle name="Nagłówek 4 16" xfId="1189" xr:uid="{00000000-0005-0000-0000-0000A6040000}"/>
    <cellStyle name="Nagłówek 4 17" xfId="1190" xr:uid="{00000000-0005-0000-0000-0000A7040000}"/>
    <cellStyle name="Nagłówek 4 18" xfId="1191" xr:uid="{00000000-0005-0000-0000-0000A8040000}"/>
    <cellStyle name="Nagłówek 4 19" xfId="1192" xr:uid="{00000000-0005-0000-0000-0000A9040000}"/>
    <cellStyle name="Nagłówek 4 2" xfId="1193" xr:uid="{00000000-0005-0000-0000-0000AA040000}"/>
    <cellStyle name="Nagłówek 4 20" xfId="1194" xr:uid="{00000000-0005-0000-0000-0000AB040000}"/>
    <cellStyle name="Nagłówek 4 3" xfId="1195" xr:uid="{00000000-0005-0000-0000-0000AC040000}"/>
    <cellStyle name="Nagłówek 4 4" xfId="1196" xr:uid="{00000000-0005-0000-0000-0000AD040000}"/>
    <cellStyle name="Nagłówek 4 5" xfId="1197" xr:uid="{00000000-0005-0000-0000-0000AE040000}"/>
    <cellStyle name="Nagłówek 4 6" xfId="1198" xr:uid="{00000000-0005-0000-0000-0000AF040000}"/>
    <cellStyle name="Nagłówek 4 7" xfId="1199" xr:uid="{00000000-0005-0000-0000-0000B0040000}"/>
    <cellStyle name="Nagłówek 4 8" xfId="1200" xr:uid="{00000000-0005-0000-0000-0000B1040000}"/>
    <cellStyle name="Nagłówek 4 9" xfId="1201" xr:uid="{00000000-0005-0000-0000-0000B2040000}"/>
    <cellStyle name="Nagłówek 4 9 2" xfId="1202" xr:uid="{00000000-0005-0000-0000-0000B3040000}"/>
    <cellStyle name="Nagłówek 4 9 3" xfId="1203" xr:uid="{00000000-0005-0000-0000-0000B4040000}"/>
    <cellStyle name="Nagłówek 4 9_COM_BND" xfId="1204" xr:uid="{00000000-0005-0000-0000-0000B5040000}"/>
    <cellStyle name="Neutral" xfId="1205" xr:uid="{00000000-0005-0000-0000-0000B6040000}"/>
    <cellStyle name="Neutral 2" xfId="1206" xr:uid="{00000000-0005-0000-0000-0000B7040000}"/>
    <cellStyle name="Neutral 3" xfId="1207" xr:uid="{00000000-0005-0000-0000-0000B8040000}"/>
    <cellStyle name="Neutralne 10" xfId="1208" xr:uid="{00000000-0005-0000-0000-0000B9040000}"/>
    <cellStyle name="Neutralne 10 2" xfId="1209" xr:uid="{00000000-0005-0000-0000-0000BA040000}"/>
    <cellStyle name="Neutralne 10 3" xfId="1210" xr:uid="{00000000-0005-0000-0000-0000BB040000}"/>
    <cellStyle name="Neutralne 10_COM_BND" xfId="1211" xr:uid="{00000000-0005-0000-0000-0000BC040000}"/>
    <cellStyle name="Neutralne 11" xfId="1212" xr:uid="{00000000-0005-0000-0000-0000BD040000}"/>
    <cellStyle name="Neutralne 11 2" xfId="1213" xr:uid="{00000000-0005-0000-0000-0000BE040000}"/>
    <cellStyle name="Neutralne 12" xfId="1214" xr:uid="{00000000-0005-0000-0000-0000BF040000}"/>
    <cellStyle name="Neutralne 13" xfId="1215" xr:uid="{00000000-0005-0000-0000-0000C0040000}"/>
    <cellStyle name="Neutralne 13 2" xfId="1216" xr:uid="{00000000-0005-0000-0000-0000C1040000}"/>
    <cellStyle name="Neutralne 13 2 2" xfId="1217" xr:uid="{00000000-0005-0000-0000-0000C2040000}"/>
    <cellStyle name="Neutralne 13 3" xfId="1218" xr:uid="{00000000-0005-0000-0000-0000C3040000}"/>
    <cellStyle name="Neutralne 14" xfId="1219" xr:uid="{00000000-0005-0000-0000-0000C4040000}"/>
    <cellStyle name="Neutralne 15" xfId="1220" xr:uid="{00000000-0005-0000-0000-0000C5040000}"/>
    <cellStyle name="Neutralne 16" xfId="1221" xr:uid="{00000000-0005-0000-0000-0000C6040000}"/>
    <cellStyle name="Neutralne 16 2" xfId="1222" xr:uid="{00000000-0005-0000-0000-0000C7040000}"/>
    <cellStyle name="Neutralne 17" xfId="1223" xr:uid="{00000000-0005-0000-0000-0000C8040000}"/>
    <cellStyle name="Neutralne 17 2" xfId="1224" xr:uid="{00000000-0005-0000-0000-0000C9040000}"/>
    <cellStyle name="Neutralne 18" xfId="1225" xr:uid="{00000000-0005-0000-0000-0000CA040000}"/>
    <cellStyle name="Neutralne 18 2" xfId="1226" xr:uid="{00000000-0005-0000-0000-0000CB040000}"/>
    <cellStyle name="Neutralne 19" xfId="1227" xr:uid="{00000000-0005-0000-0000-0000CC040000}"/>
    <cellStyle name="Neutralne 2" xfId="1228" xr:uid="{00000000-0005-0000-0000-0000CD040000}"/>
    <cellStyle name="Neutralne 20" xfId="1229" xr:uid="{00000000-0005-0000-0000-0000CE040000}"/>
    <cellStyle name="Neutralne 3" xfId="1230" xr:uid="{00000000-0005-0000-0000-0000CF040000}"/>
    <cellStyle name="Neutralne 4" xfId="1231" xr:uid="{00000000-0005-0000-0000-0000D0040000}"/>
    <cellStyle name="Neutralne 5" xfId="1232" xr:uid="{00000000-0005-0000-0000-0000D1040000}"/>
    <cellStyle name="Neutralne 6" xfId="1233" xr:uid="{00000000-0005-0000-0000-0000D2040000}"/>
    <cellStyle name="Neutralne 7" xfId="1234" xr:uid="{00000000-0005-0000-0000-0000D3040000}"/>
    <cellStyle name="Neutralne 8" xfId="1235" xr:uid="{00000000-0005-0000-0000-0000D4040000}"/>
    <cellStyle name="Neutralne 9" xfId="1236" xr:uid="{00000000-0005-0000-0000-0000D5040000}"/>
    <cellStyle name="Neutralne 9 2" xfId="1237" xr:uid="{00000000-0005-0000-0000-0000D6040000}"/>
    <cellStyle name="Neutralne 9 3" xfId="1238" xr:uid="{00000000-0005-0000-0000-0000D7040000}"/>
    <cellStyle name="Neutralne 9_COM_BND" xfId="1239" xr:uid="{00000000-0005-0000-0000-0000D8040000}"/>
    <cellStyle name="no dec" xfId="1240" xr:uid="{00000000-0005-0000-0000-0000D9040000}"/>
    <cellStyle name="Normal - Style1" xfId="1241" xr:uid="{00000000-0005-0000-0000-0000DB040000}"/>
    <cellStyle name="Normal - Style1 2" xfId="2480" xr:uid="{E2EA0A68-70EF-47F5-A68E-34B4108AE6FD}"/>
    <cellStyle name="Normal - Style1 2 2 3" xfId="2473" xr:uid="{9E9E2F75-6068-4C8F-98CC-6FCD15AF0EE5}"/>
    <cellStyle name="Normal 10" xfId="1242" xr:uid="{00000000-0005-0000-0000-0000DC040000}"/>
    <cellStyle name="Normal 10 15 2" xfId="2475" xr:uid="{D7C01153-3D7F-406E-B38C-68D70F04D567}"/>
    <cellStyle name="Normal 11" xfId="1243" xr:uid="{00000000-0005-0000-0000-0000DD040000}"/>
    <cellStyle name="Normal 12" xfId="1244" xr:uid="{00000000-0005-0000-0000-0000DE040000}"/>
    <cellStyle name="Normal 13" xfId="1245" xr:uid="{00000000-0005-0000-0000-0000DF040000}"/>
    <cellStyle name="Normal 14" xfId="1246" xr:uid="{00000000-0005-0000-0000-0000E0040000}"/>
    <cellStyle name="Normal 15" xfId="2470" xr:uid="{F1FE3302-B150-40E9-B24F-D0BB866D3388}"/>
    <cellStyle name="Normal 2" xfId="1247" xr:uid="{00000000-0005-0000-0000-0000E1040000}"/>
    <cellStyle name="Normal 2 2" xfId="1248" xr:uid="{00000000-0005-0000-0000-0000E2040000}"/>
    <cellStyle name="Normal 2 2 2" xfId="1249" xr:uid="{00000000-0005-0000-0000-0000E3040000}"/>
    <cellStyle name="Normal 2 2 3" xfId="1250" xr:uid="{00000000-0005-0000-0000-0000E4040000}"/>
    <cellStyle name="Normal 2 3" xfId="1251" xr:uid="{00000000-0005-0000-0000-0000E5040000}"/>
    <cellStyle name="Normal 2 7" xfId="1252" xr:uid="{00000000-0005-0000-0000-0000E6040000}"/>
    <cellStyle name="Normal 2 7 2" xfId="1253" xr:uid="{00000000-0005-0000-0000-0000E7040000}"/>
    <cellStyle name="Normal 2 7 2 2" xfId="1254" xr:uid="{00000000-0005-0000-0000-0000E8040000}"/>
    <cellStyle name="Normal 2 7 2 3" xfId="1255" xr:uid="{00000000-0005-0000-0000-0000E9040000}"/>
    <cellStyle name="Normal 2 7 2 4" xfId="1256" xr:uid="{00000000-0005-0000-0000-0000EA040000}"/>
    <cellStyle name="Normal 2 7 2 5" xfId="1257" xr:uid="{00000000-0005-0000-0000-0000EB040000}"/>
    <cellStyle name="Normal 2 7 2 6" xfId="1258" xr:uid="{00000000-0005-0000-0000-0000EC040000}"/>
    <cellStyle name="Normal 2 7 2 7" xfId="1259" xr:uid="{00000000-0005-0000-0000-0000ED040000}"/>
    <cellStyle name="Normal 2 7 2 8" xfId="1260" xr:uid="{00000000-0005-0000-0000-0000EE040000}"/>
    <cellStyle name="Normal 2 7 2_CHP" xfId="1261" xr:uid="{00000000-0005-0000-0000-0000EF040000}"/>
    <cellStyle name="Normal 2 7 3" xfId="1262" xr:uid="{00000000-0005-0000-0000-0000F0040000}"/>
    <cellStyle name="Normal 2 7 3 2" xfId="1263" xr:uid="{00000000-0005-0000-0000-0000F1040000}"/>
    <cellStyle name="Normal 2 7 3 3" xfId="1264" xr:uid="{00000000-0005-0000-0000-0000F2040000}"/>
    <cellStyle name="Normal 2 7 4" xfId="1265" xr:uid="{00000000-0005-0000-0000-0000F3040000}"/>
    <cellStyle name="Normal 2 7 4 2" xfId="1266" xr:uid="{00000000-0005-0000-0000-0000F4040000}"/>
    <cellStyle name="Normal 2 7 5" xfId="1267" xr:uid="{00000000-0005-0000-0000-0000F5040000}"/>
    <cellStyle name="Normal 2 7 6" xfId="1268" xr:uid="{00000000-0005-0000-0000-0000F6040000}"/>
    <cellStyle name="Normal 2 7 7" xfId="1269" xr:uid="{00000000-0005-0000-0000-0000F7040000}"/>
    <cellStyle name="Normal 2 7 8" xfId="1270" xr:uid="{00000000-0005-0000-0000-0000F8040000}"/>
    <cellStyle name="Normal 2 7 9" xfId="1271" xr:uid="{00000000-0005-0000-0000-0000F9040000}"/>
    <cellStyle name="Normal 2 7_CHP" xfId="1272" xr:uid="{00000000-0005-0000-0000-0000FA040000}"/>
    <cellStyle name="Normal 20" xfId="1273" xr:uid="{00000000-0005-0000-0000-0000FB040000}"/>
    <cellStyle name="Normal 21" xfId="1274" xr:uid="{00000000-0005-0000-0000-0000FC040000}"/>
    <cellStyle name="Normal 3" xfId="1275" xr:uid="{00000000-0005-0000-0000-0000FD040000}"/>
    <cellStyle name="Normal 3 2" xfId="1276" xr:uid="{00000000-0005-0000-0000-0000FE040000}"/>
    <cellStyle name="Normal 3 2 2" xfId="1277" xr:uid="{00000000-0005-0000-0000-0000FF040000}"/>
    <cellStyle name="Normal 3 2 2 2" xfId="1278" xr:uid="{00000000-0005-0000-0000-000000050000}"/>
    <cellStyle name="Normal 3 2 2 3" xfId="1279" xr:uid="{00000000-0005-0000-0000-000001050000}"/>
    <cellStyle name="Normal 3 2 3" xfId="1280" xr:uid="{00000000-0005-0000-0000-000002050000}"/>
    <cellStyle name="Normal 3 2 4" xfId="1281" xr:uid="{00000000-0005-0000-0000-000003050000}"/>
    <cellStyle name="Normal 3 2 4 2" xfId="1282" xr:uid="{00000000-0005-0000-0000-000004050000}"/>
    <cellStyle name="Normal 3 2 4 3" xfId="1283" xr:uid="{00000000-0005-0000-0000-000005050000}"/>
    <cellStyle name="Normal 3 3" xfId="1284" xr:uid="{00000000-0005-0000-0000-000006050000}"/>
    <cellStyle name="Normal 3 4" xfId="1285" xr:uid="{00000000-0005-0000-0000-000007050000}"/>
    <cellStyle name="Normal 3 4 2" xfId="1286" xr:uid="{00000000-0005-0000-0000-000008050000}"/>
    <cellStyle name="Normal 3 4 3" xfId="1287" xr:uid="{00000000-0005-0000-0000-000009050000}"/>
    <cellStyle name="Normal 3 5" xfId="1288" xr:uid="{00000000-0005-0000-0000-00000A050000}"/>
    <cellStyle name="Normal 39 2 2" xfId="2474" xr:uid="{A48DDC15-287C-431F-9121-D2E338C7EA75}"/>
    <cellStyle name="Normal 4" xfId="1289" xr:uid="{00000000-0005-0000-0000-00000B050000}"/>
    <cellStyle name="Normal 4 2" xfId="1290" xr:uid="{00000000-0005-0000-0000-00000C050000}"/>
    <cellStyle name="Normal 4 2 2" xfId="1291" xr:uid="{00000000-0005-0000-0000-00000D050000}"/>
    <cellStyle name="Normal 4 2 2 2" xfId="1292" xr:uid="{00000000-0005-0000-0000-00000E050000}"/>
    <cellStyle name="Normal 4 2 2 3" xfId="1293" xr:uid="{00000000-0005-0000-0000-00000F050000}"/>
    <cellStyle name="Normal 4 2 3" xfId="1294" xr:uid="{00000000-0005-0000-0000-000010050000}"/>
    <cellStyle name="Normal 4 2 4" xfId="1295" xr:uid="{00000000-0005-0000-0000-000011050000}"/>
    <cellStyle name="Normal 4 2 4 2" xfId="1296" xr:uid="{00000000-0005-0000-0000-000012050000}"/>
    <cellStyle name="Normal 4 2 4 3" xfId="1297" xr:uid="{00000000-0005-0000-0000-000013050000}"/>
    <cellStyle name="Normal 5" xfId="1298" xr:uid="{00000000-0005-0000-0000-000014050000}"/>
    <cellStyle name="Normal 5 2" xfId="1299" xr:uid="{00000000-0005-0000-0000-000015050000}"/>
    <cellStyle name="Normal 6" xfId="1300" xr:uid="{00000000-0005-0000-0000-000016050000}"/>
    <cellStyle name="Normal 6 2" xfId="1301" xr:uid="{00000000-0005-0000-0000-000017050000}"/>
    <cellStyle name="Normal 7" xfId="1302" xr:uid="{00000000-0005-0000-0000-000018050000}"/>
    <cellStyle name="Normal 7 2" xfId="1303" xr:uid="{00000000-0005-0000-0000-000019050000}"/>
    <cellStyle name="Normal 8" xfId="1304" xr:uid="{00000000-0005-0000-0000-00001A050000}"/>
    <cellStyle name="Normal 8 2" xfId="1305" xr:uid="{00000000-0005-0000-0000-00001B050000}"/>
    <cellStyle name="Normal 8 3" xfId="1306" xr:uid="{00000000-0005-0000-0000-00001C050000}"/>
    <cellStyle name="Normal 9" xfId="1307" xr:uid="{00000000-0005-0000-0000-00001D050000}"/>
    <cellStyle name="Normal 9 2" xfId="1308" xr:uid="{00000000-0005-0000-0000-00001E050000}"/>
    <cellStyle name="Normal GHG Numbers (0.00)" xfId="1309" xr:uid="{00000000-0005-0000-0000-00001F050000}"/>
    <cellStyle name="Normal GHG Textfiels Bold" xfId="1310" xr:uid="{00000000-0005-0000-0000-000020050000}"/>
    <cellStyle name="Normal GHG whole table" xfId="1311" xr:uid="{00000000-0005-0000-0000-000021050000}"/>
    <cellStyle name="Normal GHG-Shade" xfId="1312" xr:uid="{00000000-0005-0000-0000-000022050000}"/>
    <cellStyle name="Normal GHG-Shade 2" xfId="1313" xr:uid="{00000000-0005-0000-0000-000023050000}"/>
    <cellStyle name="Normale_B2020" xfId="1314" xr:uid="{00000000-0005-0000-0000-000024050000}"/>
    <cellStyle name="Normalny" xfId="0" builtinId="0"/>
    <cellStyle name="Normalny 10" xfId="1315" xr:uid="{00000000-0005-0000-0000-000025050000}"/>
    <cellStyle name="Normalny 10 10" xfId="1316" xr:uid="{00000000-0005-0000-0000-000026050000}"/>
    <cellStyle name="Normalny 10 11" xfId="1317" xr:uid="{00000000-0005-0000-0000-000027050000}"/>
    <cellStyle name="Normalny 10 2" xfId="1318" xr:uid="{00000000-0005-0000-0000-000028050000}"/>
    <cellStyle name="Normalny 10 2 10" xfId="1319" xr:uid="{00000000-0005-0000-0000-000029050000}"/>
    <cellStyle name="Normalny 10 2 11" xfId="1320" xr:uid="{00000000-0005-0000-0000-00002A050000}"/>
    <cellStyle name="Normalny 10 2 12" xfId="2481" xr:uid="{06A5E0D5-BCE5-4187-966E-76A0AD342B44}"/>
    <cellStyle name="Normalny 10 2 2" xfId="1321" xr:uid="{00000000-0005-0000-0000-00002B050000}"/>
    <cellStyle name="Normalny 10 2 2 2" xfId="1322" xr:uid="{00000000-0005-0000-0000-00002C050000}"/>
    <cellStyle name="Normalny 10 2 3" xfId="1323" xr:uid="{00000000-0005-0000-0000-00002D050000}"/>
    <cellStyle name="Normalny 10 2 3 2" xfId="1324" xr:uid="{00000000-0005-0000-0000-00002E050000}"/>
    <cellStyle name="Normalny 10 2 3 3" xfId="2482" xr:uid="{C0747851-5141-4299-81B2-BFDED029DC2E}"/>
    <cellStyle name="Normalny 10 2 4" xfId="1325" xr:uid="{00000000-0005-0000-0000-00002F050000}"/>
    <cellStyle name="Normalny 10 2 4 2" xfId="1326" xr:uid="{00000000-0005-0000-0000-000030050000}"/>
    <cellStyle name="Normalny 10 2 4 3" xfId="2483" xr:uid="{30F8710D-F723-4E62-B989-0180C7DF14D1}"/>
    <cellStyle name="Normalny 10 2 5" xfId="1327" xr:uid="{00000000-0005-0000-0000-000031050000}"/>
    <cellStyle name="Normalny 10 2 5 2" xfId="1328" xr:uid="{00000000-0005-0000-0000-000032050000}"/>
    <cellStyle name="Normalny 10 2 6" xfId="1329" xr:uid="{00000000-0005-0000-0000-000033050000}"/>
    <cellStyle name="Normalny 10 2 7" xfId="1330" xr:uid="{00000000-0005-0000-0000-000034050000}"/>
    <cellStyle name="Normalny 10 2 8" xfId="1331" xr:uid="{00000000-0005-0000-0000-000035050000}"/>
    <cellStyle name="Normalny 10 2 9" xfId="1332" xr:uid="{00000000-0005-0000-0000-000036050000}"/>
    <cellStyle name="Normalny 10 2_CHP" xfId="1333" xr:uid="{00000000-0005-0000-0000-000037050000}"/>
    <cellStyle name="Normalny 10 3" xfId="1334" xr:uid="{00000000-0005-0000-0000-000038050000}"/>
    <cellStyle name="Normalny 10 3 10" xfId="1335" xr:uid="{00000000-0005-0000-0000-000039050000}"/>
    <cellStyle name="Normalny 10 3 11" xfId="1336" xr:uid="{00000000-0005-0000-0000-00003A050000}"/>
    <cellStyle name="Normalny 10 3 2" xfId="1337" xr:uid="{00000000-0005-0000-0000-00003B050000}"/>
    <cellStyle name="Normalny 10 3 2 2" xfId="1338" xr:uid="{00000000-0005-0000-0000-00003C050000}"/>
    <cellStyle name="Normalny 10 3 3" xfId="1339" xr:uid="{00000000-0005-0000-0000-00003D050000}"/>
    <cellStyle name="Normalny 10 3 4" xfId="1340" xr:uid="{00000000-0005-0000-0000-00003E050000}"/>
    <cellStyle name="Normalny 10 3 4 2" xfId="1341" xr:uid="{00000000-0005-0000-0000-00003F050000}"/>
    <cellStyle name="Normalny 10 3 4 3" xfId="1342" xr:uid="{00000000-0005-0000-0000-000040050000}"/>
    <cellStyle name="Normalny 10 3 5" xfId="1343" xr:uid="{00000000-0005-0000-0000-000041050000}"/>
    <cellStyle name="Normalny 10 3 6" xfId="1344" xr:uid="{00000000-0005-0000-0000-000042050000}"/>
    <cellStyle name="Normalny 10 3 7" xfId="1345" xr:uid="{00000000-0005-0000-0000-000043050000}"/>
    <cellStyle name="Normalny 10 3 8" xfId="1346" xr:uid="{00000000-0005-0000-0000-000044050000}"/>
    <cellStyle name="Normalny 10 3 9" xfId="1347" xr:uid="{00000000-0005-0000-0000-000045050000}"/>
    <cellStyle name="Normalny 10 3_CHP" xfId="1348" xr:uid="{00000000-0005-0000-0000-000046050000}"/>
    <cellStyle name="Normalny 10 4" xfId="1349" xr:uid="{00000000-0005-0000-0000-000047050000}"/>
    <cellStyle name="Normalny 10 5" xfId="1350" xr:uid="{00000000-0005-0000-0000-000048050000}"/>
    <cellStyle name="Normalny 10 6" xfId="1351" xr:uid="{00000000-0005-0000-0000-000049050000}"/>
    <cellStyle name="Normalny 10 7" xfId="1352" xr:uid="{00000000-0005-0000-0000-00004A050000}"/>
    <cellStyle name="Normalny 10 8" xfId="1353" xr:uid="{00000000-0005-0000-0000-00004B050000}"/>
    <cellStyle name="Normalny 10 9" xfId="1354" xr:uid="{00000000-0005-0000-0000-00004C050000}"/>
    <cellStyle name="Normalny 11" xfId="1355" xr:uid="{00000000-0005-0000-0000-00004D050000}"/>
    <cellStyle name="Normalny 11 10" xfId="1356" xr:uid="{00000000-0005-0000-0000-00004E050000}"/>
    <cellStyle name="Normalny 11 11" xfId="1357" xr:uid="{00000000-0005-0000-0000-00004F050000}"/>
    <cellStyle name="Normalny 11 12" xfId="1358" xr:uid="{00000000-0005-0000-0000-000050050000}"/>
    <cellStyle name="Normalny 11 13" xfId="1359" xr:uid="{00000000-0005-0000-0000-000051050000}"/>
    <cellStyle name="Normalny 11 14" xfId="1360" xr:uid="{00000000-0005-0000-0000-000052050000}"/>
    <cellStyle name="Normalny 11 15" xfId="2484" xr:uid="{EAA907BA-6F9C-4D52-8E33-B280CAE3279A}"/>
    <cellStyle name="Normalny 11 2" xfId="1361" xr:uid="{00000000-0005-0000-0000-000053050000}"/>
    <cellStyle name="Normalny 11 2 10" xfId="1362" xr:uid="{00000000-0005-0000-0000-000054050000}"/>
    <cellStyle name="Normalny 11 2 11" xfId="2485" xr:uid="{1D2D1835-9A57-45A5-9ACF-C601B6568C4D}"/>
    <cellStyle name="Normalny 11 2 2" xfId="1363" xr:uid="{00000000-0005-0000-0000-000055050000}"/>
    <cellStyle name="Normalny 11 2 2 2" xfId="1364" xr:uid="{00000000-0005-0000-0000-000056050000}"/>
    <cellStyle name="Normalny 11 2 2 3" xfId="2486" xr:uid="{4FCEF0C7-C642-4E8D-9771-DE75DD880940}"/>
    <cellStyle name="Normalny 11 2 3" xfId="1365" xr:uid="{00000000-0005-0000-0000-000057050000}"/>
    <cellStyle name="Normalny 11 2 3 2" xfId="1366" xr:uid="{00000000-0005-0000-0000-000058050000}"/>
    <cellStyle name="Normalny 11 2 3 3" xfId="2487" xr:uid="{1B9F8EA4-C846-4F0A-91C0-C97D8FE6050E}"/>
    <cellStyle name="Normalny 11 2 4" xfId="1367" xr:uid="{00000000-0005-0000-0000-000059050000}"/>
    <cellStyle name="Normalny 11 2 5" xfId="1368" xr:uid="{00000000-0005-0000-0000-00005A050000}"/>
    <cellStyle name="Normalny 11 2 6" xfId="1369" xr:uid="{00000000-0005-0000-0000-00005B050000}"/>
    <cellStyle name="Normalny 11 2 7" xfId="1370" xr:uid="{00000000-0005-0000-0000-00005C050000}"/>
    <cellStyle name="Normalny 11 2 8" xfId="1371" xr:uid="{00000000-0005-0000-0000-00005D050000}"/>
    <cellStyle name="Normalny 11 2 9" xfId="1372" xr:uid="{00000000-0005-0000-0000-00005E050000}"/>
    <cellStyle name="Normalny 11 2_COM_BND" xfId="1373" xr:uid="{00000000-0005-0000-0000-00005F050000}"/>
    <cellStyle name="Normalny 11 3" xfId="1374" xr:uid="{00000000-0005-0000-0000-000060050000}"/>
    <cellStyle name="Normalny 11 3 10" xfId="1375" xr:uid="{00000000-0005-0000-0000-000061050000}"/>
    <cellStyle name="Normalny 11 3 11" xfId="2488" xr:uid="{909C9C55-01C0-4489-B284-4B6BFD1F746F}"/>
    <cellStyle name="Normalny 11 3 2" xfId="1376" xr:uid="{00000000-0005-0000-0000-000062050000}"/>
    <cellStyle name="Normalny 11 3 2 2" xfId="1377" xr:uid="{00000000-0005-0000-0000-000063050000}"/>
    <cellStyle name="Normalny 11 3 2 2 2" xfId="1378" xr:uid="{00000000-0005-0000-0000-000064050000}"/>
    <cellStyle name="Normalny 11 3 2 2 3" xfId="2490" xr:uid="{D21EAAEC-A38F-47C8-B7E7-441CAF52FC0D}"/>
    <cellStyle name="Normalny 11 3 2 3" xfId="1379" xr:uid="{00000000-0005-0000-0000-000065050000}"/>
    <cellStyle name="Normalny 11 3 2 3 2" xfId="1380" xr:uid="{00000000-0005-0000-0000-000066050000}"/>
    <cellStyle name="Normalny 11 3 2 3 3" xfId="2491" xr:uid="{4922C0DA-1485-455A-8556-025704356B6A}"/>
    <cellStyle name="Normalny 11 3 2 4" xfId="1381" xr:uid="{00000000-0005-0000-0000-000067050000}"/>
    <cellStyle name="Normalny 11 3 2 4 2" xfId="1382" xr:uid="{00000000-0005-0000-0000-000068050000}"/>
    <cellStyle name="Normalny 11 3 2 5" xfId="1383" xr:uid="{00000000-0005-0000-0000-000069050000}"/>
    <cellStyle name="Normalny 11 3 2 6" xfId="2489" xr:uid="{2C29EFC0-45FE-4BF9-9C21-3C03C80569F8}"/>
    <cellStyle name="Normalny 11 3 2_CHP" xfId="1384" xr:uid="{00000000-0005-0000-0000-00006A050000}"/>
    <cellStyle name="Normalny 11 3 3" xfId="1385" xr:uid="{00000000-0005-0000-0000-00006B050000}"/>
    <cellStyle name="Normalny 11 3 3 2" xfId="1386" xr:uid="{00000000-0005-0000-0000-00006C050000}"/>
    <cellStyle name="Normalny 11 3 3 3" xfId="2492" xr:uid="{E2BFE229-A1E4-4B60-84E1-8CCC890ADBDB}"/>
    <cellStyle name="Normalny 11 3 4" xfId="1387" xr:uid="{00000000-0005-0000-0000-00006D050000}"/>
    <cellStyle name="Normalny 11 3 5" xfId="1388" xr:uid="{00000000-0005-0000-0000-00006E050000}"/>
    <cellStyle name="Normalny 11 3 6" xfId="1389" xr:uid="{00000000-0005-0000-0000-00006F050000}"/>
    <cellStyle name="Normalny 11 3 7" xfId="1390" xr:uid="{00000000-0005-0000-0000-000070050000}"/>
    <cellStyle name="Normalny 11 3 8" xfId="1391" xr:uid="{00000000-0005-0000-0000-000071050000}"/>
    <cellStyle name="Normalny 11 3 9" xfId="1392" xr:uid="{00000000-0005-0000-0000-000072050000}"/>
    <cellStyle name="Normalny 11 3_COM_BND" xfId="1393" xr:uid="{00000000-0005-0000-0000-000073050000}"/>
    <cellStyle name="Normalny 11 4" xfId="1394" xr:uid="{00000000-0005-0000-0000-000074050000}"/>
    <cellStyle name="Normalny 11 4 2" xfId="1395" xr:uid="{00000000-0005-0000-0000-000075050000}"/>
    <cellStyle name="Normalny 11 4 2 2" xfId="1396" xr:uid="{00000000-0005-0000-0000-000076050000}"/>
    <cellStyle name="Normalny 11 4 2 3" xfId="2494" xr:uid="{1AE16252-800B-4E09-AFFA-31E2358226CC}"/>
    <cellStyle name="Normalny 11 4 3" xfId="1397" xr:uid="{00000000-0005-0000-0000-000077050000}"/>
    <cellStyle name="Normalny 11 4 3 2" xfId="1398" xr:uid="{00000000-0005-0000-0000-000078050000}"/>
    <cellStyle name="Normalny 11 4 3 3" xfId="2495" xr:uid="{D9A3D712-4C7F-40BF-9C02-47574101B9B7}"/>
    <cellStyle name="Normalny 11 4 4" xfId="1399" xr:uid="{00000000-0005-0000-0000-000079050000}"/>
    <cellStyle name="Normalny 11 4 4 2" xfId="1400" xr:uid="{00000000-0005-0000-0000-00007A050000}"/>
    <cellStyle name="Normalny 11 4 5" xfId="1401" xr:uid="{00000000-0005-0000-0000-00007B050000}"/>
    <cellStyle name="Normalny 11 4 6" xfId="2493" xr:uid="{A6AC667A-21EE-4DC8-9295-D1DD36EE1556}"/>
    <cellStyle name="Normalny 11 4_CHP" xfId="1402" xr:uid="{00000000-0005-0000-0000-00007C050000}"/>
    <cellStyle name="Normalny 11 5" xfId="1403" xr:uid="{00000000-0005-0000-0000-00007D050000}"/>
    <cellStyle name="Normalny 11 5 2" xfId="1404" xr:uid="{00000000-0005-0000-0000-00007E050000}"/>
    <cellStyle name="Normalny 11 5 2 2" xfId="1405" xr:uid="{00000000-0005-0000-0000-00007F050000}"/>
    <cellStyle name="Normalny 11 5 2 3" xfId="2497" xr:uid="{C3A5209A-48FC-4F07-8673-4653416F0638}"/>
    <cellStyle name="Normalny 11 5 3" xfId="1406" xr:uid="{00000000-0005-0000-0000-000080050000}"/>
    <cellStyle name="Normalny 11 5 3 2" xfId="1407" xr:uid="{00000000-0005-0000-0000-000081050000}"/>
    <cellStyle name="Normalny 11 5 3 3" xfId="2498" xr:uid="{F136AAB9-F068-40B9-8198-013EB2E29DF5}"/>
    <cellStyle name="Normalny 11 5 4" xfId="1408" xr:uid="{00000000-0005-0000-0000-000082050000}"/>
    <cellStyle name="Normalny 11 5 4 2" xfId="1409" xr:uid="{00000000-0005-0000-0000-000083050000}"/>
    <cellStyle name="Normalny 11 5 5" xfId="1410" xr:uid="{00000000-0005-0000-0000-000084050000}"/>
    <cellStyle name="Normalny 11 5 6" xfId="2496" xr:uid="{ACC202F0-6D13-4BA0-AB04-B47B9C41BA94}"/>
    <cellStyle name="Normalny 11 5_CHP" xfId="1411" xr:uid="{00000000-0005-0000-0000-000085050000}"/>
    <cellStyle name="Normalny 11 6" xfId="1412" xr:uid="{00000000-0005-0000-0000-000086050000}"/>
    <cellStyle name="Normalny 11 6 2" xfId="1413" xr:uid="{00000000-0005-0000-0000-000087050000}"/>
    <cellStyle name="Normalny 11 6 2 2" xfId="1414" xr:uid="{00000000-0005-0000-0000-000088050000}"/>
    <cellStyle name="Normalny 11 6 2 3" xfId="2500" xr:uid="{A4E4E374-8DB5-4D59-8EDB-4679A30023AA}"/>
    <cellStyle name="Normalny 11 6 3" xfId="1415" xr:uid="{00000000-0005-0000-0000-000089050000}"/>
    <cellStyle name="Normalny 11 6 3 2" xfId="1416" xr:uid="{00000000-0005-0000-0000-00008A050000}"/>
    <cellStyle name="Normalny 11 6 4" xfId="1417" xr:uid="{00000000-0005-0000-0000-00008B050000}"/>
    <cellStyle name="Normalny 11 6 5" xfId="2499" xr:uid="{F162466B-A961-4F6A-BBDA-E0CB138593B8}"/>
    <cellStyle name="Normalny 11 6_CHP" xfId="1418" xr:uid="{00000000-0005-0000-0000-00008C050000}"/>
    <cellStyle name="Normalny 11 7" xfId="1419" xr:uid="{00000000-0005-0000-0000-00008D050000}"/>
    <cellStyle name="Normalny 11 7 2" xfId="1420" xr:uid="{00000000-0005-0000-0000-00008E050000}"/>
    <cellStyle name="Normalny 11 7 2 2" xfId="2502" xr:uid="{060231DC-38A0-459E-BB37-BB8E0C1F94F0}"/>
    <cellStyle name="Normalny 11 7 3" xfId="2501" xr:uid="{AC9519E5-5245-4D38-B8D9-643C7DE29D5F}"/>
    <cellStyle name="Normalny 11 8" xfId="1421" xr:uid="{00000000-0005-0000-0000-00008F050000}"/>
    <cellStyle name="Normalny 11 8 2" xfId="1422" xr:uid="{00000000-0005-0000-0000-000090050000}"/>
    <cellStyle name="Normalny 11 9" xfId="1423" xr:uid="{00000000-0005-0000-0000-000091050000}"/>
    <cellStyle name="Normalny 11_CHP" xfId="1424" xr:uid="{00000000-0005-0000-0000-000092050000}"/>
    <cellStyle name="Normalny 12" xfId="1425" xr:uid="{00000000-0005-0000-0000-000093050000}"/>
    <cellStyle name="Normalny 12 10" xfId="1426" xr:uid="{00000000-0005-0000-0000-000094050000}"/>
    <cellStyle name="Normalny 12 2" xfId="1427" xr:uid="{00000000-0005-0000-0000-000095050000}"/>
    <cellStyle name="Normalny 12 2 2" xfId="1428" xr:uid="{00000000-0005-0000-0000-000096050000}"/>
    <cellStyle name="Normalny 12 2 3" xfId="1429" xr:uid="{00000000-0005-0000-0000-000097050000}"/>
    <cellStyle name="Normalny 12 2 4" xfId="1430" xr:uid="{00000000-0005-0000-0000-000098050000}"/>
    <cellStyle name="Normalny 12 2 5" xfId="1431" xr:uid="{00000000-0005-0000-0000-000099050000}"/>
    <cellStyle name="Normalny 12 2 6" xfId="1432" xr:uid="{00000000-0005-0000-0000-00009A050000}"/>
    <cellStyle name="Normalny 12 2 7" xfId="1433" xr:uid="{00000000-0005-0000-0000-00009B050000}"/>
    <cellStyle name="Normalny 12 2 8" xfId="1434" xr:uid="{00000000-0005-0000-0000-00009C050000}"/>
    <cellStyle name="Normalny 12 2 9" xfId="1435" xr:uid="{00000000-0005-0000-0000-00009D050000}"/>
    <cellStyle name="Normalny 12 3" xfId="1436" xr:uid="{00000000-0005-0000-0000-00009E050000}"/>
    <cellStyle name="Normalny 12 3 2" xfId="1437" xr:uid="{00000000-0005-0000-0000-00009F050000}"/>
    <cellStyle name="Normalny 12 4" xfId="1438" xr:uid="{00000000-0005-0000-0000-0000A0050000}"/>
    <cellStyle name="Normalny 12 4 2" xfId="1439" xr:uid="{00000000-0005-0000-0000-0000A1050000}"/>
    <cellStyle name="Normalny 12 5" xfId="1440" xr:uid="{00000000-0005-0000-0000-0000A2050000}"/>
    <cellStyle name="Normalny 12 6" xfId="1441" xr:uid="{00000000-0005-0000-0000-0000A3050000}"/>
    <cellStyle name="Normalny 12 7" xfId="1442" xr:uid="{00000000-0005-0000-0000-0000A4050000}"/>
    <cellStyle name="Normalny 12 8" xfId="1443" xr:uid="{00000000-0005-0000-0000-0000A5050000}"/>
    <cellStyle name="Normalny 12 9" xfId="1444" xr:uid="{00000000-0005-0000-0000-0000A6050000}"/>
    <cellStyle name="Normalny 13" xfId="1445" xr:uid="{00000000-0005-0000-0000-0000A7050000}"/>
    <cellStyle name="Normalny 13 10" xfId="1446" xr:uid="{00000000-0005-0000-0000-0000A8050000}"/>
    <cellStyle name="Normalny 13 10 2" xfId="1447" xr:uid="{00000000-0005-0000-0000-0000A9050000}"/>
    <cellStyle name="Normalny 13 10 3" xfId="1448" xr:uid="{00000000-0005-0000-0000-0000AA050000}"/>
    <cellStyle name="Normalny 13 10 3 2" xfId="1449" xr:uid="{00000000-0005-0000-0000-0000AB050000}"/>
    <cellStyle name="Normalny 13 10 4" xfId="1450" xr:uid="{00000000-0005-0000-0000-0000AC050000}"/>
    <cellStyle name="Normalny 13 10_CHP" xfId="1451" xr:uid="{00000000-0005-0000-0000-0000AD050000}"/>
    <cellStyle name="Normalny 13 11" xfId="1452" xr:uid="{00000000-0005-0000-0000-0000AE050000}"/>
    <cellStyle name="Normalny 13 11 2" xfId="1453" xr:uid="{00000000-0005-0000-0000-0000AF050000}"/>
    <cellStyle name="Normalny 13 12" xfId="1454" xr:uid="{00000000-0005-0000-0000-0000B0050000}"/>
    <cellStyle name="Normalny 13 12 2" xfId="1455" xr:uid="{00000000-0005-0000-0000-0000B1050000}"/>
    <cellStyle name="Normalny 13 12 3" xfId="1456" xr:uid="{00000000-0005-0000-0000-0000B2050000}"/>
    <cellStyle name="Normalny 13 12 4" xfId="1457" xr:uid="{00000000-0005-0000-0000-0000B3050000}"/>
    <cellStyle name="Normalny 13 13" xfId="1458" xr:uid="{00000000-0005-0000-0000-0000B4050000}"/>
    <cellStyle name="Normalny 13 13 2" xfId="1459" xr:uid="{00000000-0005-0000-0000-0000B5050000}"/>
    <cellStyle name="Normalny 13 13 3" xfId="1460" xr:uid="{00000000-0005-0000-0000-0000B6050000}"/>
    <cellStyle name="Normalny 13 13 4" xfId="1461" xr:uid="{00000000-0005-0000-0000-0000B7050000}"/>
    <cellStyle name="Normalny 13 14" xfId="1462" xr:uid="{00000000-0005-0000-0000-0000B8050000}"/>
    <cellStyle name="Normalny 13 14 2" xfId="1463" xr:uid="{00000000-0005-0000-0000-0000B9050000}"/>
    <cellStyle name="Normalny 13 15" xfId="1464" xr:uid="{00000000-0005-0000-0000-0000BA050000}"/>
    <cellStyle name="Normalny 13 15 2" xfId="1465" xr:uid="{00000000-0005-0000-0000-0000BB050000}"/>
    <cellStyle name="Normalny 13 15 3" xfId="1466" xr:uid="{00000000-0005-0000-0000-0000BC050000}"/>
    <cellStyle name="Normalny 13 15 4" xfId="1467" xr:uid="{00000000-0005-0000-0000-0000BD050000}"/>
    <cellStyle name="Normalny 13 16" xfId="1468" xr:uid="{00000000-0005-0000-0000-0000BE050000}"/>
    <cellStyle name="Normalny 13 16 2" xfId="1469" xr:uid="{00000000-0005-0000-0000-0000BF050000}"/>
    <cellStyle name="Normalny 13 16 3" xfId="1470" xr:uid="{00000000-0005-0000-0000-0000C0050000}"/>
    <cellStyle name="Normalny 13 16 4" xfId="1471" xr:uid="{00000000-0005-0000-0000-0000C1050000}"/>
    <cellStyle name="Normalny 13 17" xfId="1472" xr:uid="{00000000-0005-0000-0000-0000C2050000}"/>
    <cellStyle name="Normalny 13 17 2" xfId="1473" xr:uid="{00000000-0005-0000-0000-0000C3050000}"/>
    <cellStyle name="Normalny 13 17 3" xfId="1474" xr:uid="{00000000-0005-0000-0000-0000C4050000}"/>
    <cellStyle name="Normalny 13 17 4" xfId="1475" xr:uid="{00000000-0005-0000-0000-0000C5050000}"/>
    <cellStyle name="Normalny 13 18" xfId="1476" xr:uid="{00000000-0005-0000-0000-0000C6050000}"/>
    <cellStyle name="Normalny 13 18 2" xfId="1477" xr:uid="{00000000-0005-0000-0000-0000C7050000}"/>
    <cellStyle name="Normalny 13 18 3" xfId="1478" xr:uid="{00000000-0005-0000-0000-0000C8050000}"/>
    <cellStyle name="Normalny 13 18 4" xfId="1479" xr:uid="{00000000-0005-0000-0000-0000C9050000}"/>
    <cellStyle name="Normalny 13 19" xfId="1480" xr:uid="{00000000-0005-0000-0000-0000CA050000}"/>
    <cellStyle name="Normalny 13 2" xfId="1481" xr:uid="{00000000-0005-0000-0000-0000CB050000}"/>
    <cellStyle name="Normalny 13 2 10" xfId="2503" xr:uid="{020F32A5-B31A-427F-B4B9-9468E35308CD}"/>
    <cellStyle name="Normalny 13 2 2" xfId="1482" xr:uid="{00000000-0005-0000-0000-0000CC050000}"/>
    <cellStyle name="Normalny 13 2 2 2" xfId="1483" xr:uid="{00000000-0005-0000-0000-0000CD050000}"/>
    <cellStyle name="Normalny 13 2 2 2 2" xfId="1484" xr:uid="{00000000-0005-0000-0000-0000CE050000}"/>
    <cellStyle name="Normalny 13 2 2 2 2 2" xfId="1485" xr:uid="{00000000-0005-0000-0000-0000CF050000}"/>
    <cellStyle name="Normalny 13 2 2 2 2 2 2" xfId="1486" xr:uid="{00000000-0005-0000-0000-0000D0050000}"/>
    <cellStyle name="Normalny 13 2 2 2 2 2 2 2" xfId="1487" xr:uid="{00000000-0005-0000-0000-0000D1050000}"/>
    <cellStyle name="Normalny 13 2 2 2 2 2 2 3" xfId="1488" xr:uid="{00000000-0005-0000-0000-0000D2050000}"/>
    <cellStyle name="Normalny 13 2 2 2 2 2 3" xfId="1489" xr:uid="{00000000-0005-0000-0000-0000D3050000}"/>
    <cellStyle name="Normalny 13 2 2 2 2 2 4" xfId="2507" xr:uid="{335E643B-D82F-4295-B410-CAB08E9AB883}"/>
    <cellStyle name="Normalny 13 2 2 2 2 3" xfId="1490" xr:uid="{00000000-0005-0000-0000-0000D4050000}"/>
    <cellStyle name="Normalny 13 2 2 2 2 4" xfId="1491" xr:uid="{00000000-0005-0000-0000-0000D5050000}"/>
    <cellStyle name="Normalny 13 2 2 2 2 5" xfId="2506" xr:uid="{AF645F83-E7E8-4D74-A848-4C290EF79662}"/>
    <cellStyle name="Normalny 13 2 2 2 2_CHP" xfId="1492" xr:uid="{00000000-0005-0000-0000-0000D6050000}"/>
    <cellStyle name="Normalny 13 2 2 2 3" xfId="1493" xr:uid="{00000000-0005-0000-0000-0000D7050000}"/>
    <cellStyle name="Normalny 13 2 2 2 3 2" xfId="1494" xr:uid="{00000000-0005-0000-0000-0000D8050000}"/>
    <cellStyle name="Normalny 13 2 2 2 3 2 2" xfId="1495" xr:uid="{00000000-0005-0000-0000-0000D9050000}"/>
    <cellStyle name="Normalny 13 2 2 2 3 2 2 2" xfId="1496" xr:uid="{00000000-0005-0000-0000-0000DA050000}"/>
    <cellStyle name="Normalny 13 2 2 2 3 2 2 3" xfId="1497" xr:uid="{00000000-0005-0000-0000-0000DB050000}"/>
    <cellStyle name="Normalny 13 2 2 2 3 2 3" xfId="1498" xr:uid="{00000000-0005-0000-0000-0000DC050000}"/>
    <cellStyle name="Normalny 13 2 2 2 3 2 4" xfId="2509" xr:uid="{D8D8F2C9-AFDB-43BD-8EF1-E1B820A61CDF}"/>
    <cellStyle name="Normalny 13 2 2 2 3 3" xfId="1499" xr:uid="{00000000-0005-0000-0000-0000DD050000}"/>
    <cellStyle name="Normalny 13 2 2 2 3 4" xfId="1500" xr:uid="{00000000-0005-0000-0000-0000DE050000}"/>
    <cellStyle name="Normalny 13 2 2 2 3 5" xfId="2508" xr:uid="{6457987F-BBCC-495B-A112-415EABF69A8E}"/>
    <cellStyle name="Normalny 13 2 2 2 3_CHP" xfId="1501" xr:uid="{00000000-0005-0000-0000-0000DF050000}"/>
    <cellStyle name="Normalny 13 2 2 2 4" xfId="1502" xr:uid="{00000000-0005-0000-0000-0000E0050000}"/>
    <cellStyle name="Normalny 13 2 2 2 4 2" xfId="1503" xr:uid="{00000000-0005-0000-0000-0000E1050000}"/>
    <cellStyle name="Normalny 13 2 2 2 4 2 2" xfId="1504" xr:uid="{00000000-0005-0000-0000-0000E2050000}"/>
    <cellStyle name="Normalny 13 2 2 2 4 2 3" xfId="1505" xr:uid="{00000000-0005-0000-0000-0000E3050000}"/>
    <cellStyle name="Normalny 13 2 2 2 4 3" xfId="1506" xr:uid="{00000000-0005-0000-0000-0000E4050000}"/>
    <cellStyle name="Normalny 13 2 2 2 4 4" xfId="2510" xr:uid="{BBBC3CC1-8353-4C2B-976F-EAB8B517AE45}"/>
    <cellStyle name="Normalny 13 2 2 2 5" xfId="1507" xr:uid="{00000000-0005-0000-0000-0000E5050000}"/>
    <cellStyle name="Normalny 13 2 2 2 5 2" xfId="1508" xr:uid="{00000000-0005-0000-0000-0000E6050000}"/>
    <cellStyle name="Normalny 13 2 2 2 5 2 2" xfId="1509" xr:uid="{00000000-0005-0000-0000-0000E7050000}"/>
    <cellStyle name="Normalny 13 2 2 2 5 2 3" xfId="1510" xr:uid="{00000000-0005-0000-0000-0000E8050000}"/>
    <cellStyle name="Normalny 13 2 2 2 5 3" xfId="1511" xr:uid="{00000000-0005-0000-0000-0000E9050000}"/>
    <cellStyle name="Normalny 13 2 2 2 5 4" xfId="2511" xr:uid="{6C496340-483C-493C-9BB8-7804497B1270}"/>
    <cellStyle name="Normalny 13 2 2 2 6" xfId="1512" xr:uid="{00000000-0005-0000-0000-0000EA050000}"/>
    <cellStyle name="Normalny 13 2 2 2 7" xfId="1513" xr:uid="{00000000-0005-0000-0000-0000EB050000}"/>
    <cellStyle name="Normalny 13 2 2 2 8" xfId="2505" xr:uid="{57C116BB-89DE-4879-9E93-2A9678113933}"/>
    <cellStyle name="Normalny 13 2 2 2_CHP" xfId="1514" xr:uid="{00000000-0005-0000-0000-0000EC050000}"/>
    <cellStyle name="Normalny 13 2 2 3" xfId="1515" xr:uid="{00000000-0005-0000-0000-0000ED050000}"/>
    <cellStyle name="Normalny 13 2 2 3 2" xfId="1516" xr:uid="{00000000-0005-0000-0000-0000EE050000}"/>
    <cellStyle name="Normalny 13 2 2 3 2 2" xfId="1517" xr:uid="{00000000-0005-0000-0000-0000EF050000}"/>
    <cellStyle name="Normalny 13 2 2 3 2 2 2" xfId="1518" xr:uid="{00000000-0005-0000-0000-0000F0050000}"/>
    <cellStyle name="Normalny 13 2 2 3 2 2 3" xfId="1519" xr:uid="{00000000-0005-0000-0000-0000F1050000}"/>
    <cellStyle name="Normalny 13 2 2 3 2 3" xfId="1520" xr:uid="{00000000-0005-0000-0000-0000F2050000}"/>
    <cellStyle name="Normalny 13 2 2 3 2 4" xfId="2513" xr:uid="{62D3AFB2-1B57-4CE6-A0D5-410F05D9F5C5}"/>
    <cellStyle name="Normalny 13 2 2 3 3" xfId="1521" xr:uid="{00000000-0005-0000-0000-0000F3050000}"/>
    <cellStyle name="Normalny 13 2 2 3 4" xfId="1522" xr:uid="{00000000-0005-0000-0000-0000F4050000}"/>
    <cellStyle name="Normalny 13 2 2 3 5" xfId="2512" xr:uid="{B5731B15-132F-4E67-8573-22C6A13547FC}"/>
    <cellStyle name="Normalny 13 2 2 3_CHP" xfId="1523" xr:uid="{00000000-0005-0000-0000-0000F5050000}"/>
    <cellStyle name="Normalny 13 2 2 4" xfId="1524" xr:uid="{00000000-0005-0000-0000-0000F6050000}"/>
    <cellStyle name="Normalny 13 2 2 4 2" xfId="1525" xr:uid="{00000000-0005-0000-0000-0000F7050000}"/>
    <cellStyle name="Normalny 13 2 2 4 2 2" xfId="1526" xr:uid="{00000000-0005-0000-0000-0000F8050000}"/>
    <cellStyle name="Normalny 13 2 2 4 2 2 2" xfId="1527" xr:uid="{00000000-0005-0000-0000-0000F9050000}"/>
    <cellStyle name="Normalny 13 2 2 4 2 2 3" xfId="1528" xr:uid="{00000000-0005-0000-0000-0000FA050000}"/>
    <cellStyle name="Normalny 13 2 2 4 2 3" xfId="1529" xr:uid="{00000000-0005-0000-0000-0000FB050000}"/>
    <cellStyle name="Normalny 13 2 2 4 2 4" xfId="2515" xr:uid="{EF3EF6A2-052B-4097-8358-B36E161AC7E7}"/>
    <cellStyle name="Normalny 13 2 2 4 3" xfId="1530" xr:uid="{00000000-0005-0000-0000-0000FC050000}"/>
    <cellStyle name="Normalny 13 2 2 4 4" xfId="1531" xr:uid="{00000000-0005-0000-0000-0000FD050000}"/>
    <cellStyle name="Normalny 13 2 2 4 5" xfId="2514" xr:uid="{EDB2561D-A296-45C0-BE0C-88AA2977E180}"/>
    <cellStyle name="Normalny 13 2 2 4_CHP" xfId="1532" xr:uid="{00000000-0005-0000-0000-0000FE050000}"/>
    <cellStyle name="Normalny 13 2 2 5" xfId="1533" xr:uid="{00000000-0005-0000-0000-0000FF050000}"/>
    <cellStyle name="Normalny 13 2 2 5 2" xfId="1534" xr:uid="{00000000-0005-0000-0000-000000060000}"/>
    <cellStyle name="Normalny 13 2 2 5 2 2" xfId="1535" xr:uid="{00000000-0005-0000-0000-000001060000}"/>
    <cellStyle name="Normalny 13 2 2 5 2 3" xfId="1536" xr:uid="{00000000-0005-0000-0000-000002060000}"/>
    <cellStyle name="Normalny 13 2 2 5 3" xfId="1537" xr:uid="{00000000-0005-0000-0000-000003060000}"/>
    <cellStyle name="Normalny 13 2 2 5 4" xfId="2516" xr:uid="{39305AF5-CA64-4FFB-B2FD-A050D80BFAD3}"/>
    <cellStyle name="Normalny 13 2 2 6" xfId="1538" xr:uid="{00000000-0005-0000-0000-000004060000}"/>
    <cellStyle name="Normalny 13 2 2 6 2" xfId="1539" xr:uid="{00000000-0005-0000-0000-000005060000}"/>
    <cellStyle name="Normalny 13 2 2 6 2 2" xfId="1540" xr:uid="{00000000-0005-0000-0000-000006060000}"/>
    <cellStyle name="Normalny 13 2 2 6 2 3" xfId="1541" xr:uid="{00000000-0005-0000-0000-000007060000}"/>
    <cellStyle name="Normalny 13 2 2 6 3" xfId="1542" xr:uid="{00000000-0005-0000-0000-000008060000}"/>
    <cellStyle name="Normalny 13 2 2 6 4" xfId="2517" xr:uid="{B682DB6B-9D47-47F2-B76E-968DEF4B3D3C}"/>
    <cellStyle name="Normalny 13 2 2 7" xfId="1543" xr:uid="{00000000-0005-0000-0000-000009060000}"/>
    <cellStyle name="Normalny 13 2 2 8" xfId="1544" xr:uid="{00000000-0005-0000-0000-00000A060000}"/>
    <cellStyle name="Normalny 13 2 2 9" xfId="2504" xr:uid="{B144FFE8-6989-4DC9-9223-A291FDF1D00E}"/>
    <cellStyle name="Normalny 13 2 2_CHP" xfId="1545" xr:uid="{00000000-0005-0000-0000-00000B060000}"/>
    <cellStyle name="Normalny 13 2 3" xfId="1546" xr:uid="{00000000-0005-0000-0000-00000C060000}"/>
    <cellStyle name="Normalny 13 2 3 2" xfId="1547" xr:uid="{00000000-0005-0000-0000-00000D060000}"/>
    <cellStyle name="Normalny 13 2 3 2 2" xfId="1548" xr:uid="{00000000-0005-0000-0000-00000E060000}"/>
    <cellStyle name="Normalny 13 2 3 2 2 2" xfId="1549" xr:uid="{00000000-0005-0000-0000-00000F060000}"/>
    <cellStyle name="Normalny 13 2 3 2 2 2 2" xfId="1550" xr:uid="{00000000-0005-0000-0000-000010060000}"/>
    <cellStyle name="Normalny 13 2 3 2 2 2 3" xfId="1551" xr:uid="{00000000-0005-0000-0000-000011060000}"/>
    <cellStyle name="Normalny 13 2 3 2 2 3" xfId="1552" xr:uid="{00000000-0005-0000-0000-000012060000}"/>
    <cellStyle name="Normalny 13 2 3 2 2 4" xfId="2520" xr:uid="{92749D56-8C64-4D76-A71F-A315CEDB4982}"/>
    <cellStyle name="Normalny 13 2 3 2 3" xfId="1553" xr:uid="{00000000-0005-0000-0000-000013060000}"/>
    <cellStyle name="Normalny 13 2 3 2 4" xfId="1554" xr:uid="{00000000-0005-0000-0000-000014060000}"/>
    <cellStyle name="Normalny 13 2 3 2 5" xfId="2519" xr:uid="{52B9BC7C-4D5D-4571-AF83-07E9CAF59256}"/>
    <cellStyle name="Normalny 13 2 3 2_CHP" xfId="1555" xr:uid="{00000000-0005-0000-0000-000015060000}"/>
    <cellStyle name="Normalny 13 2 3 3" xfId="1556" xr:uid="{00000000-0005-0000-0000-000016060000}"/>
    <cellStyle name="Normalny 13 2 3 3 2" xfId="1557" xr:uid="{00000000-0005-0000-0000-000017060000}"/>
    <cellStyle name="Normalny 13 2 3 3 2 2" xfId="1558" xr:uid="{00000000-0005-0000-0000-000018060000}"/>
    <cellStyle name="Normalny 13 2 3 3 2 2 2" xfId="1559" xr:uid="{00000000-0005-0000-0000-000019060000}"/>
    <cellStyle name="Normalny 13 2 3 3 2 2 3" xfId="1560" xr:uid="{00000000-0005-0000-0000-00001A060000}"/>
    <cellStyle name="Normalny 13 2 3 3 2 3" xfId="1561" xr:uid="{00000000-0005-0000-0000-00001B060000}"/>
    <cellStyle name="Normalny 13 2 3 3 2 4" xfId="2522" xr:uid="{7F892757-3972-4393-BCCF-A9685EA03ABE}"/>
    <cellStyle name="Normalny 13 2 3 3 3" xfId="1562" xr:uid="{00000000-0005-0000-0000-00001C060000}"/>
    <cellStyle name="Normalny 13 2 3 3 4" xfId="1563" xr:uid="{00000000-0005-0000-0000-00001D060000}"/>
    <cellStyle name="Normalny 13 2 3 3 5" xfId="2521" xr:uid="{80EE0095-D937-46F4-AB3C-6C2D97B9B6EC}"/>
    <cellStyle name="Normalny 13 2 3 3_CHP" xfId="1564" xr:uid="{00000000-0005-0000-0000-00001E060000}"/>
    <cellStyle name="Normalny 13 2 3 4" xfId="1565" xr:uid="{00000000-0005-0000-0000-00001F060000}"/>
    <cellStyle name="Normalny 13 2 3 4 2" xfId="1566" xr:uid="{00000000-0005-0000-0000-000020060000}"/>
    <cellStyle name="Normalny 13 2 3 4 2 2" xfId="1567" xr:uid="{00000000-0005-0000-0000-000021060000}"/>
    <cellStyle name="Normalny 13 2 3 4 2 3" xfId="1568" xr:uid="{00000000-0005-0000-0000-000022060000}"/>
    <cellStyle name="Normalny 13 2 3 4 3" xfId="1569" xr:uid="{00000000-0005-0000-0000-000023060000}"/>
    <cellStyle name="Normalny 13 2 3 4 4" xfId="2523" xr:uid="{EA1B4776-9092-4C7F-A78E-E48FB5F1D5D7}"/>
    <cellStyle name="Normalny 13 2 3 5" xfId="1570" xr:uid="{00000000-0005-0000-0000-000024060000}"/>
    <cellStyle name="Normalny 13 2 3 5 2" xfId="1571" xr:uid="{00000000-0005-0000-0000-000025060000}"/>
    <cellStyle name="Normalny 13 2 3 5 2 2" xfId="1572" xr:uid="{00000000-0005-0000-0000-000026060000}"/>
    <cellStyle name="Normalny 13 2 3 5 2 3" xfId="1573" xr:uid="{00000000-0005-0000-0000-000027060000}"/>
    <cellStyle name="Normalny 13 2 3 5 3" xfId="1574" xr:uid="{00000000-0005-0000-0000-000028060000}"/>
    <cellStyle name="Normalny 13 2 3 5 4" xfId="2524" xr:uid="{8D1FDC69-423F-4D19-95C8-D9C55B6A9C2F}"/>
    <cellStyle name="Normalny 13 2 3 6" xfId="1575" xr:uid="{00000000-0005-0000-0000-000029060000}"/>
    <cellStyle name="Normalny 13 2 3 7" xfId="1576" xr:uid="{00000000-0005-0000-0000-00002A060000}"/>
    <cellStyle name="Normalny 13 2 3 8" xfId="2518" xr:uid="{5A0CD8FE-4556-43C4-8B13-36A726BBF343}"/>
    <cellStyle name="Normalny 13 2 3_CHP" xfId="1577" xr:uid="{00000000-0005-0000-0000-00002B060000}"/>
    <cellStyle name="Normalny 13 2 4" xfId="1578" xr:uid="{00000000-0005-0000-0000-00002C060000}"/>
    <cellStyle name="Normalny 13 2 4 2" xfId="1579" xr:uid="{00000000-0005-0000-0000-00002D060000}"/>
    <cellStyle name="Normalny 13 2 4 2 2" xfId="1580" xr:uid="{00000000-0005-0000-0000-00002E060000}"/>
    <cellStyle name="Normalny 13 2 4 2 2 2" xfId="1581" xr:uid="{00000000-0005-0000-0000-00002F060000}"/>
    <cellStyle name="Normalny 13 2 4 2 2 3" xfId="1582" xr:uid="{00000000-0005-0000-0000-000030060000}"/>
    <cellStyle name="Normalny 13 2 4 2 3" xfId="1583" xr:uid="{00000000-0005-0000-0000-000031060000}"/>
    <cellStyle name="Normalny 13 2 4 2 4" xfId="2526" xr:uid="{16F31717-AE78-44F2-9C25-7DAA81B1687A}"/>
    <cellStyle name="Normalny 13 2 4 3" xfId="1584" xr:uid="{00000000-0005-0000-0000-000032060000}"/>
    <cellStyle name="Normalny 13 2 4 4" xfId="1585" xr:uid="{00000000-0005-0000-0000-000033060000}"/>
    <cellStyle name="Normalny 13 2 4 5" xfId="2525" xr:uid="{1CBD5A0E-FE22-4A84-8AB8-D803B542419E}"/>
    <cellStyle name="Normalny 13 2 4_CHP" xfId="1586" xr:uid="{00000000-0005-0000-0000-000034060000}"/>
    <cellStyle name="Normalny 13 2 5" xfId="1587" xr:uid="{00000000-0005-0000-0000-000035060000}"/>
    <cellStyle name="Normalny 13 2 5 2" xfId="1588" xr:uid="{00000000-0005-0000-0000-000036060000}"/>
    <cellStyle name="Normalny 13 2 5 2 2" xfId="1589" xr:uid="{00000000-0005-0000-0000-000037060000}"/>
    <cellStyle name="Normalny 13 2 5 2 2 2" xfId="1590" xr:uid="{00000000-0005-0000-0000-000038060000}"/>
    <cellStyle name="Normalny 13 2 5 2 2 3" xfId="1591" xr:uid="{00000000-0005-0000-0000-000039060000}"/>
    <cellStyle name="Normalny 13 2 5 2 3" xfId="1592" xr:uid="{00000000-0005-0000-0000-00003A060000}"/>
    <cellStyle name="Normalny 13 2 5 2 4" xfId="2528" xr:uid="{BBE9368D-82DC-470A-84FD-B60A3114B468}"/>
    <cellStyle name="Normalny 13 2 5 3" xfId="1593" xr:uid="{00000000-0005-0000-0000-00003B060000}"/>
    <cellStyle name="Normalny 13 2 5 4" xfId="1594" xr:uid="{00000000-0005-0000-0000-00003C060000}"/>
    <cellStyle name="Normalny 13 2 5 5" xfId="2527" xr:uid="{38D1C387-C88C-4242-BCA7-708DD573C8FE}"/>
    <cellStyle name="Normalny 13 2 5_CHP" xfId="1595" xr:uid="{00000000-0005-0000-0000-00003D060000}"/>
    <cellStyle name="Normalny 13 2 6" xfId="1596" xr:uid="{00000000-0005-0000-0000-00003E060000}"/>
    <cellStyle name="Normalny 13 2 6 2" xfId="1597" xr:uid="{00000000-0005-0000-0000-00003F060000}"/>
    <cellStyle name="Normalny 13 2 6 2 2" xfId="1598" xr:uid="{00000000-0005-0000-0000-000040060000}"/>
    <cellStyle name="Normalny 13 2 6 2 3" xfId="1599" xr:uid="{00000000-0005-0000-0000-000041060000}"/>
    <cellStyle name="Normalny 13 2 6 3" xfId="1600" xr:uid="{00000000-0005-0000-0000-000042060000}"/>
    <cellStyle name="Normalny 13 2 6 4" xfId="2529" xr:uid="{6875007D-6111-435E-B5D8-5A9E04FCAB3F}"/>
    <cellStyle name="Normalny 13 2 7" xfId="1601" xr:uid="{00000000-0005-0000-0000-000043060000}"/>
    <cellStyle name="Normalny 13 2 7 2" xfId="1602" xr:uid="{00000000-0005-0000-0000-000044060000}"/>
    <cellStyle name="Normalny 13 2 7 2 2" xfId="1603" xr:uid="{00000000-0005-0000-0000-000045060000}"/>
    <cellStyle name="Normalny 13 2 7 2 3" xfId="1604" xr:uid="{00000000-0005-0000-0000-000046060000}"/>
    <cellStyle name="Normalny 13 2 7 3" xfId="1605" xr:uid="{00000000-0005-0000-0000-000047060000}"/>
    <cellStyle name="Normalny 13 2 7 4" xfId="2530" xr:uid="{A69D2D3C-75A7-4715-9785-857250CB218E}"/>
    <cellStyle name="Normalny 13 2 8" xfId="1606" xr:uid="{00000000-0005-0000-0000-000048060000}"/>
    <cellStyle name="Normalny 13 2 9" xfId="1607" xr:uid="{00000000-0005-0000-0000-000049060000}"/>
    <cellStyle name="Normalny 13 2_CHP" xfId="1608" xr:uid="{00000000-0005-0000-0000-00004A060000}"/>
    <cellStyle name="Normalny 13 20" xfId="1609" xr:uid="{00000000-0005-0000-0000-00004B060000}"/>
    <cellStyle name="Normalny 13 21" xfId="1610" xr:uid="{00000000-0005-0000-0000-00004C060000}"/>
    <cellStyle name="Normalny 13 22" xfId="1611" xr:uid="{00000000-0005-0000-0000-00004D060000}"/>
    <cellStyle name="Normalny 13 23" xfId="1612" xr:uid="{00000000-0005-0000-0000-00004E060000}"/>
    <cellStyle name="Normalny 13 24" xfId="1613" xr:uid="{00000000-0005-0000-0000-00004F060000}"/>
    <cellStyle name="Normalny 13 3" xfId="1614" xr:uid="{00000000-0005-0000-0000-000050060000}"/>
    <cellStyle name="Normalny 13 3 2" xfId="1615" xr:uid="{00000000-0005-0000-0000-000051060000}"/>
    <cellStyle name="Normalny 13 3 2 2" xfId="1616" xr:uid="{00000000-0005-0000-0000-000052060000}"/>
    <cellStyle name="Normalny 13 3 2 2 2" xfId="1617" xr:uid="{00000000-0005-0000-0000-000053060000}"/>
    <cellStyle name="Normalny 13 3 2 2 2 2" xfId="1618" xr:uid="{00000000-0005-0000-0000-000054060000}"/>
    <cellStyle name="Normalny 13 3 2 2 3" xfId="1619" xr:uid="{00000000-0005-0000-0000-000055060000}"/>
    <cellStyle name="Normalny 13 3 2 2 4" xfId="1620" xr:uid="{00000000-0005-0000-0000-000056060000}"/>
    <cellStyle name="Normalny 13 3 2 2 4 2" xfId="1621" xr:uid="{00000000-0005-0000-0000-000057060000}"/>
    <cellStyle name="Normalny 13 3 2 2_CHP" xfId="1622" xr:uid="{00000000-0005-0000-0000-000058060000}"/>
    <cellStyle name="Normalny 13 3 2 3" xfId="1623" xr:uid="{00000000-0005-0000-0000-000059060000}"/>
    <cellStyle name="Normalny 13 3 2 3 2" xfId="1624" xr:uid="{00000000-0005-0000-0000-00005A060000}"/>
    <cellStyle name="Normalny 13 3 2 4" xfId="1625" xr:uid="{00000000-0005-0000-0000-00005B060000}"/>
    <cellStyle name="Normalny 13 3 2 4 2" xfId="1626" xr:uid="{00000000-0005-0000-0000-00005C060000}"/>
    <cellStyle name="Normalny 13 3 3" xfId="1627" xr:uid="{00000000-0005-0000-0000-00005D060000}"/>
    <cellStyle name="Normalny 13 3 3 2" xfId="1628" xr:uid="{00000000-0005-0000-0000-00005E060000}"/>
    <cellStyle name="Normalny 13 3 4" xfId="1629" xr:uid="{00000000-0005-0000-0000-00005F060000}"/>
    <cellStyle name="Normalny 13 3 4 2" xfId="1630" xr:uid="{00000000-0005-0000-0000-000060060000}"/>
    <cellStyle name="Normalny 13 3 5" xfId="1631" xr:uid="{00000000-0005-0000-0000-000061060000}"/>
    <cellStyle name="Normalny 13 3 5 2" xfId="1632" xr:uid="{00000000-0005-0000-0000-000062060000}"/>
    <cellStyle name="Normalny 13 3 5 3" xfId="1633" xr:uid="{00000000-0005-0000-0000-000063060000}"/>
    <cellStyle name="Normalny 13 3 5 3 2" xfId="1634" xr:uid="{00000000-0005-0000-0000-000064060000}"/>
    <cellStyle name="Normalny 13 3 5 4" xfId="1635" xr:uid="{00000000-0005-0000-0000-000065060000}"/>
    <cellStyle name="Normalny 13 3 5_CHP" xfId="1636" xr:uid="{00000000-0005-0000-0000-000066060000}"/>
    <cellStyle name="Normalny 13 3 6" xfId="1637" xr:uid="{00000000-0005-0000-0000-000067060000}"/>
    <cellStyle name="Normalny 13 3 6 2" xfId="1638" xr:uid="{00000000-0005-0000-0000-000068060000}"/>
    <cellStyle name="Normalny 13 3 7" xfId="1639" xr:uid="{00000000-0005-0000-0000-000069060000}"/>
    <cellStyle name="Normalny 13 3 7 2" xfId="1640" xr:uid="{00000000-0005-0000-0000-00006A060000}"/>
    <cellStyle name="Normalny 13 3_CHP" xfId="1641" xr:uid="{00000000-0005-0000-0000-00006B060000}"/>
    <cellStyle name="Normalny 13 4" xfId="1642" xr:uid="{00000000-0005-0000-0000-00006C060000}"/>
    <cellStyle name="Normalny 13 4 2" xfId="1643" xr:uid="{00000000-0005-0000-0000-00006D060000}"/>
    <cellStyle name="Normalny 13 4 2 2" xfId="1644" xr:uid="{00000000-0005-0000-0000-00006E060000}"/>
    <cellStyle name="Normalny 13 4 3" xfId="1645" xr:uid="{00000000-0005-0000-0000-00006F060000}"/>
    <cellStyle name="Normalny 13 4 4" xfId="1646" xr:uid="{00000000-0005-0000-0000-000070060000}"/>
    <cellStyle name="Normalny 13 4 4 2" xfId="1647" xr:uid="{00000000-0005-0000-0000-000071060000}"/>
    <cellStyle name="Normalny 13 4_CHP" xfId="1648" xr:uid="{00000000-0005-0000-0000-000072060000}"/>
    <cellStyle name="Normalny 13 5" xfId="1649" xr:uid="{00000000-0005-0000-0000-000073060000}"/>
    <cellStyle name="Normalny 13 5 2" xfId="1650" xr:uid="{00000000-0005-0000-0000-000074060000}"/>
    <cellStyle name="Normalny 13 5 2 2" xfId="1651" xr:uid="{00000000-0005-0000-0000-000075060000}"/>
    <cellStyle name="Normalny 13 5 3" xfId="1652" xr:uid="{00000000-0005-0000-0000-000076060000}"/>
    <cellStyle name="Normalny 13 5 4" xfId="1653" xr:uid="{00000000-0005-0000-0000-000077060000}"/>
    <cellStyle name="Normalny 13 5 4 2" xfId="1654" xr:uid="{00000000-0005-0000-0000-000078060000}"/>
    <cellStyle name="Normalny 13 5_CHP" xfId="1655" xr:uid="{00000000-0005-0000-0000-000079060000}"/>
    <cellStyle name="Normalny 13 6" xfId="1656" xr:uid="{00000000-0005-0000-0000-00007A060000}"/>
    <cellStyle name="Normalny 13 6 2" xfId="1657" xr:uid="{00000000-0005-0000-0000-00007B060000}"/>
    <cellStyle name="Normalny 13 6 2 2" xfId="1658" xr:uid="{00000000-0005-0000-0000-00007C060000}"/>
    <cellStyle name="Normalny 13 6 2 2 2" xfId="1659" xr:uid="{00000000-0005-0000-0000-00007D060000}"/>
    <cellStyle name="Normalny 13 6 2 2 2 2" xfId="1660" xr:uid="{00000000-0005-0000-0000-00007E060000}"/>
    <cellStyle name="Normalny 13 6 2 2 2 3" xfId="1661" xr:uid="{00000000-0005-0000-0000-00007F060000}"/>
    <cellStyle name="Normalny 13 6 2 2 3" xfId="1662" xr:uid="{00000000-0005-0000-0000-000080060000}"/>
    <cellStyle name="Normalny 13 6 2 2 4" xfId="2533" xr:uid="{7EFAAD98-0F12-489A-8516-D7EA6ED1AEED}"/>
    <cellStyle name="Normalny 13 6 2 3" xfId="1663" xr:uid="{00000000-0005-0000-0000-000081060000}"/>
    <cellStyle name="Normalny 13 6 2 4" xfId="1664" xr:uid="{00000000-0005-0000-0000-000082060000}"/>
    <cellStyle name="Normalny 13 6 2 5" xfId="2532" xr:uid="{D92180D7-8217-48B5-8D38-BB2156B39579}"/>
    <cellStyle name="Normalny 13 6 2_CHP" xfId="1665" xr:uid="{00000000-0005-0000-0000-000083060000}"/>
    <cellStyle name="Normalny 13 6 3" xfId="1666" xr:uid="{00000000-0005-0000-0000-000084060000}"/>
    <cellStyle name="Normalny 13 6 3 2" xfId="1667" xr:uid="{00000000-0005-0000-0000-000085060000}"/>
    <cellStyle name="Normalny 13 6 3 2 2" xfId="1668" xr:uid="{00000000-0005-0000-0000-000086060000}"/>
    <cellStyle name="Normalny 13 6 3 2 2 2" xfId="1669" xr:uid="{00000000-0005-0000-0000-000087060000}"/>
    <cellStyle name="Normalny 13 6 3 2 2 3" xfId="1670" xr:uid="{00000000-0005-0000-0000-000088060000}"/>
    <cellStyle name="Normalny 13 6 3 2 3" xfId="1671" xr:uid="{00000000-0005-0000-0000-000089060000}"/>
    <cellStyle name="Normalny 13 6 3 2 4" xfId="2535" xr:uid="{B5D4BE76-74BF-44D7-B977-481049C01A51}"/>
    <cellStyle name="Normalny 13 6 3 3" xfId="1672" xr:uid="{00000000-0005-0000-0000-00008A060000}"/>
    <cellStyle name="Normalny 13 6 3 4" xfId="1673" xr:uid="{00000000-0005-0000-0000-00008B060000}"/>
    <cellStyle name="Normalny 13 6 3 5" xfId="2534" xr:uid="{43CB79E3-92BC-4473-95D7-5D3CDAFA8726}"/>
    <cellStyle name="Normalny 13 6 3_CHP" xfId="1674" xr:uid="{00000000-0005-0000-0000-00008C060000}"/>
    <cellStyle name="Normalny 13 6 4" xfId="1675" xr:uid="{00000000-0005-0000-0000-00008D060000}"/>
    <cellStyle name="Normalny 13 6 4 2" xfId="1676" xr:uid="{00000000-0005-0000-0000-00008E060000}"/>
    <cellStyle name="Normalny 13 6 4 2 2" xfId="1677" xr:uid="{00000000-0005-0000-0000-00008F060000}"/>
    <cellStyle name="Normalny 13 6 4 2 3" xfId="1678" xr:uid="{00000000-0005-0000-0000-000090060000}"/>
    <cellStyle name="Normalny 13 6 4 3" xfId="1679" xr:uid="{00000000-0005-0000-0000-000091060000}"/>
    <cellStyle name="Normalny 13 6 4 4" xfId="2536" xr:uid="{B0F5D5A9-11DF-4F7D-9AFF-80704562262F}"/>
    <cellStyle name="Normalny 13 6 5" xfId="1680" xr:uid="{00000000-0005-0000-0000-000092060000}"/>
    <cellStyle name="Normalny 13 6 5 2" xfId="1681" xr:uid="{00000000-0005-0000-0000-000093060000}"/>
    <cellStyle name="Normalny 13 6 5 2 2" xfId="1682" xr:uid="{00000000-0005-0000-0000-000094060000}"/>
    <cellStyle name="Normalny 13 6 5 2 3" xfId="1683" xr:uid="{00000000-0005-0000-0000-000095060000}"/>
    <cellStyle name="Normalny 13 6 5 3" xfId="1684" xr:uid="{00000000-0005-0000-0000-000096060000}"/>
    <cellStyle name="Normalny 13 6 5 4" xfId="2537" xr:uid="{D59C82D0-9533-4AAA-9087-371FDF13576D}"/>
    <cellStyle name="Normalny 13 6 6" xfId="1685" xr:uid="{00000000-0005-0000-0000-000097060000}"/>
    <cellStyle name="Normalny 13 6 7" xfId="1686" xr:uid="{00000000-0005-0000-0000-000098060000}"/>
    <cellStyle name="Normalny 13 6 8" xfId="2531" xr:uid="{E5DC2B2F-A918-4370-B393-D93EFA3EF27A}"/>
    <cellStyle name="Normalny 13 6_CHP" xfId="1687" xr:uid="{00000000-0005-0000-0000-000099060000}"/>
    <cellStyle name="Normalny 13 7" xfId="1688" xr:uid="{00000000-0005-0000-0000-00009A060000}"/>
    <cellStyle name="Normalny 13 7 2" xfId="1689" xr:uid="{00000000-0005-0000-0000-00009B060000}"/>
    <cellStyle name="Normalny 13 7 2 2" xfId="1690" xr:uid="{00000000-0005-0000-0000-00009C060000}"/>
    <cellStyle name="Normalny 13 7 2 2 2" xfId="1691" xr:uid="{00000000-0005-0000-0000-00009D060000}"/>
    <cellStyle name="Normalny 13 7 2 2 3" xfId="1692" xr:uid="{00000000-0005-0000-0000-00009E060000}"/>
    <cellStyle name="Normalny 13 7 2 3" xfId="1693" xr:uid="{00000000-0005-0000-0000-00009F060000}"/>
    <cellStyle name="Normalny 13 7 2 4" xfId="2539" xr:uid="{9E09B9DE-03DB-4003-BB7C-DDEA05E82699}"/>
    <cellStyle name="Normalny 13 7 3" xfId="1694" xr:uid="{00000000-0005-0000-0000-0000A0060000}"/>
    <cellStyle name="Normalny 13 7 4" xfId="1695" xr:uid="{00000000-0005-0000-0000-0000A1060000}"/>
    <cellStyle name="Normalny 13 7 5" xfId="2538" xr:uid="{FED466E5-A1B9-42ED-9937-10B94E89CD8D}"/>
    <cellStyle name="Normalny 13 7_CHP" xfId="1696" xr:uid="{00000000-0005-0000-0000-0000A2060000}"/>
    <cellStyle name="Normalny 13 8" xfId="1697" xr:uid="{00000000-0005-0000-0000-0000A3060000}"/>
    <cellStyle name="Normalny 13 8 2" xfId="1698" xr:uid="{00000000-0005-0000-0000-0000A4060000}"/>
    <cellStyle name="Normalny 13 8 2 2" xfId="1699" xr:uid="{00000000-0005-0000-0000-0000A5060000}"/>
    <cellStyle name="Normalny 13 8 2 2 2" xfId="1700" xr:uid="{00000000-0005-0000-0000-0000A6060000}"/>
    <cellStyle name="Normalny 13 8 2 2 3" xfId="1701" xr:uid="{00000000-0005-0000-0000-0000A7060000}"/>
    <cellStyle name="Normalny 13 8 2 3" xfId="1702" xr:uid="{00000000-0005-0000-0000-0000A8060000}"/>
    <cellStyle name="Normalny 13 8 2 4" xfId="2541" xr:uid="{763B5B1D-391E-4419-B9DD-EEF1E2C4574D}"/>
    <cellStyle name="Normalny 13 8 3" xfId="1703" xr:uid="{00000000-0005-0000-0000-0000A9060000}"/>
    <cellStyle name="Normalny 13 8 4" xfId="1704" xr:uid="{00000000-0005-0000-0000-0000AA060000}"/>
    <cellStyle name="Normalny 13 8 5" xfId="2540" xr:uid="{26EAF167-4698-4F4E-B63F-873072A83C61}"/>
    <cellStyle name="Normalny 13 8_CHP" xfId="1705" xr:uid="{00000000-0005-0000-0000-0000AB060000}"/>
    <cellStyle name="Normalny 13 9" xfId="1706" xr:uid="{00000000-0005-0000-0000-0000AC060000}"/>
    <cellStyle name="Normalny 13 9 2" xfId="1707" xr:uid="{00000000-0005-0000-0000-0000AD060000}"/>
    <cellStyle name="Normalny 13 9 2 2" xfId="1708" xr:uid="{00000000-0005-0000-0000-0000AE060000}"/>
    <cellStyle name="Normalny 13 9 2 3" xfId="1709" xr:uid="{00000000-0005-0000-0000-0000AF060000}"/>
    <cellStyle name="Normalny 13 9 3" xfId="1710" xr:uid="{00000000-0005-0000-0000-0000B0060000}"/>
    <cellStyle name="Normalny 13 9 4" xfId="2542" xr:uid="{529EB7D5-97D9-438C-9A0B-305BBA684D93}"/>
    <cellStyle name="Normalny 13_CHP" xfId="1711" xr:uid="{00000000-0005-0000-0000-0000B1060000}"/>
    <cellStyle name="Normalny 14" xfId="1712" xr:uid="{00000000-0005-0000-0000-0000B2060000}"/>
    <cellStyle name="Normalny 14 2" xfId="1713" xr:uid="{00000000-0005-0000-0000-0000B3060000}"/>
    <cellStyle name="Normalny 14 2 2" xfId="1714" xr:uid="{00000000-0005-0000-0000-0000B4060000}"/>
    <cellStyle name="Normalny 14 2 2 2" xfId="1715" xr:uid="{00000000-0005-0000-0000-0000B5060000}"/>
    <cellStyle name="Normalny 14 2 2 2 2" xfId="1716" xr:uid="{00000000-0005-0000-0000-0000B6060000}"/>
    <cellStyle name="Normalny 14 2 2 2 3" xfId="2546" xr:uid="{CD53919B-95BF-4DA2-9B0E-2FAAFE5E94F4}"/>
    <cellStyle name="Normalny 14 2 2 3" xfId="1717" xr:uid="{00000000-0005-0000-0000-0000B7060000}"/>
    <cellStyle name="Normalny 14 2 2 3 2" xfId="1718" xr:uid="{00000000-0005-0000-0000-0000B8060000}"/>
    <cellStyle name="Normalny 14 2 2 3 3" xfId="2547" xr:uid="{41D1C87E-CA79-46A6-AA81-B806D2B8EB6C}"/>
    <cellStyle name="Normalny 14 2 2 4" xfId="1719" xr:uid="{00000000-0005-0000-0000-0000B9060000}"/>
    <cellStyle name="Normalny 14 2 2 4 2" xfId="1720" xr:uid="{00000000-0005-0000-0000-0000BA060000}"/>
    <cellStyle name="Normalny 14 2 2 5" xfId="1721" xr:uid="{00000000-0005-0000-0000-0000BB060000}"/>
    <cellStyle name="Normalny 14 2 2 6" xfId="2545" xr:uid="{3CC58550-2724-4FF5-BAE1-387608CAA009}"/>
    <cellStyle name="Normalny 14 2 2_CHP" xfId="1722" xr:uid="{00000000-0005-0000-0000-0000BC060000}"/>
    <cellStyle name="Normalny 14 2 3" xfId="1723" xr:uid="{00000000-0005-0000-0000-0000BD060000}"/>
    <cellStyle name="Normalny 14 2 3 2" xfId="1724" xr:uid="{00000000-0005-0000-0000-0000BE060000}"/>
    <cellStyle name="Normalny 14 2 3 3" xfId="2548" xr:uid="{EBBB1B73-2FC0-425A-A291-3A6593C40602}"/>
    <cellStyle name="Normalny 14 2 4" xfId="1725" xr:uid="{00000000-0005-0000-0000-0000BF060000}"/>
    <cellStyle name="Normalny 14 2 4 2" xfId="1726" xr:uid="{00000000-0005-0000-0000-0000C0060000}"/>
    <cellStyle name="Normalny 14 2 4 3" xfId="2549" xr:uid="{A56001D1-E7E7-4F34-ACFC-FAED655DE345}"/>
    <cellStyle name="Normalny 14 2 5" xfId="1727" xr:uid="{00000000-0005-0000-0000-0000C1060000}"/>
    <cellStyle name="Normalny 14 2 6" xfId="2544" xr:uid="{A567F0F1-3026-42D7-A7AF-97A85CF0E9C0}"/>
    <cellStyle name="Normalny 14 2_MocNettoER" xfId="1728" xr:uid="{00000000-0005-0000-0000-0000C2060000}"/>
    <cellStyle name="Normalny 14 3" xfId="1729" xr:uid="{00000000-0005-0000-0000-0000C3060000}"/>
    <cellStyle name="Normalny 14 3 2" xfId="1730" xr:uid="{00000000-0005-0000-0000-0000C4060000}"/>
    <cellStyle name="Normalny 14 3 3" xfId="2550" xr:uid="{04829AA7-036F-40B6-999C-A99420F6011E}"/>
    <cellStyle name="Normalny 14 4" xfId="1731" xr:uid="{00000000-0005-0000-0000-0000C5060000}"/>
    <cellStyle name="Normalny 14 4 2" xfId="1732" xr:uid="{00000000-0005-0000-0000-0000C6060000}"/>
    <cellStyle name="Normalny 14 4 3" xfId="2551" xr:uid="{F1ED9E92-36A9-4C2F-BC7A-795EEA94E9EF}"/>
    <cellStyle name="Normalny 14 5" xfId="1733" xr:uid="{00000000-0005-0000-0000-0000C7060000}"/>
    <cellStyle name="Normalny 14 5 2" xfId="1734" xr:uid="{00000000-0005-0000-0000-0000C8060000}"/>
    <cellStyle name="Normalny 14 5 2 2" xfId="2553" xr:uid="{F3519665-6BB8-4859-B392-571B71FA2E72}"/>
    <cellStyle name="Normalny 14 5 3" xfId="2552" xr:uid="{265F0E6B-95AE-419E-A612-0DEA592FD583}"/>
    <cellStyle name="Normalny 14 6" xfId="1735" xr:uid="{00000000-0005-0000-0000-0000C9060000}"/>
    <cellStyle name="Normalny 14 6 2" xfId="1736" xr:uid="{00000000-0005-0000-0000-0000CA060000}"/>
    <cellStyle name="Normalny 14 6 3" xfId="1737" xr:uid="{00000000-0005-0000-0000-0000CB060000}"/>
    <cellStyle name="Normalny 14 7" xfId="1738" xr:uid="{00000000-0005-0000-0000-0000CC060000}"/>
    <cellStyle name="Normalny 14 8" xfId="2543" xr:uid="{293DB089-B4A1-4CF9-8344-FE5ED4F69C86}"/>
    <cellStyle name="Normalny 14_CHP" xfId="1739" xr:uid="{00000000-0005-0000-0000-0000CD060000}"/>
    <cellStyle name="Normalny 15" xfId="1740" xr:uid="{00000000-0005-0000-0000-0000CE060000}"/>
    <cellStyle name="Normalny 15 10" xfId="2554" xr:uid="{93C122DC-6F39-49F0-B8EF-E1CB24A08E4D}"/>
    <cellStyle name="Normalny 15 2" xfId="1741" xr:uid="{00000000-0005-0000-0000-0000CF060000}"/>
    <cellStyle name="Normalny 15 2 2" xfId="1742" xr:uid="{00000000-0005-0000-0000-0000D0060000}"/>
    <cellStyle name="Normalny 15 2 3" xfId="2555" xr:uid="{34DEDF38-FD60-4A37-9F78-119CBD72E677}"/>
    <cellStyle name="Normalny 15 3" xfId="1743" xr:uid="{00000000-0005-0000-0000-0000D1060000}"/>
    <cellStyle name="Normalny 15 3 2" xfId="1744" xr:uid="{00000000-0005-0000-0000-0000D2060000}"/>
    <cellStyle name="Normalny 15 4" xfId="1745" xr:uid="{00000000-0005-0000-0000-0000D3060000}"/>
    <cellStyle name="Normalny 15 5" xfId="1746" xr:uid="{00000000-0005-0000-0000-0000D4060000}"/>
    <cellStyle name="Normalny 15 6" xfId="1747" xr:uid="{00000000-0005-0000-0000-0000D5060000}"/>
    <cellStyle name="Normalny 15 7" xfId="1748" xr:uid="{00000000-0005-0000-0000-0000D6060000}"/>
    <cellStyle name="Normalny 15 8" xfId="1749" xr:uid="{00000000-0005-0000-0000-0000D7060000}"/>
    <cellStyle name="Normalny 15 9" xfId="1750" xr:uid="{00000000-0005-0000-0000-0000D8060000}"/>
    <cellStyle name="Normalny 15_COM_BND" xfId="1751" xr:uid="{00000000-0005-0000-0000-0000D9060000}"/>
    <cellStyle name="Normalny 16" xfId="1752" xr:uid="{00000000-0005-0000-0000-0000DA060000}"/>
    <cellStyle name="Normalny 16 2" xfId="1753" xr:uid="{00000000-0005-0000-0000-0000DB060000}"/>
    <cellStyle name="Normalny 16 2 2" xfId="1754" xr:uid="{00000000-0005-0000-0000-0000DC060000}"/>
    <cellStyle name="Normalny 16 2 3" xfId="2557" xr:uid="{EE8A8F28-8CD9-4324-81D2-2664867CF055}"/>
    <cellStyle name="Normalny 16 3" xfId="1755" xr:uid="{00000000-0005-0000-0000-0000DD060000}"/>
    <cellStyle name="Normalny 16 3 2" xfId="1756" xr:uid="{00000000-0005-0000-0000-0000DE060000}"/>
    <cellStyle name="Normalny 16 3 3" xfId="2558" xr:uid="{9843BE68-B100-4333-BD00-FEC8F4D6466C}"/>
    <cellStyle name="Normalny 16 4" xfId="1757" xr:uid="{00000000-0005-0000-0000-0000DF060000}"/>
    <cellStyle name="Normalny 16 4 2" xfId="1758" xr:uid="{00000000-0005-0000-0000-0000E0060000}"/>
    <cellStyle name="Normalny 16 5" xfId="1759" xr:uid="{00000000-0005-0000-0000-0000E1060000}"/>
    <cellStyle name="Normalny 16 6" xfId="2556" xr:uid="{91082FE3-62D9-4708-84C1-3C727966B94B}"/>
    <cellStyle name="Normalny 16_CHP" xfId="1760" xr:uid="{00000000-0005-0000-0000-0000E2060000}"/>
    <cellStyle name="Normalny 17" xfId="1761" xr:uid="{00000000-0005-0000-0000-0000E3060000}"/>
    <cellStyle name="Normalny 17 2" xfId="1762" xr:uid="{00000000-0005-0000-0000-0000E4060000}"/>
    <cellStyle name="Normalny 17 3" xfId="2559" xr:uid="{CA21477A-02D8-49B2-83F0-10065D1C9DA7}"/>
    <cellStyle name="Normalny 18" xfId="1763" xr:uid="{00000000-0005-0000-0000-0000E5060000}"/>
    <cellStyle name="Normalny 18 2" xfId="1764" xr:uid="{00000000-0005-0000-0000-0000E6060000}"/>
    <cellStyle name="Normalny 18 2 2" xfId="1765" xr:uid="{00000000-0005-0000-0000-0000E7060000}"/>
    <cellStyle name="Normalny 18 2 3" xfId="2561" xr:uid="{8981A071-5287-4C27-AB0D-1740F1E0D64B}"/>
    <cellStyle name="Normalny 18 3" xfId="1766" xr:uid="{00000000-0005-0000-0000-0000E8060000}"/>
    <cellStyle name="Normalny 18 3 2" xfId="1767" xr:uid="{00000000-0005-0000-0000-0000E9060000}"/>
    <cellStyle name="Normalny 18 4" xfId="1768" xr:uid="{00000000-0005-0000-0000-0000EA060000}"/>
    <cellStyle name="Normalny 18 5" xfId="2560" xr:uid="{235C4193-E18A-46AB-BCB2-FD2A19C82BA5}"/>
    <cellStyle name="Normalny 18_CHP" xfId="1769" xr:uid="{00000000-0005-0000-0000-0000EB060000}"/>
    <cellStyle name="Normalny 19" xfId="1770" xr:uid="{00000000-0005-0000-0000-0000EC060000}"/>
    <cellStyle name="Normalny 2" xfId="1771" xr:uid="{00000000-0005-0000-0000-0000ED060000}"/>
    <cellStyle name="Normalny 2 10" xfId="1772" xr:uid="{00000000-0005-0000-0000-0000EE060000}"/>
    <cellStyle name="Normalny 2 11" xfId="2562" xr:uid="{545CB0FD-5EB0-4F7F-81DC-E32FAA519789}"/>
    <cellStyle name="Normalny 2 2" xfId="1773" xr:uid="{00000000-0005-0000-0000-0000EF060000}"/>
    <cellStyle name="Normalny 2 2 2" xfId="1774" xr:uid="{00000000-0005-0000-0000-0000F0060000}"/>
    <cellStyle name="Normalny 2 2 3" xfId="2563" xr:uid="{E8F3D342-CC7F-4E87-B61E-66E836FF313E}"/>
    <cellStyle name="Normalny 2 3" xfId="1775" xr:uid="{00000000-0005-0000-0000-0000F1060000}"/>
    <cellStyle name="Normalny 2 3 2" xfId="1776" xr:uid="{00000000-0005-0000-0000-0000F2060000}"/>
    <cellStyle name="Normalny 2 3 3" xfId="2564" xr:uid="{25993136-4280-415A-B397-AC3FD666B15D}"/>
    <cellStyle name="Normalny 2 4" xfId="1777" xr:uid="{00000000-0005-0000-0000-0000F3060000}"/>
    <cellStyle name="Normalny 2 5" xfId="1778" xr:uid="{00000000-0005-0000-0000-0000F4060000}"/>
    <cellStyle name="Normalny 2 6" xfId="1779" xr:uid="{00000000-0005-0000-0000-0000F5060000}"/>
    <cellStyle name="Normalny 2 7" xfId="1780" xr:uid="{00000000-0005-0000-0000-0000F6060000}"/>
    <cellStyle name="Normalny 2 8" xfId="1781" xr:uid="{00000000-0005-0000-0000-0000F7060000}"/>
    <cellStyle name="Normalny 2 9" xfId="1782" xr:uid="{00000000-0005-0000-0000-0000F8060000}"/>
    <cellStyle name="Normalny 2_COM_BND" xfId="1783" xr:uid="{00000000-0005-0000-0000-0000F9060000}"/>
    <cellStyle name="Normalny 20" xfId="1784" xr:uid="{00000000-0005-0000-0000-0000FA060000}"/>
    <cellStyle name="Normalny 20 2" xfId="1785" xr:uid="{00000000-0005-0000-0000-0000FB060000}"/>
    <cellStyle name="Normalny 20 3" xfId="1786" xr:uid="{00000000-0005-0000-0000-0000FC060000}"/>
    <cellStyle name="Normalny 20 4" xfId="1787" xr:uid="{00000000-0005-0000-0000-0000FD060000}"/>
    <cellStyle name="Normalny 20 5" xfId="1788" xr:uid="{00000000-0005-0000-0000-0000FE060000}"/>
    <cellStyle name="Normalny 20_CHP" xfId="1789" xr:uid="{00000000-0005-0000-0000-0000FF060000}"/>
    <cellStyle name="Normalny 21" xfId="1790" xr:uid="{00000000-0005-0000-0000-000000070000}"/>
    <cellStyle name="Normalny 21 2" xfId="1791" xr:uid="{00000000-0005-0000-0000-000001070000}"/>
    <cellStyle name="Normalny 21 3" xfId="1792" xr:uid="{00000000-0005-0000-0000-000002070000}"/>
    <cellStyle name="Normalny 22" xfId="1793" xr:uid="{00000000-0005-0000-0000-000003070000}"/>
    <cellStyle name="Normalny 23" xfId="1794" xr:uid="{00000000-0005-0000-0000-000004070000}"/>
    <cellStyle name="Normalny 24" xfId="1795" xr:uid="{00000000-0005-0000-0000-000005070000}"/>
    <cellStyle name="Normalny 24 2" xfId="1796" xr:uid="{00000000-0005-0000-0000-000006070000}"/>
    <cellStyle name="Normalny 25" xfId="1797" xr:uid="{00000000-0005-0000-0000-000007070000}"/>
    <cellStyle name="Normalny 26" xfId="1798" xr:uid="{00000000-0005-0000-0000-000008070000}"/>
    <cellStyle name="Normalny 26 2" xfId="1799" xr:uid="{00000000-0005-0000-0000-000009070000}"/>
    <cellStyle name="Normalny 26 3" xfId="1800" xr:uid="{00000000-0005-0000-0000-00000A070000}"/>
    <cellStyle name="Normalny 27" xfId="1801" xr:uid="{00000000-0005-0000-0000-00000B070000}"/>
    <cellStyle name="Normalny 28" xfId="1802" xr:uid="{00000000-0005-0000-0000-00000C070000}"/>
    <cellStyle name="Normalny 29" xfId="1803" xr:uid="{00000000-0005-0000-0000-00000D070000}"/>
    <cellStyle name="Normalny 3" xfId="1804" xr:uid="{00000000-0005-0000-0000-00000E070000}"/>
    <cellStyle name="Normalny 3 2" xfId="1805" xr:uid="{00000000-0005-0000-0000-00000F070000}"/>
    <cellStyle name="Normalny 3 2 2" xfId="1806" xr:uid="{00000000-0005-0000-0000-000010070000}"/>
    <cellStyle name="Normalny 3 2 3" xfId="1807" xr:uid="{00000000-0005-0000-0000-000011070000}"/>
    <cellStyle name="Normalny 30" xfId="1808" xr:uid="{00000000-0005-0000-0000-000012070000}"/>
    <cellStyle name="Normalny 31" xfId="1809" xr:uid="{00000000-0005-0000-0000-000013070000}"/>
    <cellStyle name="Normalny 32" xfId="1810" xr:uid="{00000000-0005-0000-0000-000014070000}"/>
    <cellStyle name="Normalny 33" xfId="1811" xr:uid="{00000000-0005-0000-0000-000015070000}"/>
    <cellStyle name="Normalny 34" xfId="1812" xr:uid="{00000000-0005-0000-0000-000016070000}"/>
    <cellStyle name="Normalny 35" xfId="1813" xr:uid="{00000000-0005-0000-0000-000017070000}"/>
    <cellStyle name="Normalny 36" xfId="1814" xr:uid="{00000000-0005-0000-0000-000018070000}"/>
    <cellStyle name="Normalny 37" xfId="1815" xr:uid="{00000000-0005-0000-0000-000019070000}"/>
    <cellStyle name="Normalny 38" xfId="1816" xr:uid="{00000000-0005-0000-0000-00001A070000}"/>
    <cellStyle name="Normalny 39" xfId="1817" xr:uid="{00000000-0005-0000-0000-00001B070000}"/>
    <cellStyle name="Normalny 4" xfId="1818" xr:uid="{00000000-0005-0000-0000-00001C070000}"/>
    <cellStyle name="Normalny 40" xfId="1819" xr:uid="{00000000-0005-0000-0000-00001D070000}"/>
    <cellStyle name="Normalny 41" xfId="1820" xr:uid="{00000000-0005-0000-0000-00001E070000}"/>
    <cellStyle name="Normalny 42" xfId="1821" xr:uid="{00000000-0005-0000-0000-00001F070000}"/>
    <cellStyle name="Normalny 5" xfId="1822" xr:uid="{00000000-0005-0000-0000-000020070000}"/>
    <cellStyle name="Normalny 6" xfId="1823" xr:uid="{00000000-0005-0000-0000-000021070000}"/>
    <cellStyle name="Normalny 7" xfId="1824" xr:uid="{00000000-0005-0000-0000-000022070000}"/>
    <cellStyle name="Normalny 8" xfId="1825" xr:uid="{00000000-0005-0000-0000-000023070000}"/>
    <cellStyle name="Normalny 9" xfId="1826" xr:uid="{00000000-0005-0000-0000-000024070000}"/>
    <cellStyle name="Normalny_Arkusz1" xfId="2471" xr:uid="{6F13855A-941E-4601-A6AB-9779BDDFA190}"/>
    <cellStyle name="Normalny_Arkusz2" xfId="2472" xr:uid="{3DC0187B-CF3A-4251-8B44-F914E735F274}"/>
    <cellStyle name="Note" xfId="1827" xr:uid="{00000000-0005-0000-0000-000025070000}"/>
    <cellStyle name="Note 2" xfId="1828" xr:uid="{00000000-0005-0000-0000-000026070000}"/>
    <cellStyle name="Note 2 2" xfId="1829" xr:uid="{00000000-0005-0000-0000-000027070000}"/>
    <cellStyle name="Note 2 3" xfId="1830" xr:uid="{00000000-0005-0000-0000-000028070000}"/>
    <cellStyle name="Note 2 4" xfId="1831" xr:uid="{00000000-0005-0000-0000-000029070000}"/>
    <cellStyle name="Note 2_CHP" xfId="1832" xr:uid="{00000000-0005-0000-0000-00002A070000}"/>
    <cellStyle name="Note 3" xfId="1833" xr:uid="{00000000-0005-0000-0000-00002B070000}"/>
    <cellStyle name="Notiz 2" xfId="1834" xr:uid="{00000000-0005-0000-0000-00002C070000}"/>
    <cellStyle name="Obliczenia 10" xfId="1835" xr:uid="{00000000-0005-0000-0000-00002D070000}"/>
    <cellStyle name="Obliczenia 10 2" xfId="1836" xr:uid="{00000000-0005-0000-0000-00002E070000}"/>
    <cellStyle name="Obliczenia 10 3" xfId="1837" xr:uid="{00000000-0005-0000-0000-00002F070000}"/>
    <cellStyle name="Obliczenia 10_CHP" xfId="1838" xr:uid="{00000000-0005-0000-0000-000030070000}"/>
    <cellStyle name="Obliczenia 11" xfId="1839" xr:uid="{00000000-0005-0000-0000-000031070000}"/>
    <cellStyle name="Obliczenia 11 2" xfId="1840" xr:uid="{00000000-0005-0000-0000-000032070000}"/>
    <cellStyle name="Obliczenia 11_CHP" xfId="1841" xr:uid="{00000000-0005-0000-0000-000033070000}"/>
    <cellStyle name="Obliczenia 12" xfId="1842" xr:uid="{00000000-0005-0000-0000-000034070000}"/>
    <cellStyle name="Obliczenia 13" xfId="1843" xr:uid="{00000000-0005-0000-0000-000035070000}"/>
    <cellStyle name="Obliczenia 14" xfId="1844" xr:uid="{00000000-0005-0000-0000-000036070000}"/>
    <cellStyle name="Obliczenia 15" xfId="1845" xr:uid="{00000000-0005-0000-0000-000037070000}"/>
    <cellStyle name="Obliczenia 15 2" xfId="1846" xr:uid="{00000000-0005-0000-0000-000038070000}"/>
    <cellStyle name="Obliczenia 16" xfId="1847" xr:uid="{00000000-0005-0000-0000-000039070000}"/>
    <cellStyle name="Obliczenia 17" xfId="1848" xr:uid="{00000000-0005-0000-0000-00003A070000}"/>
    <cellStyle name="Obliczenia 18" xfId="1849" xr:uid="{00000000-0005-0000-0000-00003B070000}"/>
    <cellStyle name="Obliczenia 19" xfId="1850" xr:uid="{00000000-0005-0000-0000-00003C070000}"/>
    <cellStyle name="Obliczenia 2" xfId="1851" xr:uid="{00000000-0005-0000-0000-00003D070000}"/>
    <cellStyle name="Obliczenia 20" xfId="1852" xr:uid="{00000000-0005-0000-0000-00003E070000}"/>
    <cellStyle name="Obliczenia 3" xfId="1853" xr:uid="{00000000-0005-0000-0000-00003F070000}"/>
    <cellStyle name="Obliczenia 4" xfId="1854" xr:uid="{00000000-0005-0000-0000-000040070000}"/>
    <cellStyle name="Obliczenia 5" xfId="1855" xr:uid="{00000000-0005-0000-0000-000041070000}"/>
    <cellStyle name="Obliczenia 6" xfId="1856" xr:uid="{00000000-0005-0000-0000-000042070000}"/>
    <cellStyle name="Obliczenia 7" xfId="1857" xr:uid="{00000000-0005-0000-0000-000043070000}"/>
    <cellStyle name="Obliczenia 8" xfId="1858" xr:uid="{00000000-0005-0000-0000-000044070000}"/>
    <cellStyle name="Obliczenia 9" xfId="1859" xr:uid="{00000000-0005-0000-0000-000045070000}"/>
    <cellStyle name="Obliczenia 9 2" xfId="1860" xr:uid="{00000000-0005-0000-0000-000046070000}"/>
    <cellStyle name="Obliczenia 9 3" xfId="1861" xr:uid="{00000000-0005-0000-0000-000047070000}"/>
    <cellStyle name="Obliczenia 9_CHP" xfId="1862" xr:uid="{00000000-0005-0000-0000-000048070000}"/>
    <cellStyle name="Output 2" xfId="1863" xr:uid="{00000000-0005-0000-0000-000049070000}"/>
    <cellStyle name="Output 3" xfId="1864" xr:uid="{00000000-0005-0000-0000-00004A070000}"/>
    <cellStyle name="Pattern" xfId="1865" xr:uid="{00000000-0005-0000-0000-00004B070000}"/>
    <cellStyle name="Percent [2]" xfId="1866" xr:uid="{00000000-0005-0000-0000-00004D070000}"/>
    <cellStyle name="Percent 2" xfId="1867" xr:uid="{00000000-0005-0000-0000-00004E070000}"/>
    <cellStyle name="Percent 2 10" xfId="1868" xr:uid="{00000000-0005-0000-0000-00004F070000}"/>
    <cellStyle name="Percent 2 11" xfId="1869" xr:uid="{00000000-0005-0000-0000-000050070000}"/>
    <cellStyle name="Percent 2 2" xfId="1870" xr:uid="{00000000-0005-0000-0000-000051070000}"/>
    <cellStyle name="Percent 2 3" xfId="1871" xr:uid="{00000000-0005-0000-0000-000052070000}"/>
    <cellStyle name="Percent 2 3 2" xfId="1872" xr:uid="{00000000-0005-0000-0000-000053070000}"/>
    <cellStyle name="Percent 2 3 3" xfId="1873" xr:uid="{00000000-0005-0000-0000-000054070000}"/>
    <cellStyle name="Percent 2 3 4" xfId="1874" xr:uid="{00000000-0005-0000-0000-000055070000}"/>
    <cellStyle name="Percent 2 3 5" xfId="1875" xr:uid="{00000000-0005-0000-0000-000056070000}"/>
    <cellStyle name="Percent 2 3 6" xfId="1876" xr:uid="{00000000-0005-0000-0000-000057070000}"/>
    <cellStyle name="Percent 2 3 7" xfId="1877" xr:uid="{00000000-0005-0000-0000-000058070000}"/>
    <cellStyle name="Percent 2 3 8" xfId="1878" xr:uid="{00000000-0005-0000-0000-000059070000}"/>
    <cellStyle name="Percent 2 4" xfId="1879" xr:uid="{00000000-0005-0000-0000-00005A070000}"/>
    <cellStyle name="Percent 2 4 2" xfId="1880" xr:uid="{00000000-0005-0000-0000-00005B070000}"/>
    <cellStyle name="Percent 2 5" xfId="1881" xr:uid="{00000000-0005-0000-0000-00005C070000}"/>
    <cellStyle name="Percent 2 6" xfId="1882" xr:uid="{00000000-0005-0000-0000-00005D070000}"/>
    <cellStyle name="Percent 2 7" xfId="1883" xr:uid="{00000000-0005-0000-0000-00005E070000}"/>
    <cellStyle name="Percent 2 8" xfId="1884" xr:uid="{00000000-0005-0000-0000-00005F070000}"/>
    <cellStyle name="Percent 2 9" xfId="1885" xr:uid="{00000000-0005-0000-0000-000060070000}"/>
    <cellStyle name="Percent 3" xfId="1886" xr:uid="{00000000-0005-0000-0000-000061070000}"/>
    <cellStyle name="Percent 3 2" xfId="1887" xr:uid="{00000000-0005-0000-0000-000062070000}"/>
    <cellStyle name="Percent 3 2 2" xfId="1888" xr:uid="{00000000-0005-0000-0000-000063070000}"/>
    <cellStyle name="Percent 4" xfId="1889" xr:uid="{00000000-0005-0000-0000-000064070000}"/>
    <cellStyle name="Percent 4 2" xfId="1890" xr:uid="{00000000-0005-0000-0000-000065070000}"/>
    <cellStyle name="Percent 5" xfId="1891" xr:uid="{00000000-0005-0000-0000-000066070000}"/>
    <cellStyle name="Percent 6" xfId="1892" xr:uid="{00000000-0005-0000-0000-000067070000}"/>
    <cellStyle name="Percent 6 2" xfId="1893" xr:uid="{00000000-0005-0000-0000-000068070000}"/>
    <cellStyle name="Percent 6 3" xfId="1894" xr:uid="{00000000-0005-0000-0000-000069070000}"/>
    <cellStyle name="Pilkku_Layo9704" xfId="1895" xr:uid="{00000000-0005-0000-0000-00006A070000}"/>
    <cellStyle name="Procentowy 2" xfId="1896" xr:uid="{00000000-0005-0000-0000-00006B070000}"/>
    <cellStyle name="Procentowy 2 10" xfId="1897" xr:uid="{00000000-0005-0000-0000-00006C070000}"/>
    <cellStyle name="Procentowy 2 10 2" xfId="1898" xr:uid="{00000000-0005-0000-0000-00006D070000}"/>
    <cellStyle name="Procentowy 2 11" xfId="1899" xr:uid="{00000000-0005-0000-0000-00006E070000}"/>
    <cellStyle name="Procentowy 2 12" xfId="1900" xr:uid="{00000000-0005-0000-0000-00006F070000}"/>
    <cellStyle name="Procentowy 2 13" xfId="1901" xr:uid="{00000000-0005-0000-0000-000070070000}"/>
    <cellStyle name="Procentowy 2 14" xfId="1902" xr:uid="{00000000-0005-0000-0000-000071070000}"/>
    <cellStyle name="Procentowy 2 15" xfId="2565" xr:uid="{AFDA7042-C74E-4E65-9B50-B6BC9DB2D76C}"/>
    <cellStyle name="Procentowy 2 2" xfId="1903" xr:uid="{00000000-0005-0000-0000-000072070000}"/>
    <cellStyle name="Procentowy 2 2 10" xfId="1904" xr:uid="{00000000-0005-0000-0000-000073070000}"/>
    <cellStyle name="Procentowy 2 2 11" xfId="2566" xr:uid="{A6941DFF-0392-4160-89C4-E9C01C4D7BD0}"/>
    <cellStyle name="Procentowy 2 2 2" xfId="1905" xr:uid="{00000000-0005-0000-0000-000074070000}"/>
    <cellStyle name="Procentowy 2 2 2 2" xfId="1906" xr:uid="{00000000-0005-0000-0000-000075070000}"/>
    <cellStyle name="Procentowy 2 2 2 3" xfId="2567" xr:uid="{4BF4B551-30B3-4495-A42F-1A4D456954D3}"/>
    <cellStyle name="Procentowy 2 2 3" xfId="1907" xr:uid="{00000000-0005-0000-0000-000076070000}"/>
    <cellStyle name="Procentowy 2 2 3 2" xfId="1908" xr:uid="{00000000-0005-0000-0000-000077070000}"/>
    <cellStyle name="Procentowy 2 2 3 3" xfId="2568" xr:uid="{2529A806-441F-4DFD-A450-989EF76E396C}"/>
    <cellStyle name="Procentowy 2 2 4" xfId="1909" xr:uid="{00000000-0005-0000-0000-000078070000}"/>
    <cellStyle name="Procentowy 2 2 5" xfId="1910" xr:uid="{00000000-0005-0000-0000-000079070000}"/>
    <cellStyle name="Procentowy 2 2 6" xfId="1911" xr:uid="{00000000-0005-0000-0000-00007A070000}"/>
    <cellStyle name="Procentowy 2 2 7" xfId="1912" xr:uid="{00000000-0005-0000-0000-00007B070000}"/>
    <cellStyle name="Procentowy 2 2 8" xfId="1913" xr:uid="{00000000-0005-0000-0000-00007C070000}"/>
    <cellStyle name="Procentowy 2 2 9" xfId="1914" xr:uid="{00000000-0005-0000-0000-00007D070000}"/>
    <cellStyle name="Procentowy 2 3" xfId="1915" xr:uid="{00000000-0005-0000-0000-00007E070000}"/>
    <cellStyle name="Procentowy 2 3 2" xfId="1916" xr:uid="{00000000-0005-0000-0000-00007F070000}"/>
    <cellStyle name="Procentowy 2 3 2 2" xfId="1917" xr:uid="{00000000-0005-0000-0000-000080070000}"/>
    <cellStyle name="Procentowy 2 3 2 2 2" xfId="1918" xr:uid="{00000000-0005-0000-0000-000081070000}"/>
    <cellStyle name="Procentowy 2 3 2 2 3" xfId="2571" xr:uid="{13ADCFDF-2A51-42C4-9BB7-C054FFC6BDED}"/>
    <cellStyle name="Procentowy 2 3 2 3" xfId="1919" xr:uid="{00000000-0005-0000-0000-000082070000}"/>
    <cellStyle name="Procentowy 2 3 2 3 2" xfId="1920" xr:uid="{00000000-0005-0000-0000-000083070000}"/>
    <cellStyle name="Procentowy 2 3 2 3 3" xfId="2572" xr:uid="{6AD0F165-5ECA-474E-B278-96AB289E82E9}"/>
    <cellStyle name="Procentowy 2 3 2 4" xfId="1921" xr:uid="{00000000-0005-0000-0000-000084070000}"/>
    <cellStyle name="Procentowy 2 3 2 4 2" xfId="1922" xr:uid="{00000000-0005-0000-0000-000085070000}"/>
    <cellStyle name="Procentowy 2 3 2 5" xfId="1923" xr:uid="{00000000-0005-0000-0000-000086070000}"/>
    <cellStyle name="Procentowy 2 3 2 6" xfId="2570" xr:uid="{194874C4-90E8-4489-8EC4-D9E4A4BE0DBD}"/>
    <cellStyle name="Procentowy 2 3 3" xfId="1924" xr:uid="{00000000-0005-0000-0000-000087070000}"/>
    <cellStyle name="Procentowy 2 3 3 2" xfId="1925" xr:uid="{00000000-0005-0000-0000-000088070000}"/>
    <cellStyle name="Procentowy 2 3 3 3" xfId="2573" xr:uid="{D4C7535D-F5AF-4E8E-BE13-BADBF7EC6A8E}"/>
    <cellStyle name="Procentowy 2 3 4" xfId="1926" xr:uid="{00000000-0005-0000-0000-000089070000}"/>
    <cellStyle name="Procentowy 2 3 5" xfId="2569" xr:uid="{30CD444A-4874-4540-8B14-16F65D8BD860}"/>
    <cellStyle name="Procentowy 2 4" xfId="1927" xr:uid="{00000000-0005-0000-0000-00008A070000}"/>
    <cellStyle name="Procentowy 2 4 2" xfId="1928" xr:uid="{00000000-0005-0000-0000-00008B070000}"/>
    <cellStyle name="Procentowy 2 4 2 2" xfId="1929" xr:uid="{00000000-0005-0000-0000-00008C070000}"/>
    <cellStyle name="Procentowy 2 4 2 3" xfId="2575" xr:uid="{B21193DC-B10E-43F8-8B8B-256ABFA98CBD}"/>
    <cellStyle name="Procentowy 2 4 3" xfId="1930" xr:uid="{00000000-0005-0000-0000-00008D070000}"/>
    <cellStyle name="Procentowy 2 4 3 2" xfId="1931" xr:uid="{00000000-0005-0000-0000-00008E070000}"/>
    <cellStyle name="Procentowy 2 4 3 3" xfId="2576" xr:uid="{3206DE59-4726-4AF6-A10C-9E49955E1E18}"/>
    <cellStyle name="Procentowy 2 4 4" xfId="1932" xr:uid="{00000000-0005-0000-0000-00008F070000}"/>
    <cellStyle name="Procentowy 2 4 4 2" xfId="1933" xr:uid="{00000000-0005-0000-0000-000090070000}"/>
    <cellStyle name="Procentowy 2 4 5" xfId="1934" xr:uid="{00000000-0005-0000-0000-000091070000}"/>
    <cellStyle name="Procentowy 2 4 6" xfId="2574" xr:uid="{12B8F5DF-B50F-46A1-BD4B-1C1350EEE7D2}"/>
    <cellStyle name="Procentowy 2 5" xfId="1935" xr:uid="{00000000-0005-0000-0000-000092070000}"/>
    <cellStyle name="Procentowy 2 6" xfId="1936" xr:uid="{00000000-0005-0000-0000-000093070000}"/>
    <cellStyle name="Procentowy 2 6 2" xfId="1937" xr:uid="{00000000-0005-0000-0000-000094070000}"/>
    <cellStyle name="Procentowy 2 6 2 2" xfId="1938" xr:uid="{00000000-0005-0000-0000-000095070000}"/>
    <cellStyle name="Procentowy 2 6 2 3" xfId="2578" xr:uid="{11E9D4DC-4ED2-4BBB-896D-AB02D7E3DDBB}"/>
    <cellStyle name="Procentowy 2 6 3" xfId="1939" xr:uid="{00000000-0005-0000-0000-000096070000}"/>
    <cellStyle name="Procentowy 2 6 3 2" xfId="1940" xr:uid="{00000000-0005-0000-0000-000097070000}"/>
    <cellStyle name="Procentowy 2 6 4" xfId="1941" xr:uid="{00000000-0005-0000-0000-000098070000}"/>
    <cellStyle name="Procentowy 2 6 5" xfId="2577" xr:uid="{33D8687B-AAE2-43D4-8BF5-A04CB4AA46CD}"/>
    <cellStyle name="Procentowy 2 7" xfId="1942" xr:uid="{00000000-0005-0000-0000-000099070000}"/>
    <cellStyle name="Procentowy 2 7 2" xfId="1943" xr:uid="{00000000-0005-0000-0000-00009A070000}"/>
    <cellStyle name="Procentowy 2 7 2 2" xfId="2580" xr:uid="{1F5B87A7-967C-4D8E-B6CC-9491C9944D57}"/>
    <cellStyle name="Procentowy 2 7 3" xfId="2579" xr:uid="{BF5CAA29-1A74-4E5C-A144-E3050DCDAFA3}"/>
    <cellStyle name="Procentowy 2 8" xfId="1944" xr:uid="{00000000-0005-0000-0000-00009B070000}"/>
    <cellStyle name="Procentowy 2 8 2" xfId="1945" xr:uid="{00000000-0005-0000-0000-00009C070000}"/>
    <cellStyle name="Procentowy 2 8 3" xfId="1946" xr:uid="{00000000-0005-0000-0000-00009D070000}"/>
    <cellStyle name="Procentowy 2 8 4" xfId="1947" xr:uid="{00000000-0005-0000-0000-00009E070000}"/>
    <cellStyle name="Procentowy 2 9" xfId="1948" xr:uid="{00000000-0005-0000-0000-00009F070000}"/>
    <cellStyle name="Procentowy 2 9 2" xfId="1949" xr:uid="{00000000-0005-0000-0000-0000A0070000}"/>
    <cellStyle name="Procentowy 2 9 3" xfId="1950" xr:uid="{00000000-0005-0000-0000-0000A1070000}"/>
    <cellStyle name="Procentowy 3" xfId="1951" xr:uid="{00000000-0005-0000-0000-0000A2070000}"/>
    <cellStyle name="Procentowy 3 2" xfId="1952" xr:uid="{00000000-0005-0000-0000-0000A3070000}"/>
    <cellStyle name="Procentowy 4" xfId="1953" xr:uid="{00000000-0005-0000-0000-0000A4070000}"/>
    <cellStyle name="Procentowy 4 2" xfId="1954" xr:uid="{00000000-0005-0000-0000-0000A5070000}"/>
    <cellStyle name="Procentowy 4 3" xfId="1955" xr:uid="{00000000-0005-0000-0000-0000A6070000}"/>
    <cellStyle name="Procentowy 4 4" xfId="1956" xr:uid="{00000000-0005-0000-0000-0000A7070000}"/>
    <cellStyle name="Procentowy 4 5" xfId="1957" xr:uid="{00000000-0005-0000-0000-0000A8070000}"/>
    <cellStyle name="Procentowy 5" xfId="1958" xr:uid="{00000000-0005-0000-0000-0000A9070000}"/>
    <cellStyle name="Procentowy 5 2" xfId="1959" xr:uid="{00000000-0005-0000-0000-0000AA070000}"/>
    <cellStyle name="Procentowy 5 3" xfId="1960" xr:uid="{00000000-0005-0000-0000-0000AB070000}"/>
    <cellStyle name="Procentowy 5 4" xfId="2581" xr:uid="{3AF7153C-CAFA-4BD0-BD64-E33197B9E708}"/>
    <cellStyle name="Procentowy 6" xfId="1961" xr:uid="{00000000-0005-0000-0000-0000AC070000}"/>
    <cellStyle name="Prozent 2" xfId="1962" xr:uid="{00000000-0005-0000-0000-0000AD070000}"/>
    <cellStyle name="Prozent 2 2" xfId="1963" xr:uid="{00000000-0005-0000-0000-0000AE070000}"/>
    <cellStyle name="Prozent 3" xfId="1964" xr:uid="{00000000-0005-0000-0000-0000AF070000}"/>
    <cellStyle name="Prozent 4" xfId="1965" xr:uid="{00000000-0005-0000-0000-0000B0070000}"/>
    <cellStyle name="Prozent 5" xfId="1966" xr:uid="{00000000-0005-0000-0000-0000B1070000}"/>
    <cellStyle name="Prozent 5 2" xfId="1967" xr:uid="{00000000-0005-0000-0000-0000B2070000}"/>
    <cellStyle name="Prozent 5 2 2" xfId="1968" xr:uid="{00000000-0005-0000-0000-0000B3070000}"/>
    <cellStyle name="Prozent 5 2 3" xfId="1969" xr:uid="{00000000-0005-0000-0000-0000B4070000}"/>
    <cellStyle name="Prozent 5 2 3 2" xfId="1970" xr:uid="{00000000-0005-0000-0000-0000B5070000}"/>
    <cellStyle name="Prozent 5 2 3 3" xfId="1971" xr:uid="{00000000-0005-0000-0000-0000B6070000}"/>
    <cellStyle name="Prozent 5 3" xfId="1972" xr:uid="{00000000-0005-0000-0000-0000B7070000}"/>
    <cellStyle name="Prozent 5 3 2" xfId="1973" xr:uid="{00000000-0005-0000-0000-0000B8070000}"/>
    <cellStyle name="Prozent 5 3 3" xfId="1974" xr:uid="{00000000-0005-0000-0000-0000B9070000}"/>
    <cellStyle name="Prozent 5 3 4" xfId="1975" xr:uid="{00000000-0005-0000-0000-0000BA070000}"/>
    <cellStyle name="Prozent 5 4" xfId="1976" xr:uid="{00000000-0005-0000-0000-0000BB070000}"/>
    <cellStyle name="Prozent 6" xfId="1977" xr:uid="{00000000-0005-0000-0000-0000BC070000}"/>
    <cellStyle name="Prozent 6 2" xfId="1978" xr:uid="{00000000-0005-0000-0000-0000BD070000}"/>
    <cellStyle name="Prozent 6 2 2" xfId="1979" xr:uid="{00000000-0005-0000-0000-0000BE070000}"/>
    <cellStyle name="Prozent 6 2 3" xfId="1980" xr:uid="{00000000-0005-0000-0000-0000BF070000}"/>
    <cellStyle name="Prozent 6 2 3 2" xfId="1981" xr:uid="{00000000-0005-0000-0000-0000C0070000}"/>
    <cellStyle name="Prozent 6 2 3 3" xfId="1982" xr:uid="{00000000-0005-0000-0000-0000C1070000}"/>
    <cellStyle name="Prozent 6 3" xfId="1983" xr:uid="{00000000-0005-0000-0000-0000C2070000}"/>
    <cellStyle name="Prozent 6 3 2" xfId="1984" xr:uid="{00000000-0005-0000-0000-0000C3070000}"/>
    <cellStyle name="Prozent 6 3 3" xfId="1985" xr:uid="{00000000-0005-0000-0000-0000C4070000}"/>
    <cellStyle name="Prozent 6 3 4" xfId="1986" xr:uid="{00000000-0005-0000-0000-0000C5070000}"/>
    <cellStyle name="Prozent 6 4" xfId="1987" xr:uid="{00000000-0005-0000-0000-0000C6070000}"/>
    <cellStyle name="Prozent 7" xfId="1988" xr:uid="{00000000-0005-0000-0000-0000C7070000}"/>
    <cellStyle name="Prozent 8" xfId="1989" xr:uid="{00000000-0005-0000-0000-0000C8070000}"/>
    <cellStyle name="Prozent 8 2" xfId="1990" xr:uid="{00000000-0005-0000-0000-0000C9070000}"/>
    <cellStyle name="Prozent 8 2 2" xfId="1991" xr:uid="{00000000-0005-0000-0000-0000CA070000}"/>
    <cellStyle name="Prozent 8 3" xfId="1992" xr:uid="{00000000-0005-0000-0000-0000CB070000}"/>
    <cellStyle name="Pyör. luku_Layo9704" xfId="1993" xr:uid="{00000000-0005-0000-0000-0000CC070000}"/>
    <cellStyle name="Pyör. valuutta_Layo9704" xfId="1994" xr:uid="{00000000-0005-0000-0000-0000CD070000}"/>
    <cellStyle name="RangeName" xfId="1995" xr:uid="{00000000-0005-0000-0000-0000CE070000}"/>
    <cellStyle name="SAPBEXaggData" xfId="1996" xr:uid="{00000000-0005-0000-0000-0000CF070000}"/>
    <cellStyle name="SAPBEXaggDataEmph" xfId="1997" xr:uid="{00000000-0005-0000-0000-0000D0070000}"/>
    <cellStyle name="SAPBEXaggItem" xfId="1998" xr:uid="{00000000-0005-0000-0000-0000D1070000}"/>
    <cellStyle name="SAPBEXaggItemX" xfId="1999" xr:uid="{00000000-0005-0000-0000-0000D2070000}"/>
    <cellStyle name="SAPBEXchaText" xfId="2000" xr:uid="{00000000-0005-0000-0000-0000D3070000}"/>
    <cellStyle name="SAPBEXexcBad7" xfId="2001" xr:uid="{00000000-0005-0000-0000-0000D4070000}"/>
    <cellStyle name="SAPBEXexcBad8" xfId="2002" xr:uid="{00000000-0005-0000-0000-0000D5070000}"/>
    <cellStyle name="SAPBEXexcBad9" xfId="2003" xr:uid="{00000000-0005-0000-0000-0000D6070000}"/>
    <cellStyle name="SAPBEXexcCritical4" xfId="2004" xr:uid="{00000000-0005-0000-0000-0000D7070000}"/>
    <cellStyle name="SAPBEXexcCritical5" xfId="2005" xr:uid="{00000000-0005-0000-0000-0000D8070000}"/>
    <cellStyle name="SAPBEXexcCritical6" xfId="2006" xr:uid="{00000000-0005-0000-0000-0000D9070000}"/>
    <cellStyle name="SAPBEXexcGood1" xfId="2007" xr:uid="{00000000-0005-0000-0000-0000DA070000}"/>
    <cellStyle name="SAPBEXexcGood2" xfId="2008" xr:uid="{00000000-0005-0000-0000-0000DB070000}"/>
    <cellStyle name="SAPBEXexcGood3" xfId="2009" xr:uid="{00000000-0005-0000-0000-0000DC070000}"/>
    <cellStyle name="SAPBEXfilterDrill" xfId="2010" xr:uid="{00000000-0005-0000-0000-0000DD070000}"/>
    <cellStyle name="SAPBEXfilterItem" xfId="2011" xr:uid="{00000000-0005-0000-0000-0000DE070000}"/>
    <cellStyle name="SAPBEXfilterText" xfId="2012" xr:uid="{00000000-0005-0000-0000-0000DF070000}"/>
    <cellStyle name="SAPBEXformats" xfId="2013" xr:uid="{00000000-0005-0000-0000-0000E0070000}"/>
    <cellStyle name="SAPBEXheaderItem" xfId="2014" xr:uid="{00000000-0005-0000-0000-0000E1070000}"/>
    <cellStyle name="SAPBEXheaderText" xfId="2015" xr:uid="{00000000-0005-0000-0000-0000E2070000}"/>
    <cellStyle name="SAPBEXHLevel0" xfId="2016" xr:uid="{00000000-0005-0000-0000-0000E3070000}"/>
    <cellStyle name="SAPBEXHLevel0X" xfId="2017" xr:uid="{00000000-0005-0000-0000-0000E4070000}"/>
    <cellStyle name="SAPBEXHLevel1" xfId="2018" xr:uid="{00000000-0005-0000-0000-0000E5070000}"/>
    <cellStyle name="SAPBEXHLevel1X" xfId="2019" xr:uid="{00000000-0005-0000-0000-0000E6070000}"/>
    <cellStyle name="SAPBEXHLevel2" xfId="2020" xr:uid="{00000000-0005-0000-0000-0000E7070000}"/>
    <cellStyle name="SAPBEXHLevel2X" xfId="2021" xr:uid="{00000000-0005-0000-0000-0000E8070000}"/>
    <cellStyle name="SAPBEXHLevel3" xfId="2022" xr:uid="{00000000-0005-0000-0000-0000E9070000}"/>
    <cellStyle name="SAPBEXHLevel3X" xfId="2023" xr:uid="{00000000-0005-0000-0000-0000EA070000}"/>
    <cellStyle name="SAPBEXresData" xfId="2024" xr:uid="{00000000-0005-0000-0000-0000EB070000}"/>
    <cellStyle name="SAPBEXresDataEmph" xfId="2025" xr:uid="{00000000-0005-0000-0000-0000EC070000}"/>
    <cellStyle name="SAPBEXresItem" xfId="2026" xr:uid="{00000000-0005-0000-0000-0000ED070000}"/>
    <cellStyle name="SAPBEXresItemX" xfId="2027" xr:uid="{00000000-0005-0000-0000-0000EE070000}"/>
    <cellStyle name="SAPBEXstdData" xfId="2028" xr:uid="{00000000-0005-0000-0000-0000EF070000}"/>
    <cellStyle name="SAPBEXstdDataEmph" xfId="2029" xr:uid="{00000000-0005-0000-0000-0000F0070000}"/>
    <cellStyle name="SAPBEXstdItem" xfId="2030" xr:uid="{00000000-0005-0000-0000-0000F1070000}"/>
    <cellStyle name="SAPBEXstdItemX" xfId="2031" xr:uid="{00000000-0005-0000-0000-0000F2070000}"/>
    <cellStyle name="SAPBEXtitle" xfId="2032" xr:uid="{00000000-0005-0000-0000-0000F3070000}"/>
    <cellStyle name="SAPBEXundefined" xfId="2033" xr:uid="{00000000-0005-0000-0000-0000F4070000}"/>
    <cellStyle name="Schlecht 2" xfId="2034" xr:uid="{00000000-0005-0000-0000-0000F5070000}"/>
    <cellStyle name="Shade" xfId="2035" xr:uid="{00000000-0005-0000-0000-0000F6070000}"/>
    <cellStyle name="Standaard_Blad1" xfId="2036" xr:uid="{00000000-0005-0000-0000-0000F7070000}"/>
    <cellStyle name="Standard 10" xfId="2037" xr:uid="{00000000-0005-0000-0000-0000F8070000}"/>
    <cellStyle name="Standard 10 2" xfId="2038" xr:uid="{00000000-0005-0000-0000-0000F9070000}"/>
    <cellStyle name="Standard 11" xfId="2039" xr:uid="{00000000-0005-0000-0000-0000FA070000}"/>
    <cellStyle name="Standard 11 2" xfId="2040" xr:uid="{00000000-0005-0000-0000-0000FB070000}"/>
    <cellStyle name="Standard 11 2 2" xfId="2041" xr:uid="{00000000-0005-0000-0000-0000FC070000}"/>
    <cellStyle name="Standard 11 2 3" xfId="2042" xr:uid="{00000000-0005-0000-0000-0000FD070000}"/>
    <cellStyle name="Standard 11 2 4" xfId="2043" xr:uid="{00000000-0005-0000-0000-0000FE070000}"/>
    <cellStyle name="Standard 11 2_CHP" xfId="2044" xr:uid="{00000000-0005-0000-0000-0000FF070000}"/>
    <cellStyle name="Standard 11 3" xfId="2045" xr:uid="{00000000-0005-0000-0000-000000080000}"/>
    <cellStyle name="Standard 11 3 2" xfId="2046" xr:uid="{00000000-0005-0000-0000-000001080000}"/>
    <cellStyle name="Standard 11 3 3" xfId="2047" xr:uid="{00000000-0005-0000-0000-000002080000}"/>
    <cellStyle name="Standard 11 3 4" xfId="2048" xr:uid="{00000000-0005-0000-0000-000003080000}"/>
    <cellStyle name="Standard 11 3_CHP" xfId="2049" xr:uid="{00000000-0005-0000-0000-000004080000}"/>
    <cellStyle name="Standard 11 4" xfId="2050" xr:uid="{00000000-0005-0000-0000-000005080000}"/>
    <cellStyle name="Standard 11 4 2" xfId="2051" xr:uid="{00000000-0005-0000-0000-000006080000}"/>
    <cellStyle name="Standard 11 5" xfId="2052" xr:uid="{00000000-0005-0000-0000-000007080000}"/>
    <cellStyle name="Standard 11 5 2" xfId="2053" xr:uid="{00000000-0005-0000-0000-000008080000}"/>
    <cellStyle name="Standard 11 5 3" xfId="2054" xr:uid="{00000000-0005-0000-0000-000009080000}"/>
    <cellStyle name="Standard 11 6" xfId="2055" xr:uid="{00000000-0005-0000-0000-00000A080000}"/>
    <cellStyle name="Standard 11 7" xfId="2582" xr:uid="{30E7227C-115E-474F-BF6A-91E586B669B0}"/>
    <cellStyle name="Standard 12" xfId="2056" xr:uid="{00000000-0005-0000-0000-00000B080000}"/>
    <cellStyle name="Standard 12 10" xfId="2057" xr:uid="{00000000-0005-0000-0000-00000C080000}"/>
    <cellStyle name="Standard 12 10 2" xfId="2058" xr:uid="{00000000-0005-0000-0000-00000D080000}"/>
    <cellStyle name="Standard 12 10 3" xfId="2059" xr:uid="{00000000-0005-0000-0000-00000E080000}"/>
    <cellStyle name="Standard 12 2" xfId="2060" xr:uid="{00000000-0005-0000-0000-00000F080000}"/>
    <cellStyle name="Standard 12 2 2" xfId="2061" xr:uid="{00000000-0005-0000-0000-000010080000}"/>
    <cellStyle name="Standard 12 2 2 2" xfId="2062" xr:uid="{00000000-0005-0000-0000-000011080000}"/>
    <cellStyle name="Standard 12 2 2 2 2" xfId="2063" xr:uid="{00000000-0005-0000-0000-000012080000}"/>
    <cellStyle name="Standard 12 2 2 2 2 2" xfId="2064" xr:uid="{00000000-0005-0000-0000-000013080000}"/>
    <cellStyle name="Standard 12 2 2 2 2 3" xfId="2065" xr:uid="{00000000-0005-0000-0000-000014080000}"/>
    <cellStyle name="Standard 12 2 2 2 3" xfId="2066" xr:uid="{00000000-0005-0000-0000-000015080000}"/>
    <cellStyle name="Standard 12 2 2 3" xfId="2067" xr:uid="{00000000-0005-0000-0000-000016080000}"/>
    <cellStyle name="Standard 12 2 2 4" xfId="2068" xr:uid="{00000000-0005-0000-0000-000017080000}"/>
    <cellStyle name="Standard 12 2 2_CHP" xfId="2069" xr:uid="{00000000-0005-0000-0000-000018080000}"/>
    <cellStyle name="Standard 12 2 3" xfId="2070" xr:uid="{00000000-0005-0000-0000-000019080000}"/>
    <cellStyle name="Standard 12 2 3 2" xfId="2071" xr:uid="{00000000-0005-0000-0000-00001A080000}"/>
    <cellStyle name="Standard 12 2 3 3" xfId="2072" xr:uid="{00000000-0005-0000-0000-00001B080000}"/>
    <cellStyle name="Standard 12 2 4" xfId="2073" xr:uid="{00000000-0005-0000-0000-00001C080000}"/>
    <cellStyle name="Standard 12 2 4 2" xfId="2074" xr:uid="{00000000-0005-0000-0000-00001D080000}"/>
    <cellStyle name="Standard 12 2 4 3" xfId="2075" xr:uid="{00000000-0005-0000-0000-00001E080000}"/>
    <cellStyle name="Standard 12 2 5" xfId="2076" xr:uid="{00000000-0005-0000-0000-00001F080000}"/>
    <cellStyle name="Standard 12 2 6" xfId="2077" xr:uid="{00000000-0005-0000-0000-000020080000}"/>
    <cellStyle name="Standard 12 2_CHP" xfId="2078" xr:uid="{00000000-0005-0000-0000-000021080000}"/>
    <cellStyle name="Standard 12 3" xfId="2079" xr:uid="{00000000-0005-0000-0000-000022080000}"/>
    <cellStyle name="Standard 12 3 2" xfId="2080" xr:uid="{00000000-0005-0000-0000-000023080000}"/>
    <cellStyle name="Standard 12 3 2 2" xfId="2081" xr:uid="{00000000-0005-0000-0000-000024080000}"/>
    <cellStyle name="Standard 12 3 3" xfId="2082" xr:uid="{00000000-0005-0000-0000-000025080000}"/>
    <cellStyle name="Standard 12 4" xfId="2083" xr:uid="{00000000-0005-0000-0000-000026080000}"/>
    <cellStyle name="Standard 12 4 2" xfId="2084" xr:uid="{00000000-0005-0000-0000-000027080000}"/>
    <cellStyle name="Standard 12 4 3" xfId="2085" xr:uid="{00000000-0005-0000-0000-000028080000}"/>
    <cellStyle name="Standard 12 5" xfId="2086" xr:uid="{00000000-0005-0000-0000-000029080000}"/>
    <cellStyle name="Standard 12 5 2" xfId="2087" xr:uid="{00000000-0005-0000-0000-00002A080000}"/>
    <cellStyle name="Standard 12 6" xfId="2088" xr:uid="{00000000-0005-0000-0000-00002B080000}"/>
    <cellStyle name="Standard 12 6 2" xfId="2089" xr:uid="{00000000-0005-0000-0000-00002C080000}"/>
    <cellStyle name="Standard 12 6 3" xfId="2090" xr:uid="{00000000-0005-0000-0000-00002D080000}"/>
    <cellStyle name="Standard 12 6 4" xfId="2091" xr:uid="{00000000-0005-0000-0000-00002E080000}"/>
    <cellStyle name="Standard 12 7" xfId="2092" xr:uid="{00000000-0005-0000-0000-00002F080000}"/>
    <cellStyle name="Standard 12 7 2" xfId="2093" xr:uid="{00000000-0005-0000-0000-000030080000}"/>
    <cellStyle name="Standard 12 7 3" xfId="2094" xr:uid="{00000000-0005-0000-0000-000031080000}"/>
    <cellStyle name="Standard 12 8" xfId="2095" xr:uid="{00000000-0005-0000-0000-000032080000}"/>
    <cellStyle name="Standard 12 9" xfId="2096" xr:uid="{00000000-0005-0000-0000-000033080000}"/>
    <cellStyle name="Standard 12 9 2" xfId="2097" xr:uid="{00000000-0005-0000-0000-000034080000}"/>
    <cellStyle name="Standard 12 9 3" xfId="2098" xr:uid="{00000000-0005-0000-0000-000035080000}"/>
    <cellStyle name="Standard 12_CHP" xfId="2099" xr:uid="{00000000-0005-0000-0000-000036080000}"/>
    <cellStyle name="Standard 13" xfId="2100" xr:uid="{00000000-0005-0000-0000-000037080000}"/>
    <cellStyle name="Standard 13 2" xfId="2101" xr:uid="{00000000-0005-0000-0000-000038080000}"/>
    <cellStyle name="Standard 13 3" xfId="2102" xr:uid="{00000000-0005-0000-0000-000039080000}"/>
    <cellStyle name="Standard 13 4" xfId="2103" xr:uid="{00000000-0005-0000-0000-00003A080000}"/>
    <cellStyle name="Standard 13_CHP" xfId="2104" xr:uid="{00000000-0005-0000-0000-00003B080000}"/>
    <cellStyle name="Standard 14" xfId="2105" xr:uid="{00000000-0005-0000-0000-00003C080000}"/>
    <cellStyle name="Standard 15" xfId="2106" xr:uid="{00000000-0005-0000-0000-00003D080000}"/>
    <cellStyle name="Standard 15 2" xfId="2107" xr:uid="{00000000-0005-0000-0000-00003E080000}"/>
    <cellStyle name="Standard 15 3" xfId="2108" xr:uid="{00000000-0005-0000-0000-00003F080000}"/>
    <cellStyle name="Standard 2" xfId="2109" xr:uid="{00000000-0005-0000-0000-000040080000}"/>
    <cellStyle name="Standard 2 2" xfId="2110" xr:uid="{00000000-0005-0000-0000-000041080000}"/>
    <cellStyle name="Standard 2 3" xfId="2111" xr:uid="{00000000-0005-0000-0000-000042080000}"/>
    <cellStyle name="Standard 2 3 2" xfId="2112" xr:uid="{00000000-0005-0000-0000-000043080000}"/>
    <cellStyle name="Standard 2 3 2 2" xfId="2113" xr:uid="{00000000-0005-0000-0000-000044080000}"/>
    <cellStyle name="Standard 2 3 2 3" xfId="2114" xr:uid="{00000000-0005-0000-0000-000045080000}"/>
    <cellStyle name="Standard 2 3 2_CHP" xfId="2115" xr:uid="{00000000-0005-0000-0000-000046080000}"/>
    <cellStyle name="Standard 2 3 3" xfId="2116" xr:uid="{00000000-0005-0000-0000-000047080000}"/>
    <cellStyle name="Standard 2 3 4" xfId="2117" xr:uid="{00000000-0005-0000-0000-000048080000}"/>
    <cellStyle name="Standard 2 3_CHP" xfId="2118" xr:uid="{00000000-0005-0000-0000-000049080000}"/>
    <cellStyle name="Standard 2 4" xfId="2119" xr:uid="{00000000-0005-0000-0000-00004A080000}"/>
    <cellStyle name="Standard 2 4 2" xfId="2120" xr:uid="{00000000-0005-0000-0000-00004B080000}"/>
    <cellStyle name="Standard 2 4 2 2" xfId="2121" xr:uid="{00000000-0005-0000-0000-00004C080000}"/>
    <cellStyle name="Standard 2 4 2 3" xfId="2122" xr:uid="{00000000-0005-0000-0000-00004D080000}"/>
    <cellStyle name="Standard 2 4 2_CHP" xfId="2123" xr:uid="{00000000-0005-0000-0000-00004E080000}"/>
    <cellStyle name="Standard 2 4 3" xfId="2124" xr:uid="{00000000-0005-0000-0000-00004F080000}"/>
    <cellStyle name="Standard 2 4 4" xfId="2125" xr:uid="{00000000-0005-0000-0000-000050080000}"/>
    <cellStyle name="Standard 2 4_CHP" xfId="2126" xr:uid="{00000000-0005-0000-0000-000051080000}"/>
    <cellStyle name="Standard 2 5" xfId="2127" xr:uid="{00000000-0005-0000-0000-000052080000}"/>
    <cellStyle name="Standard 3" xfId="2128" xr:uid="{00000000-0005-0000-0000-000053080000}"/>
    <cellStyle name="Standard 3 2" xfId="2129" xr:uid="{00000000-0005-0000-0000-000054080000}"/>
    <cellStyle name="Standard 3_PL" xfId="2130" xr:uid="{00000000-0005-0000-0000-000055080000}"/>
    <cellStyle name="Standard 4" xfId="2131" xr:uid="{00000000-0005-0000-0000-000056080000}"/>
    <cellStyle name="Standard 4 2" xfId="2132" xr:uid="{00000000-0005-0000-0000-000057080000}"/>
    <cellStyle name="Standard 4_PL" xfId="2133" xr:uid="{00000000-0005-0000-0000-000058080000}"/>
    <cellStyle name="Standard 5" xfId="2134" xr:uid="{00000000-0005-0000-0000-000059080000}"/>
    <cellStyle name="Standard 5 2" xfId="2135" xr:uid="{00000000-0005-0000-0000-00005A080000}"/>
    <cellStyle name="Standard 5 2 2" xfId="2136" xr:uid="{00000000-0005-0000-0000-00005B080000}"/>
    <cellStyle name="Standard 5 2 2 2" xfId="2137" xr:uid="{00000000-0005-0000-0000-00005C080000}"/>
    <cellStyle name="Standard 5 2 2 2 2" xfId="2138" xr:uid="{00000000-0005-0000-0000-00005D080000}"/>
    <cellStyle name="Standard 5 2 2 2 3" xfId="2139" xr:uid="{00000000-0005-0000-0000-00005E080000}"/>
    <cellStyle name="Standard 5 2 2 2_CHP" xfId="2140" xr:uid="{00000000-0005-0000-0000-00005F080000}"/>
    <cellStyle name="Standard 5 2 2 3" xfId="2141" xr:uid="{00000000-0005-0000-0000-000060080000}"/>
    <cellStyle name="Standard 5 2 2 4" xfId="2142" xr:uid="{00000000-0005-0000-0000-000061080000}"/>
    <cellStyle name="Standard 5 2 2_CHP" xfId="2143" xr:uid="{00000000-0005-0000-0000-000062080000}"/>
    <cellStyle name="Standard 5 2 3" xfId="2144" xr:uid="{00000000-0005-0000-0000-000063080000}"/>
    <cellStyle name="Standard 5 2 3 2" xfId="2145" xr:uid="{00000000-0005-0000-0000-000064080000}"/>
    <cellStyle name="Standard 5 2 3 2 2" xfId="2146" xr:uid="{00000000-0005-0000-0000-000065080000}"/>
    <cellStyle name="Standard 5 2 3 2 3" xfId="2147" xr:uid="{00000000-0005-0000-0000-000066080000}"/>
    <cellStyle name="Standard 5 2 3 2_CHP" xfId="2148" xr:uid="{00000000-0005-0000-0000-000067080000}"/>
    <cellStyle name="Standard 5 2 3 3" xfId="2149" xr:uid="{00000000-0005-0000-0000-000068080000}"/>
    <cellStyle name="Standard 5 2 3 4" xfId="2150" xr:uid="{00000000-0005-0000-0000-000069080000}"/>
    <cellStyle name="Standard 5 2 3_CHP" xfId="2151" xr:uid="{00000000-0005-0000-0000-00006A080000}"/>
    <cellStyle name="Standard 5 2 4" xfId="2152" xr:uid="{00000000-0005-0000-0000-00006B080000}"/>
    <cellStyle name="Standard 5 2 4 2" xfId="2153" xr:uid="{00000000-0005-0000-0000-00006C080000}"/>
    <cellStyle name="Standard 5 2 4 3" xfId="2154" xr:uid="{00000000-0005-0000-0000-00006D080000}"/>
    <cellStyle name="Standard 5 2 4_CHP" xfId="2155" xr:uid="{00000000-0005-0000-0000-00006E080000}"/>
    <cellStyle name="Standard 5 2 5" xfId="2156" xr:uid="{00000000-0005-0000-0000-00006F080000}"/>
    <cellStyle name="Standard 5 2 6" xfId="2157" xr:uid="{00000000-0005-0000-0000-000070080000}"/>
    <cellStyle name="Standard 5 2_CHP" xfId="2158" xr:uid="{00000000-0005-0000-0000-000071080000}"/>
    <cellStyle name="Standard 5 3" xfId="2159" xr:uid="{00000000-0005-0000-0000-000072080000}"/>
    <cellStyle name="Standard 5 3 2" xfId="2160" xr:uid="{00000000-0005-0000-0000-000073080000}"/>
    <cellStyle name="Standard 5 3 2 2" xfId="2161" xr:uid="{00000000-0005-0000-0000-000074080000}"/>
    <cellStyle name="Standard 5 3 2 3" xfId="2162" xr:uid="{00000000-0005-0000-0000-000075080000}"/>
    <cellStyle name="Standard 5 3 2_CHP" xfId="2163" xr:uid="{00000000-0005-0000-0000-000076080000}"/>
    <cellStyle name="Standard 5 3 3" xfId="2164" xr:uid="{00000000-0005-0000-0000-000077080000}"/>
    <cellStyle name="Standard 5 3 4" xfId="2165" xr:uid="{00000000-0005-0000-0000-000078080000}"/>
    <cellStyle name="Standard 5 3_CHP" xfId="2166" xr:uid="{00000000-0005-0000-0000-000079080000}"/>
    <cellStyle name="Standard 5 4" xfId="2167" xr:uid="{00000000-0005-0000-0000-00007A080000}"/>
    <cellStyle name="Standard 5 4 2" xfId="2168" xr:uid="{00000000-0005-0000-0000-00007B080000}"/>
    <cellStyle name="Standard 5 4 2 2" xfId="2169" xr:uid="{00000000-0005-0000-0000-00007C080000}"/>
    <cellStyle name="Standard 5 4 2 3" xfId="2170" xr:uid="{00000000-0005-0000-0000-00007D080000}"/>
    <cellStyle name="Standard 5 4 2_CHP" xfId="2171" xr:uid="{00000000-0005-0000-0000-00007E080000}"/>
    <cellStyle name="Standard 5 4 3" xfId="2172" xr:uid="{00000000-0005-0000-0000-00007F080000}"/>
    <cellStyle name="Standard 5 4 4" xfId="2173" xr:uid="{00000000-0005-0000-0000-000080080000}"/>
    <cellStyle name="Standard 5 4_CHP" xfId="2174" xr:uid="{00000000-0005-0000-0000-000081080000}"/>
    <cellStyle name="Standard 5 5" xfId="2175" xr:uid="{00000000-0005-0000-0000-000082080000}"/>
    <cellStyle name="Standard 5 5 2" xfId="2176" xr:uid="{00000000-0005-0000-0000-000083080000}"/>
    <cellStyle name="Standard 5 5 2 2" xfId="2177" xr:uid="{00000000-0005-0000-0000-000084080000}"/>
    <cellStyle name="Standard 5 5 2 3" xfId="2178" xr:uid="{00000000-0005-0000-0000-000085080000}"/>
    <cellStyle name="Standard 5 5 2_CHP" xfId="2179" xr:uid="{00000000-0005-0000-0000-000086080000}"/>
    <cellStyle name="Standard 5 5 3" xfId="2180" xr:uid="{00000000-0005-0000-0000-000087080000}"/>
    <cellStyle name="Standard 5 5 4" xfId="2181" xr:uid="{00000000-0005-0000-0000-000088080000}"/>
    <cellStyle name="Standard 5 5_CHP" xfId="2182" xr:uid="{00000000-0005-0000-0000-000089080000}"/>
    <cellStyle name="Standard 5 6" xfId="2183" xr:uid="{00000000-0005-0000-0000-00008A080000}"/>
    <cellStyle name="Standard 5 6 2" xfId="2184" xr:uid="{00000000-0005-0000-0000-00008B080000}"/>
    <cellStyle name="Standard 5 6 3" xfId="2185" xr:uid="{00000000-0005-0000-0000-00008C080000}"/>
    <cellStyle name="Standard 5 6_CHP" xfId="2186" xr:uid="{00000000-0005-0000-0000-00008D080000}"/>
    <cellStyle name="Standard 5 7" xfId="2187" xr:uid="{00000000-0005-0000-0000-00008E080000}"/>
    <cellStyle name="Standard 5 8" xfId="2188" xr:uid="{00000000-0005-0000-0000-00008F080000}"/>
    <cellStyle name="Standard 5_CHP" xfId="2189" xr:uid="{00000000-0005-0000-0000-000090080000}"/>
    <cellStyle name="Standard 6" xfId="2190" xr:uid="{00000000-0005-0000-0000-000091080000}"/>
    <cellStyle name="Standard 6 2" xfId="2191" xr:uid="{00000000-0005-0000-0000-000092080000}"/>
    <cellStyle name="Standard 6 2 2" xfId="2192" xr:uid="{00000000-0005-0000-0000-000093080000}"/>
    <cellStyle name="Standard 6 2 3" xfId="2193" xr:uid="{00000000-0005-0000-0000-000094080000}"/>
    <cellStyle name="Standard 6 2 4" xfId="2194" xr:uid="{00000000-0005-0000-0000-000095080000}"/>
    <cellStyle name="Standard 6 2_CHP" xfId="2195" xr:uid="{00000000-0005-0000-0000-000096080000}"/>
    <cellStyle name="Standard 7" xfId="2196" xr:uid="{00000000-0005-0000-0000-000097080000}"/>
    <cellStyle name="Standard 8" xfId="2197" xr:uid="{00000000-0005-0000-0000-000098080000}"/>
    <cellStyle name="Standard 8 2" xfId="2198" xr:uid="{00000000-0005-0000-0000-000099080000}"/>
    <cellStyle name="Standard 8 2 2" xfId="2199" xr:uid="{00000000-0005-0000-0000-00009A080000}"/>
    <cellStyle name="Standard 8 2 3" xfId="2200" xr:uid="{00000000-0005-0000-0000-00009B080000}"/>
    <cellStyle name="Standard 8 2_CHP" xfId="2201" xr:uid="{00000000-0005-0000-0000-00009C080000}"/>
    <cellStyle name="Standard 8 3" xfId="2202" xr:uid="{00000000-0005-0000-0000-00009D080000}"/>
    <cellStyle name="Standard 8 4" xfId="2203" xr:uid="{00000000-0005-0000-0000-00009E080000}"/>
    <cellStyle name="Standard 8_CHP" xfId="2204" xr:uid="{00000000-0005-0000-0000-00009F080000}"/>
    <cellStyle name="Standard 9" xfId="2205" xr:uid="{00000000-0005-0000-0000-0000A0080000}"/>
    <cellStyle name="Standard 9 2" xfId="2206" xr:uid="{00000000-0005-0000-0000-0000A1080000}"/>
    <cellStyle name="Standard 9 2 2" xfId="2207" xr:uid="{00000000-0005-0000-0000-0000A2080000}"/>
    <cellStyle name="Standard 9 2 3" xfId="2208" xr:uid="{00000000-0005-0000-0000-0000A3080000}"/>
    <cellStyle name="Standard 9 2_CHP" xfId="2209" xr:uid="{00000000-0005-0000-0000-0000A4080000}"/>
    <cellStyle name="Standard 9 3" xfId="2210" xr:uid="{00000000-0005-0000-0000-0000A5080000}"/>
    <cellStyle name="Standard 9 4" xfId="2211" xr:uid="{00000000-0005-0000-0000-0000A6080000}"/>
    <cellStyle name="Standard 9_CHP" xfId="2212" xr:uid="{00000000-0005-0000-0000-0000A7080000}"/>
    <cellStyle name="Standard_FI00EU01" xfId="2213" xr:uid="{00000000-0005-0000-0000-0000A8080000}"/>
    <cellStyle name="Style 21" xfId="2214" xr:uid="{00000000-0005-0000-0000-0000A9080000}"/>
    <cellStyle name="Style 21 2" xfId="2215" xr:uid="{00000000-0005-0000-0000-0000AA080000}"/>
    <cellStyle name="Style 21 3" xfId="2216" xr:uid="{00000000-0005-0000-0000-0000AB080000}"/>
    <cellStyle name="Style 21 4" xfId="2217" xr:uid="{00000000-0005-0000-0000-0000AC080000}"/>
    <cellStyle name="Style 21 5" xfId="2218" xr:uid="{00000000-0005-0000-0000-0000AD080000}"/>
    <cellStyle name="Style 22" xfId="2219" xr:uid="{00000000-0005-0000-0000-0000AE080000}"/>
    <cellStyle name="Style 22 2" xfId="2220" xr:uid="{00000000-0005-0000-0000-0000AF080000}"/>
    <cellStyle name="Style 22 3" xfId="2221" xr:uid="{00000000-0005-0000-0000-0000B0080000}"/>
    <cellStyle name="Style 22 4" xfId="2222" xr:uid="{00000000-0005-0000-0000-0000B1080000}"/>
    <cellStyle name="Style 23" xfId="2223" xr:uid="{00000000-0005-0000-0000-0000B2080000}"/>
    <cellStyle name="Style 23 2" xfId="2224" xr:uid="{00000000-0005-0000-0000-0000B3080000}"/>
    <cellStyle name="Style 23 3" xfId="2225" xr:uid="{00000000-0005-0000-0000-0000B4080000}"/>
    <cellStyle name="Style 23 4" xfId="2226" xr:uid="{00000000-0005-0000-0000-0000B5080000}"/>
    <cellStyle name="Style 24" xfId="2227" xr:uid="{00000000-0005-0000-0000-0000B6080000}"/>
    <cellStyle name="Style 24 2" xfId="2228" xr:uid="{00000000-0005-0000-0000-0000B7080000}"/>
    <cellStyle name="Style 24 3" xfId="2229" xr:uid="{00000000-0005-0000-0000-0000B8080000}"/>
    <cellStyle name="Style 24 4" xfId="2230" xr:uid="{00000000-0005-0000-0000-0000B9080000}"/>
    <cellStyle name="Style 25" xfId="2231" xr:uid="{00000000-0005-0000-0000-0000BA080000}"/>
    <cellStyle name="Style 25 2" xfId="2232" xr:uid="{00000000-0005-0000-0000-0000BB080000}"/>
    <cellStyle name="Style 25 3" xfId="2233" xr:uid="{00000000-0005-0000-0000-0000BC080000}"/>
    <cellStyle name="Style 25 4" xfId="2234" xr:uid="{00000000-0005-0000-0000-0000BD080000}"/>
    <cellStyle name="Style 25 5" xfId="2235" xr:uid="{00000000-0005-0000-0000-0000BE080000}"/>
    <cellStyle name="Style 26" xfId="2236" xr:uid="{00000000-0005-0000-0000-0000BF080000}"/>
    <cellStyle name="Style 26 2" xfId="2237" xr:uid="{00000000-0005-0000-0000-0000C0080000}"/>
    <cellStyle name="Style 26 3" xfId="2238" xr:uid="{00000000-0005-0000-0000-0000C1080000}"/>
    <cellStyle name="Style 26 4" xfId="2239" xr:uid="{00000000-0005-0000-0000-0000C2080000}"/>
    <cellStyle name="Style 27" xfId="2240" xr:uid="{00000000-0005-0000-0000-0000C3080000}"/>
    <cellStyle name="Style 28" xfId="2241" xr:uid="{00000000-0005-0000-0000-0000C4080000}"/>
    <cellStyle name="Style 29" xfId="2242" xr:uid="{00000000-0005-0000-0000-0000C5080000}"/>
    <cellStyle name="Style 30" xfId="2243" xr:uid="{00000000-0005-0000-0000-0000C6080000}"/>
    <cellStyle name="Style 31" xfId="2244" xr:uid="{00000000-0005-0000-0000-0000C7080000}"/>
    <cellStyle name="Style 32" xfId="2245" xr:uid="{00000000-0005-0000-0000-0000C8080000}"/>
    <cellStyle name="Style 33" xfId="2246" xr:uid="{00000000-0005-0000-0000-0000C9080000}"/>
    <cellStyle name="Style 34" xfId="2247" xr:uid="{00000000-0005-0000-0000-0000CA080000}"/>
    <cellStyle name="Style 35" xfId="2248" xr:uid="{00000000-0005-0000-0000-0000CB080000}"/>
    <cellStyle name="Suma 10" xfId="2249" xr:uid="{00000000-0005-0000-0000-0000CC080000}"/>
    <cellStyle name="Suma 10 2" xfId="2250" xr:uid="{00000000-0005-0000-0000-0000CD080000}"/>
    <cellStyle name="Suma 10 3" xfId="2251" xr:uid="{00000000-0005-0000-0000-0000CE080000}"/>
    <cellStyle name="Suma 10_CHP" xfId="2252" xr:uid="{00000000-0005-0000-0000-0000CF080000}"/>
    <cellStyle name="Suma 11" xfId="2253" xr:uid="{00000000-0005-0000-0000-0000D0080000}"/>
    <cellStyle name="Suma 11 2" xfId="2254" xr:uid="{00000000-0005-0000-0000-0000D1080000}"/>
    <cellStyle name="Suma 11_CHP" xfId="2255" xr:uid="{00000000-0005-0000-0000-0000D2080000}"/>
    <cellStyle name="Suma 12" xfId="2256" xr:uid="{00000000-0005-0000-0000-0000D3080000}"/>
    <cellStyle name="Suma 13" xfId="2257" xr:uid="{00000000-0005-0000-0000-0000D4080000}"/>
    <cellStyle name="Suma 14" xfId="2258" xr:uid="{00000000-0005-0000-0000-0000D5080000}"/>
    <cellStyle name="Suma 15" xfId="2259" xr:uid="{00000000-0005-0000-0000-0000D6080000}"/>
    <cellStyle name="Suma 15 2" xfId="2260" xr:uid="{00000000-0005-0000-0000-0000D7080000}"/>
    <cellStyle name="Suma 16" xfId="2261" xr:uid="{00000000-0005-0000-0000-0000D8080000}"/>
    <cellStyle name="Suma 17" xfId="2262" xr:uid="{00000000-0005-0000-0000-0000D9080000}"/>
    <cellStyle name="Suma 18" xfId="2263" xr:uid="{00000000-0005-0000-0000-0000DA080000}"/>
    <cellStyle name="Suma 19" xfId="2264" xr:uid="{00000000-0005-0000-0000-0000DB080000}"/>
    <cellStyle name="Suma 2" xfId="2265" xr:uid="{00000000-0005-0000-0000-0000DC080000}"/>
    <cellStyle name="Suma 20" xfId="2266" xr:uid="{00000000-0005-0000-0000-0000DD080000}"/>
    <cellStyle name="Suma 3" xfId="2267" xr:uid="{00000000-0005-0000-0000-0000DE080000}"/>
    <cellStyle name="Suma 4" xfId="2268" xr:uid="{00000000-0005-0000-0000-0000DF080000}"/>
    <cellStyle name="Suma 5" xfId="2269" xr:uid="{00000000-0005-0000-0000-0000E0080000}"/>
    <cellStyle name="Suma 6" xfId="2270" xr:uid="{00000000-0005-0000-0000-0000E1080000}"/>
    <cellStyle name="Suma 7" xfId="2271" xr:uid="{00000000-0005-0000-0000-0000E2080000}"/>
    <cellStyle name="Suma 8" xfId="2272" xr:uid="{00000000-0005-0000-0000-0000E3080000}"/>
    <cellStyle name="Suma 9" xfId="2273" xr:uid="{00000000-0005-0000-0000-0000E4080000}"/>
    <cellStyle name="Suma 9 2" xfId="2274" xr:uid="{00000000-0005-0000-0000-0000E5080000}"/>
    <cellStyle name="Suma 9 3" xfId="2275" xr:uid="{00000000-0005-0000-0000-0000E6080000}"/>
    <cellStyle name="Suma 9_CHP" xfId="2276" xr:uid="{00000000-0005-0000-0000-0000E7080000}"/>
    <cellStyle name="Tekst objaśnienia 10" xfId="2277" xr:uid="{00000000-0005-0000-0000-0000E8080000}"/>
    <cellStyle name="Tekst objaśnienia 10 2" xfId="2278" xr:uid="{00000000-0005-0000-0000-0000E9080000}"/>
    <cellStyle name="Tekst objaśnienia 10 3" xfId="2279" xr:uid="{00000000-0005-0000-0000-0000EA080000}"/>
    <cellStyle name="Tekst objaśnienia 10_COM_BND" xfId="2280" xr:uid="{00000000-0005-0000-0000-0000EB080000}"/>
    <cellStyle name="Tekst objaśnienia 11" xfId="2281" xr:uid="{00000000-0005-0000-0000-0000EC080000}"/>
    <cellStyle name="Tekst objaśnienia 11 2" xfId="2282" xr:uid="{00000000-0005-0000-0000-0000ED080000}"/>
    <cellStyle name="Tekst objaśnienia 12" xfId="2283" xr:uid="{00000000-0005-0000-0000-0000EE080000}"/>
    <cellStyle name="Tekst objaśnienia 13" xfId="2284" xr:uid="{00000000-0005-0000-0000-0000EF080000}"/>
    <cellStyle name="Tekst objaśnienia 14" xfId="2285" xr:uid="{00000000-0005-0000-0000-0000F0080000}"/>
    <cellStyle name="Tekst objaśnienia 15" xfId="2286" xr:uid="{00000000-0005-0000-0000-0000F1080000}"/>
    <cellStyle name="Tekst objaśnienia 15 2" xfId="2287" xr:uid="{00000000-0005-0000-0000-0000F2080000}"/>
    <cellStyle name="Tekst objaśnienia 16" xfId="2288" xr:uid="{00000000-0005-0000-0000-0000F3080000}"/>
    <cellStyle name="Tekst objaśnienia 17" xfId="2289" xr:uid="{00000000-0005-0000-0000-0000F4080000}"/>
    <cellStyle name="Tekst objaśnienia 18" xfId="2290" xr:uid="{00000000-0005-0000-0000-0000F5080000}"/>
    <cellStyle name="Tekst objaśnienia 19" xfId="2291" xr:uid="{00000000-0005-0000-0000-0000F6080000}"/>
    <cellStyle name="Tekst objaśnienia 2" xfId="2292" xr:uid="{00000000-0005-0000-0000-0000F7080000}"/>
    <cellStyle name="Tekst objaśnienia 20" xfId="2293" xr:uid="{00000000-0005-0000-0000-0000F8080000}"/>
    <cellStyle name="Tekst objaśnienia 3" xfId="2294" xr:uid="{00000000-0005-0000-0000-0000F9080000}"/>
    <cellStyle name="Tekst objaśnienia 4" xfId="2295" xr:uid="{00000000-0005-0000-0000-0000FA080000}"/>
    <cellStyle name="Tekst objaśnienia 5" xfId="2296" xr:uid="{00000000-0005-0000-0000-0000FB080000}"/>
    <cellStyle name="Tekst objaśnienia 6" xfId="2297" xr:uid="{00000000-0005-0000-0000-0000FC080000}"/>
    <cellStyle name="Tekst objaśnienia 7" xfId="2298" xr:uid="{00000000-0005-0000-0000-0000FD080000}"/>
    <cellStyle name="Tekst objaśnienia 8" xfId="2299" xr:uid="{00000000-0005-0000-0000-0000FE080000}"/>
    <cellStyle name="Tekst objaśnienia 9" xfId="2300" xr:uid="{00000000-0005-0000-0000-0000FF080000}"/>
    <cellStyle name="Tekst objaśnienia 9 2" xfId="2301" xr:uid="{00000000-0005-0000-0000-000000090000}"/>
    <cellStyle name="Tekst objaśnienia 9 3" xfId="2302" xr:uid="{00000000-0005-0000-0000-000001090000}"/>
    <cellStyle name="Tekst objaśnienia 9_COM_BND" xfId="2303" xr:uid="{00000000-0005-0000-0000-000002090000}"/>
    <cellStyle name="Tekst ostrzeżenia 10" xfId="2304" xr:uid="{00000000-0005-0000-0000-000003090000}"/>
    <cellStyle name="Tekst ostrzeżenia 10 2" xfId="2305" xr:uid="{00000000-0005-0000-0000-000004090000}"/>
    <cellStyle name="Tekst ostrzeżenia 10 3" xfId="2306" xr:uid="{00000000-0005-0000-0000-000005090000}"/>
    <cellStyle name="Tekst ostrzeżenia 10_COM_BND" xfId="2307" xr:uid="{00000000-0005-0000-0000-000006090000}"/>
    <cellStyle name="Tekst ostrzeżenia 11" xfId="2308" xr:uid="{00000000-0005-0000-0000-000007090000}"/>
    <cellStyle name="Tekst ostrzeżenia 11 2" xfId="2309" xr:uid="{00000000-0005-0000-0000-000008090000}"/>
    <cellStyle name="Tekst ostrzeżenia 12" xfId="2310" xr:uid="{00000000-0005-0000-0000-000009090000}"/>
    <cellStyle name="Tekst ostrzeżenia 13" xfId="2311" xr:uid="{00000000-0005-0000-0000-00000A090000}"/>
    <cellStyle name="Tekst ostrzeżenia 14" xfId="2312" xr:uid="{00000000-0005-0000-0000-00000B090000}"/>
    <cellStyle name="Tekst ostrzeżenia 15" xfId="2313" xr:uid="{00000000-0005-0000-0000-00000C090000}"/>
    <cellStyle name="Tekst ostrzeżenia 15 2" xfId="2314" xr:uid="{00000000-0005-0000-0000-00000D090000}"/>
    <cellStyle name="Tekst ostrzeżenia 16" xfId="2315" xr:uid="{00000000-0005-0000-0000-00000E090000}"/>
    <cellStyle name="Tekst ostrzeżenia 17" xfId="2316" xr:uid="{00000000-0005-0000-0000-00000F090000}"/>
    <cellStyle name="Tekst ostrzeżenia 18" xfId="2317" xr:uid="{00000000-0005-0000-0000-000010090000}"/>
    <cellStyle name="Tekst ostrzeżenia 19" xfId="2318" xr:uid="{00000000-0005-0000-0000-000011090000}"/>
    <cellStyle name="Tekst ostrzeżenia 2" xfId="2319" xr:uid="{00000000-0005-0000-0000-000012090000}"/>
    <cellStyle name="Tekst ostrzeżenia 20" xfId="2320" xr:uid="{00000000-0005-0000-0000-000013090000}"/>
    <cellStyle name="Tekst ostrzeżenia 3" xfId="2321" xr:uid="{00000000-0005-0000-0000-000014090000}"/>
    <cellStyle name="Tekst ostrzeżenia 4" xfId="2322" xr:uid="{00000000-0005-0000-0000-000015090000}"/>
    <cellStyle name="Tekst ostrzeżenia 5" xfId="2323" xr:uid="{00000000-0005-0000-0000-000016090000}"/>
    <cellStyle name="Tekst ostrzeżenia 6" xfId="2324" xr:uid="{00000000-0005-0000-0000-000017090000}"/>
    <cellStyle name="Tekst ostrzeżenia 7" xfId="2325" xr:uid="{00000000-0005-0000-0000-000018090000}"/>
    <cellStyle name="Tekst ostrzeżenia 8" xfId="2326" xr:uid="{00000000-0005-0000-0000-000019090000}"/>
    <cellStyle name="Tekst ostrzeżenia 9" xfId="2327" xr:uid="{00000000-0005-0000-0000-00001A090000}"/>
    <cellStyle name="Tekst ostrzeżenia 9 2" xfId="2328" xr:uid="{00000000-0005-0000-0000-00001B090000}"/>
    <cellStyle name="Tekst ostrzeżenia 9 3" xfId="2329" xr:uid="{00000000-0005-0000-0000-00001C090000}"/>
    <cellStyle name="Tekst ostrzeżenia 9_COM_BND" xfId="2330" xr:uid="{00000000-0005-0000-0000-00001D090000}"/>
    <cellStyle name="Title" xfId="2331" xr:uid="{00000000-0005-0000-0000-00001E090000}"/>
    <cellStyle name="Title 2" xfId="2332" xr:uid="{00000000-0005-0000-0000-00001F090000}"/>
    <cellStyle name="Title 3" xfId="2333" xr:uid="{00000000-0005-0000-0000-000020090000}"/>
    <cellStyle name="Total 10" xfId="2334" xr:uid="{00000000-0005-0000-0000-000021090000}"/>
    <cellStyle name="Total 11" xfId="2335" xr:uid="{00000000-0005-0000-0000-000022090000}"/>
    <cellStyle name="Total 12" xfId="2336" xr:uid="{00000000-0005-0000-0000-000023090000}"/>
    <cellStyle name="Total 13" xfId="2337" xr:uid="{00000000-0005-0000-0000-000024090000}"/>
    <cellStyle name="Total 14" xfId="2338" xr:uid="{00000000-0005-0000-0000-000025090000}"/>
    <cellStyle name="Total 15" xfId="2339" xr:uid="{00000000-0005-0000-0000-000026090000}"/>
    <cellStyle name="Total 16" xfId="2340" xr:uid="{00000000-0005-0000-0000-000027090000}"/>
    <cellStyle name="Total 17" xfId="2341" xr:uid="{00000000-0005-0000-0000-000028090000}"/>
    <cellStyle name="Total 18" xfId="2342" xr:uid="{00000000-0005-0000-0000-000029090000}"/>
    <cellStyle name="Total 19" xfId="2343" xr:uid="{00000000-0005-0000-0000-00002A090000}"/>
    <cellStyle name="Total 2" xfId="2344" xr:uid="{00000000-0005-0000-0000-00002B090000}"/>
    <cellStyle name="Total 2 2" xfId="2345" xr:uid="{00000000-0005-0000-0000-00002C090000}"/>
    <cellStyle name="Total 2 3" xfId="2346" xr:uid="{00000000-0005-0000-0000-00002D090000}"/>
    <cellStyle name="Total 2_CHP" xfId="2347" xr:uid="{00000000-0005-0000-0000-00002E090000}"/>
    <cellStyle name="Total 20" xfId="2348" xr:uid="{00000000-0005-0000-0000-00002F090000}"/>
    <cellStyle name="Total 3" xfId="2349" xr:uid="{00000000-0005-0000-0000-000030090000}"/>
    <cellStyle name="Total 4" xfId="2350" xr:uid="{00000000-0005-0000-0000-000031090000}"/>
    <cellStyle name="Total 5" xfId="2351" xr:uid="{00000000-0005-0000-0000-000032090000}"/>
    <cellStyle name="Total 6" xfId="2352" xr:uid="{00000000-0005-0000-0000-000033090000}"/>
    <cellStyle name="Total 7" xfId="2353" xr:uid="{00000000-0005-0000-0000-000034090000}"/>
    <cellStyle name="Total 8" xfId="2354" xr:uid="{00000000-0005-0000-0000-000035090000}"/>
    <cellStyle name="Total 9" xfId="2355" xr:uid="{00000000-0005-0000-0000-000036090000}"/>
    <cellStyle name="Tytuł 10" xfId="2356" xr:uid="{00000000-0005-0000-0000-000037090000}"/>
    <cellStyle name="Tytuł 11" xfId="2357" xr:uid="{00000000-0005-0000-0000-000038090000}"/>
    <cellStyle name="Tytuł 12" xfId="2358" xr:uid="{00000000-0005-0000-0000-000039090000}"/>
    <cellStyle name="Tytuł 13" xfId="2359" xr:uid="{00000000-0005-0000-0000-00003A090000}"/>
    <cellStyle name="Tytuł 2" xfId="2360" xr:uid="{00000000-0005-0000-0000-00003B090000}"/>
    <cellStyle name="Tytuł 2 2" xfId="2361" xr:uid="{00000000-0005-0000-0000-00003C090000}"/>
    <cellStyle name="Tytuł 2 3" xfId="2362" xr:uid="{00000000-0005-0000-0000-00003D090000}"/>
    <cellStyle name="Tytuł 2_COM_BND" xfId="2363" xr:uid="{00000000-0005-0000-0000-00003E090000}"/>
    <cellStyle name="Tytuł 3" xfId="2364" xr:uid="{00000000-0005-0000-0000-00003F090000}"/>
    <cellStyle name="Tytuł 3 2" xfId="2365" xr:uid="{00000000-0005-0000-0000-000040090000}"/>
    <cellStyle name="Tytuł 3 3" xfId="2366" xr:uid="{00000000-0005-0000-0000-000041090000}"/>
    <cellStyle name="Tytuł 3_COM_BND" xfId="2367" xr:uid="{00000000-0005-0000-0000-000042090000}"/>
    <cellStyle name="Tytuł 4" xfId="2368" xr:uid="{00000000-0005-0000-0000-000043090000}"/>
    <cellStyle name="Tytuł 4 2" xfId="2369" xr:uid="{00000000-0005-0000-0000-000044090000}"/>
    <cellStyle name="Tytuł 5" xfId="2370" xr:uid="{00000000-0005-0000-0000-000045090000}"/>
    <cellStyle name="Tytuł 6" xfId="2371" xr:uid="{00000000-0005-0000-0000-000046090000}"/>
    <cellStyle name="Tytuł 7" xfId="2372" xr:uid="{00000000-0005-0000-0000-000047090000}"/>
    <cellStyle name="Tytuł 8" xfId="2373" xr:uid="{00000000-0005-0000-0000-000048090000}"/>
    <cellStyle name="Tytuł 8 2" xfId="2374" xr:uid="{00000000-0005-0000-0000-000049090000}"/>
    <cellStyle name="Tytuł 9" xfId="2375" xr:uid="{00000000-0005-0000-0000-00004A090000}"/>
    <cellStyle name="Überschrift 1 2" xfId="2376" xr:uid="{00000000-0005-0000-0000-00004B090000}"/>
    <cellStyle name="Überschrift 2 2" xfId="2377" xr:uid="{00000000-0005-0000-0000-00004C090000}"/>
    <cellStyle name="Überschrift 3 2" xfId="2378" xr:uid="{00000000-0005-0000-0000-00004D090000}"/>
    <cellStyle name="Überschrift 4 2" xfId="2379" xr:uid="{00000000-0005-0000-0000-00004E090000}"/>
    <cellStyle name="Überschrift 5" xfId="2380" xr:uid="{00000000-0005-0000-0000-00004F090000}"/>
    <cellStyle name="Unprot" xfId="2381" xr:uid="{00000000-0005-0000-0000-000050090000}"/>
    <cellStyle name="Unprot$" xfId="2382" xr:uid="{00000000-0005-0000-0000-000051090000}"/>
    <cellStyle name="Unprot_2010-09-24_LTP 2010_assumptions" xfId="2383" xr:uid="{00000000-0005-0000-0000-000052090000}"/>
    <cellStyle name="Unprotect" xfId="2384" xr:uid="{00000000-0005-0000-0000-000053090000}"/>
    <cellStyle name="Uwaga 10" xfId="2385" xr:uid="{00000000-0005-0000-0000-000054090000}"/>
    <cellStyle name="Uwaga 10 2" xfId="2386" xr:uid="{00000000-0005-0000-0000-000055090000}"/>
    <cellStyle name="Uwaga 10 2 2" xfId="2387" xr:uid="{00000000-0005-0000-0000-000056090000}"/>
    <cellStyle name="Uwaga 10 3" xfId="2388" xr:uid="{00000000-0005-0000-0000-000057090000}"/>
    <cellStyle name="Uwaga 10 3 2" xfId="2389" xr:uid="{00000000-0005-0000-0000-000058090000}"/>
    <cellStyle name="Uwaga 10 3 2 2" xfId="2390" xr:uid="{00000000-0005-0000-0000-000059090000}"/>
    <cellStyle name="Uwaga 10 3 3" xfId="2391" xr:uid="{00000000-0005-0000-0000-00005A090000}"/>
    <cellStyle name="Uwaga 10 3 4" xfId="2392" xr:uid="{00000000-0005-0000-0000-00005B090000}"/>
    <cellStyle name="Uwaga 10 3 4 2" xfId="2393" xr:uid="{00000000-0005-0000-0000-00005C090000}"/>
    <cellStyle name="Uwaga 10 3_CHP" xfId="2394" xr:uid="{00000000-0005-0000-0000-00005D090000}"/>
    <cellStyle name="Uwaga 10_CHP" xfId="2395" xr:uid="{00000000-0005-0000-0000-00005E090000}"/>
    <cellStyle name="Uwaga 11" xfId="2396" xr:uid="{00000000-0005-0000-0000-00005F090000}"/>
    <cellStyle name="Uwaga 11 2" xfId="2397" xr:uid="{00000000-0005-0000-0000-000060090000}"/>
    <cellStyle name="Uwaga 11 2 2" xfId="2398" xr:uid="{00000000-0005-0000-0000-000061090000}"/>
    <cellStyle name="Uwaga 11 3" xfId="2399" xr:uid="{00000000-0005-0000-0000-000062090000}"/>
    <cellStyle name="Uwaga 11 4" xfId="2400" xr:uid="{00000000-0005-0000-0000-000063090000}"/>
    <cellStyle name="Uwaga 11 5" xfId="2401" xr:uid="{00000000-0005-0000-0000-000064090000}"/>
    <cellStyle name="Uwaga 11 5 2" xfId="2402" xr:uid="{00000000-0005-0000-0000-000065090000}"/>
    <cellStyle name="Uwaga 11_CHP" xfId="2403" xr:uid="{00000000-0005-0000-0000-000066090000}"/>
    <cellStyle name="Uwaga 12" xfId="2404" xr:uid="{00000000-0005-0000-0000-000067090000}"/>
    <cellStyle name="Uwaga 13" xfId="2405" xr:uid="{00000000-0005-0000-0000-000068090000}"/>
    <cellStyle name="Uwaga 14" xfId="2406" xr:uid="{00000000-0005-0000-0000-000069090000}"/>
    <cellStyle name="Uwaga 15" xfId="2407" xr:uid="{00000000-0005-0000-0000-00006A090000}"/>
    <cellStyle name="Uwaga 15 2" xfId="2408" xr:uid="{00000000-0005-0000-0000-00006B090000}"/>
    <cellStyle name="Uwaga 16" xfId="2409" xr:uid="{00000000-0005-0000-0000-00006C090000}"/>
    <cellStyle name="Uwaga 17" xfId="2410" xr:uid="{00000000-0005-0000-0000-00006D090000}"/>
    <cellStyle name="Uwaga 18" xfId="2411" xr:uid="{00000000-0005-0000-0000-00006E090000}"/>
    <cellStyle name="Uwaga 19" xfId="2412" xr:uid="{00000000-0005-0000-0000-00006F090000}"/>
    <cellStyle name="Uwaga 2" xfId="2413" xr:uid="{00000000-0005-0000-0000-000070090000}"/>
    <cellStyle name="Uwaga 20" xfId="2414" xr:uid="{00000000-0005-0000-0000-000071090000}"/>
    <cellStyle name="Uwaga 3" xfId="2415" xr:uid="{00000000-0005-0000-0000-000072090000}"/>
    <cellStyle name="Uwaga 4" xfId="2416" xr:uid="{00000000-0005-0000-0000-000073090000}"/>
    <cellStyle name="Uwaga 5" xfId="2417" xr:uid="{00000000-0005-0000-0000-000074090000}"/>
    <cellStyle name="Uwaga 6" xfId="2418" xr:uid="{00000000-0005-0000-0000-000075090000}"/>
    <cellStyle name="Uwaga 7" xfId="2419" xr:uid="{00000000-0005-0000-0000-000076090000}"/>
    <cellStyle name="Uwaga 8" xfId="2420" xr:uid="{00000000-0005-0000-0000-000077090000}"/>
    <cellStyle name="Uwaga 9" xfId="2421" xr:uid="{00000000-0005-0000-0000-000078090000}"/>
    <cellStyle name="Uwaga 9 2" xfId="2422" xr:uid="{00000000-0005-0000-0000-000079090000}"/>
    <cellStyle name="Uwaga 9 2 2" xfId="2423" xr:uid="{00000000-0005-0000-0000-00007A090000}"/>
    <cellStyle name="Uwaga 9 3" xfId="2424" xr:uid="{00000000-0005-0000-0000-00007B090000}"/>
    <cellStyle name="Uwaga 9 3 2" xfId="2425" xr:uid="{00000000-0005-0000-0000-00007C090000}"/>
    <cellStyle name="Uwaga 9 3 2 2" xfId="2426" xr:uid="{00000000-0005-0000-0000-00007D090000}"/>
    <cellStyle name="Uwaga 9 3 3" xfId="2427" xr:uid="{00000000-0005-0000-0000-00007E090000}"/>
    <cellStyle name="Uwaga 9 3 4" xfId="2428" xr:uid="{00000000-0005-0000-0000-00007F090000}"/>
    <cellStyle name="Uwaga 9 3 4 2" xfId="2429" xr:uid="{00000000-0005-0000-0000-000080090000}"/>
    <cellStyle name="Uwaga 9 3_CHP" xfId="2430" xr:uid="{00000000-0005-0000-0000-000081090000}"/>
    <cellStyle name="Uwaga 9_CHP" xfId="2431" xr:uid="{00000000-0005-0000-0000-000082090000}"/>
    <cellStyle name="Valuutta_Layo9704" xfId="2432" xr:uid="{00000000-0005-0000-0000-000083090000}"/>
    <cellStyle name="Verknüpfte Zelle 2" xfId="2433" xr:uid="{00000000-0005-0000-0000-000084090000}"/>
    <cellStyle name="Währung 2" xfId="2434" xr:uid="{00000000-0005-0000-0000-000085090000}"/>
    <cellStyle name="Währung 2 2" xfId="2435" xr:uid="{00000000-0005-0000-0000-000086090000}"/>
    <cellStyle name="Warnender Text 2" xfId="2436" xr:uid="{00000000-0005-0000-0000-000087090000}"/>
    <cellStyle name="Warning Text 2" xfId="2437" xr:uid="{00000000-0005-0000-0000-000088090000}"/>
    <cellStyle name="Warning Text 3" xfId="2438" xr:uid="{00000000-0005-0000-0000-000089090000}"/>
    <cellStyle name="X10_Figs 21 dec" xfId="2439" xr:uid="{00000000-0005-0000-0000-00008A090000}"/>
    <cellStyle name="Zelle überprüfen 2" xfId="2440" xr:uid="{00000000-0005-0000-0000-00008B090000}"/>
    <cellStyle name="Złe 10" xfId="2441" xr:uid="{00000000-0005-0000-0000-00008C090000}"/>
    <cellStyle name="Złe 10 2" xfId="2442" xr:uid="{00000000-0005-0000-0000-00008D090000}"/>
    <cellStyle name="Złe 10 3" xfId="2443" xr:uid="{00000000-0005-0000-0000-00008E090000}"/>
    <cellStyle name="Złe 10_COM_BND" xfId="2444" xr:uid="{00000000-0005-0000-0000-00008F090000}"/>
    <cellStyle name="Złe 11" xfId="2445" xr:uid="{00000000-0005-0000-0000-000090090000}"/>
    <cellStyle name="Złe 11 2" xfId="2446" xr:uid="{00000000-0005-0000-0000-000091090000}"/>
    <cellStyle name="Złe 12" xfId="2447" xr:uid="{00000000-0005-0000-0000-000092090000}"/>
    <cellStyle name="Złe 13" xfId="2448" xr:uid="{00000000-0005-0000-0000-000093090000}"/>
    <cellStyle name="Złe 14" xfId="2449" xr:uid="{00000000-0005-0000-0000-000094090000}"/>
    <cellStyle name="Złe 15" xfId="2450" xr:uid="{00000000-0005-0000-0000-000095090000}"/>
    <cellStyle name="Złe 15 2" xfId="2451" xr:uid="{00000000-0005-0000-0000-000096090000}"/>
    <cellStyle name="Złe 16" xfId="2452" xr:uid="{00000000-0005-0000-0000-000097090000}"/>
    <cellStyle name="Złe 17" xfId="2453" xr:uid="{00000000-0005-0000-0000-000098090000}"/>
    <cellStyle name="Złe 18" xfId="2454" xr:uid="{00000000-0005-0000-0000-000099090000}"/>
    <cellStyle name="Złe 19" xfId="2455" xr:uid="{00000000-0005-0000-0000-00009A090000}"/>
    <cellStyle name="Złe 2" xfId="2456" xr:uid="{00000000-0005-0000-0000-00009B090000}"/>
    <cellStyle name="Złe 20" xfId="2457" xr:uid="{00000000-0005-0000-0000-00009C090000}"/>
    <cellStyle name="Złe 3" xfId="2458" xr:uid="{00000000-0005-0000-0000-00009D090000}"/>
    <cellStyle name="Złe 4" xfId="2459" xr:uid="{00000000-0005-0000-0000-00009E090000}"/>
    <cellStyle name="Złe 5" xfId="2460" xr:uid="{00000000-0005-0000-0000-00009F090000}"/>
    <cellStyle name="Złe 6" xfId="2461" xr:uid="{00000000-0005-0000-0000-0000A0090000}"/>
    <cellStyle name="Złe 7" xfId="2462" xr:uid="{00000000-0005-0000-0000-0000A1090000}"/>
    <cellStyle name="Złe 8" xfId="2463" xr:uid="{00000000-0005-0000-0000-0000A2090000}"/>
    <cellStyle name="Złe 9" xfId="2464" xr:uid="{00000000-0005-0000-0000-0000A3090000}"/>
    <cellStyle name="Złe 9 2" xfId="2465" xr:uid="{00000000-0005-0000-0000-0000A4090000}"/>
    <cellStyle name="Złe 9 3" xfId="2466" xr:uid="{00000000-0005-0000-0000-0000A5090000}"/>
    <cellStyle name="Złe 9_COM_BND" xfId="2467" xr:uid="{00000000-0005-0000-0000-0000A6090000}"/>
    <cellStyle name="Обычный_2++_CRFReport-template" xfId="2468" xr:uid="{00000000-0005-0000-0000-0000A7090000}"/>
    <cellStyle name="已访问的超链接" xfId="2469" xr:uid="{00000000-0005-0000-0000-0000A8090000}"/>
  </cellStyles>
  <dxfs count="0"/>
  <tableStyles count="0" defaultTableStyle="TableStyleMedium9" defaultPivotStyle="PivotStyleLight16"/>
  <colors>
    <mruColors>
      <color rgb="FFFF99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AA04-B385-42C1-98C0-4347F5A37386}">
  <dimension ref="A1:O30"/>
  <sheetViews>
    <sheetView zoomScale="140" zoomScaleNormal="140" workbookViewId="0">
      <selection activeCell="D3" sqref="D3"/>
    </sheetView>
  </sheetViews>
  <sheetFormatPr defaultColWidth="9.140625" defaultRowHeight="14.25"/>
  <cols>
    <col min="1" max="1" width="15" style="15" customWidth="1"/>
    <col min="2" max="16384" width="9.140625" style="15"/>
  </cols>
  <sheetData>
    <row r="1" spans="1:9">
      <c r="A1" s="14" t="s">
        <v>0</v>
      </c>
      <c r="B1" s="14"/>
      <c r="C1" s="14"/>
      <c r="D1" s="14"/>
      <c r="E1" s="14"/>
      <c r="F1" s="14"/>
      <c r="G1" s="14"/>
    </row>
    <row r="2" spans="1:9">
      <c r="A2" s="93" t="s">
        <v>1</v>
      </c>
      <c r="B2" s="93" t="s">
        <v>2</v>
      </c>
      <c r="C2" s="94">
        <v>2015</v>
      </c>
      <c r="D2" s="94">
        <v>2020</v>
      </c>
      <c r="E2" s="94">
        <v>2025</v>
      </c>
      <c r="F2" s="94">
        <v>2030</v>
      </c>
      <c r="G2" s="94">
        <v>2035</v>
      </c>
    </row>
    <row r="3" spans="1:9">
      <c r="A3" s="95" t="s">
        <v>3</v>
      </c>
      <c r="B3" s="93" t="s">
        <v>4</v>
      </c>
      <c r="C3" s="96">
        <v>3196</v>
      </c>
      <c r="D3" s="96">
        <v>3722</v>
      </c>
      <c r="E3" s="96">
        <v>3887</v>
      </c>
      <c r="F3" s="96">
        <v>3789</v>
      </c>
      <c r="G3" s="96">
        <v>3741</v>
      </c>
    </row>
    <row r="4" spans="1:9">
      <c r="A4" s="95" t="s">
        <v>5</v>
      </c>
      <c r="B4" s="93" t="s">
        <v>4</v>
      </c>
      <c r="C4" s="96">
        <v>3413</v>
      </c>
      <c r="D4" s="96">
        <v>4374</v>
      </c>
      <c r="E4" s="96">
        <v>4942</v>
      </c>
      <c r="F4" s="96">
        <v>4797</v>
      </c>
      <c r="G4" s="96">
        <v>4430</v>
      </c>
    </row>
    <row r="5" spans="1:9">
      <c r="A5" s="95" t="s">
        <v>6</v>
      </c>
      <c r="B5" s="93" t="s">
        <v>4</v>
      </c>
      <c r="C5" s="96">
        <v>1261</v>
      </c>
      <c r="D5" s="96">
        <v>1377</v>
      </c>
      <c r="E5" s="96">
        <v>1391</v>
      </c>
      <c r="F5" s="96">
        <v>1317</v>
      </c>
      <c r="G5" s="96">
        <v>1182</v>
      </c>
    </row>
    <row r="6" spans="1:9">
      <c r="A6" s="95" t="s">
        <v>7</v>
      </c>
      <c r="B6" s="93" t="s">
        <v>4</v>
      </c>
      <c r="C6" s="96">
        <v>4</v>
      </c>
      <c r="D6" s="96">
        <v>27</v>
      </c>
      <c r="E6" s="96">
        <v>101</v>
      </c>
      <c r="F6" s="96">
        <v>271</v>
      </c>
      <c r="G6" s="96">
        <v>681</v>
      </c>
    </row>
    <row r="7" spans="1:9">
      <c r="A7" s="95" t="s">
        <v>8</v>
      </c>
      <c r="B7" s="93" t="s">
        <v>4</v>
      </c>
      <c r="C7" s="96">
        <v>0</v>
      </c>
      <c r="D7" s="97">
        <v>0</v>
      </c>
      <c r="E7" s="97">
        <v>0.3</v>
      </c>
      <c r="F7" s="97">
        <v>4.5</v>
      </c>
      <c r="G7" s="96">
        <v>30</v>
      </c>
    </row>
    <row r="8" spans="1:9">
      <c r="A8" s="98" t="s">
        <v>9</v>
      </c>
      <c r="B8" s="99" t="s">
        <v>10</v>
      </c>
      <c r="C8" s="100">
        <v>11</v>
      </c>
      <c r="D8" s="100">
        <v>88</v>
      </c>
      <c r="E8" s="100">
        <v>341</v>
      </c>
      <c r="F8" s="100">
        <v>1189</v>
      </c>
      <c r="G8" s="100">
        <v>3175</v>
      </c>
    </row>
    <row r="9" spans="1:9">
      <c r="A9" s="14" t="s">
        <v>11</v>
      </c>
      <c r="B9" s="14"/>
      <c r="C9" s="14"/>
      <c r="D9" s="14"/>
      <c r="E9" s="14"/>
      <c r="F9" s="14"/>
      <c r="G9" s="14"/>
      <c r="H9" s="14"/>
      <c r="I9" s="14"/>
    </row>
    <row r="10" spans="1:9">
      <c r="A10" s="93" t="s">
        <v>1</v>
      </c>
      <c r="B10" s="93" t="s">
        <v>2</v>
      </c>
      <c r="C10" s="94">
        <v>2015</v>
      </c>
      <c r="D10" s="94">
        <v>2020</v>
      </c>
      <c r="E10" s="94">
        <v>2025</v>
      </c>
      <c r="F10" s="94">
        <v>2030</v>
      </c>
      <c r="G10" s="94">
        <v>2035</v>
      </c>
    </row>
    <row r="11" spans="1:9">
      <c r="A11" s="95" t="s">
        <v>3</v>
      </c>
      <c r="B11" s="93" t="s">
        <v>4</v>
      </c>
      <c r="C11" s="96">
        <v>179</v>
      </c>
      <c r="D11" s="96">
        <v>160</v>
      </c>
      <c r="E11" s="96">
        <v>135</v>
      </c>
      <c r="F11" s="96">
        <v>112</v>
      </c>
      <c r="G11" s="96">
        <v>93</v>
      </c>
    </row>
    <row r="12" spans="1:9">
      <c r="A12" s="95" t="s">
        <v>5</v>
      </c>
      <c r="B12" s="93" t="s">
        <v>4</v>
      </c>
      <c r="C12" s="96">
        <v>1546</v>
      </c>
      <c r="D12" s="96">
        <v>1969</v>
      </c>
      <c r="E12" s="96">
        <v>2280</v>
      </c>
      <c r="F12" s="96">
        <v>2281</v>
      </c>
      <c r="G12" s="96">
        <v>2025</v>
      </c>
    </row>
    <row r="13" spans="1:9">
      <c r="A13" s="95" t="s">
        <v>6</v>
      </c>
      <c r="B13" s="93" t="s">
        <v>4</v>
      </c>
      <c r="C13" s="96">
        <v>210</v>
      </c>
      <c r="D13" s="96">
        <v>230</v>
      </c>
      <c r="E13" s="96">
        <v>227</v>
      </c>
      <c r="F13" s="96">
        <v>210</v>
      </c>
      <c r="G13" s="96">
        <v>183</v>
      </c>
    </row>
    <row r="14" spans="1:9">
      <c r="A14" s="95" t="s">
        <v>7</v>
      </c>
      <c r="B14" s="93" t="s">
        <v>4</v>
      </c>
      <c r="C14" s="96">
        <v>3</v>
      </c>
      <c r="D14" s="96">
        <v>4</v>
      </c>
      <c r="E14" s="96">
        <v>26</v>
      </c>
      <c r="F14" s="96">
        <v>211</v>
      </c>
      <c r="G14" s="96">
        <v>535</v>
      </c>
    </row>
    <row r="15" spans="1:9">
      <c r="A15" s="95" t="s">
        <v>8</v>
      </c>
      <c r="B15" s="93" t="s">
        <v>4</v>
      </c>
      <c r="C15" s="101">
        <v>0</v>
      </c>
      <c r="D15" s="101">
        <v>0</v>
      </c>
      <c r="E15" s="101">
        <v>0.02</v>
      </c>
      <c r="F15" s="101">
        <v>0.27</v>
      </c>
      <c r="G15" s="101">
        <v>2.7</v>
      </c>
    </row>
    <row r="16" spans="1:9">
      <c r="A16" s="95" t="s">
        <v>9</v>
      </c>
      <c r="B16" s="93" t="s">
        <v>10</v>
      </c>
      <c r="C16" s="97">
        <v>1.3</v>
      </c>
      <c r="D16" s="97">
        <v>9.1</v>
      </c>
      <c r="E16" s="96">
        <v>193</v>
      </c>
      <c r="F16" s="96">
        <v>701</v>
      </c>
      <c r="G16" s="96">
        <v>1306</v>
      </c>
    </row>
    <row r="17" spans="1:15">
      <c r="A17" s="14" t="s">
        <v>12</v>
      </c>
      <c r="B17" s="14"/>
      <c r="C17" s="14"/>
      <c r="D17" s="14"/>
      <c r="E17" s="14"/>
      <c r="F17" s="14"/>
      <c r="G17" s="14"/>
    </row>
    <row r="18" spans="1:15">
      <c r="A18" s="93" t="s">
        <v>1</v>
      </c>
      <c r="B18" s="93" t="s">
        <v>2</v>
      </c>
      <c r="C18" s="94">
        <v>2015</v>
      </c>
      <c r="D18" s="94">
        <v>2020</v>
      </c>
      <c r="E18" s="94">
        <v>2025</v>
      </c>
      <c r="F18" s="94">
        <v>2030</v>
      </c>
      <c r="G18" s="94">
        <v>2035</v>
      </c>
    </row>
    <row r="19" spans="1:15">
      <c r="A19" s="95" t="s">
        <v>5</v>
      </c>
      <c r="B19" s="93" t="s">
        <v>4</v>
      </c>
      <c r="C19" s="96">
        <v>4325</v>
      </c>
      <c r="D19" s="96">
        <v>4770</v>
      </c>
      <c r="E19" s="96">
        <v>4653</v>
      </c>
      <c r="F19" s="96">
        <v>4585</v>
      </c>
      <c r="G19" s="96">
        <v>4323</v>
      </c>
    </row>
    <row r="20" spans="1:15">
      <c r="A20" s="95" t="s">
        <v>7</v>
      </c>
      <c r="B20" s="93" t="s">
        <v>4</v>
      </c>
      <c r="C20" s="96">
        <v>9</v>
      </c>
      <c r="D20" s="96">
        <v>12</v>
      </c>
      <c r="E20" s="96">
        <v>60</v>
      </c>
      <c r="F20" s="96">
        <v>241</v>
      </c>
      <c r="G20" s="96">
        <v>561</v>
      </c>
    </row>
    <row r="21" spans="1:15">
      <c r="A21" s="95" t="s">
        <v>8</v>
      </c>
      <c r="B21" s="93" t="s">
        <v>4</v>
      </c>
      <c r="C21" s="96">
        <v>0</v>
      </c>
      <c r="D21" s="96">
        <v>0</v>
      </c>
      <c r="E21" s="96">
        <v>0</v>
      </c>
      <c r="F21" s="97">
        <v>1.3</v>
      </c>
      <c r="G21" s="97">
        <v>4.0999999999999996</v>
      </c>
    </row>
    <row r="22" spans="1:15">
      <c r="A22" s="95" t="s">
        <v>9</v>
      </c>
      <c r="B22" s="93" t="s">
        <v>10</v>
      </c>
      <c r="C22" s="97">
        <v>14.8</v>
      </c>
      <c r="D22" s="97">
        <v>17.399999999999999</v>
      </c>
      <c r="E22" s="97">
        <v>73.099999999999994</v>
      </c>
      <c r="F22" s="97">
        <v>185.3</v>
      </c>
      <c r="G22" s="97">
        <v>325.8</v>
      </c>
    </row>
    <row r="23" spans="1:15">
      <c r="A23" s="14" t="s">
        <v>13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1:15">
      <c r="A24" s="102" t="s">
        <v>1</v>
      </c>
      <c r="B24" s="102" t="s">
        <v>2</v>
      </c>
      <c r="C24" s="103">
        <v>2015</v>
      </c>
      <c r="D24" s="103">
        <v>2020</v>
      </c>
      <c r="E24" s="103">
        <v>2025</v>
      </c>
      <c r="F24" s="103">
        <v>2030</v>
      </c>
      <c r="G24" s="103">
        <v>2035</v>
      </c>
    </row>
    <row r="25" spans="1:15">
      <c r="A25" s="104" t="s">
        <v>3</v>
      </c>
      <c r="B25" s="102" t="s">
        <v>4</v>
      </c>
      <c r="C25" s="105">
        <v>3375</v>
      </c>
      <c r="D25" s="105">
        <v>3883</v>
      </c>
      <c r="E25" s="105">
        <v>4023</v>
      </c>
      <c r="F25" s="105">
        <v>3901</v>
      </c>
      <c r="G25" s="105">
        <v>3835</v>
      </c>
    </row>
    <row r="26" spans="1:15">
      <c r="A26" s="104" t="s">
        <v>5</v>
      </c>
      <c r="B26" s="102" t="s">
        <v>4</v>
      </c>
      <c r="C26" s="105">
        <v>9284</v>
      </c>
      <c r="D26" s="105">
        <v>11113</v>
      </c>
      <c r="E26" s="105">
        <v>11875</v>
      </c>
      <c r="F26" s="105">
        <v>11663</v>
      </c>
      <c r="G26" s="105">
        <v>10778</v>
      </c>
    </row>
    <row r="27" spans="1:15">
      <c r="A27" s="104" t="s">
        <v>6</v>
      </c>
      <c r="B27" s="102" t="s">
        <v>4</v>
      </c>
      <c r="C27" s="105">
        <v>1471</v>
      </c>
      <c r="D27" s="105">
        <v>1607</v>
      </c>
      <c r="E27" s="105">
        <v>1617</v>
      </c>
      <c r="F27" s="105">
        <v>1527</v>
      </c>
      <c r="G27" s="105">
        <v>1364</v>
      </c>
    </row>
    <row r="28" spans="1:15">
      <c r="A28" s="104" t="s">
        <v>7</v>
      </c>
      <c r="B28" s="102" t="s">
        <v>4</v>
      </c>
      <c r="C28" s="105">
        <v>16</v>
      </c>
      <c r="D28" s="105">
        <v>42</v>
      </c>
      <c r="E28" s="105">
        <v>187</v>
      </c>
      <c r="F28" s="105">
        <v>722</v>
      </c>
      <c r="G28" s="105">
        <v>1777</v>
      </c>
    </row>
    <row r="29" spans="1:15">
      <c r="A29" s="104" t="s">
        <v>8</v>
      </c>
      <c r="B29" s="102" t="s">
        <v>4</v>
      </c>
      <c r="C29" s="105">
        <v>0</v>
      </c>
      <c r="D29" s="105">
        <v>0</v>
      </c>
      <c r="E29" s="106">
        <v>0.3</v>
      </c>
      <c r="F29" s="106">
        <v>6</v>
      </c>
      <c r="G29" s="106">
        <v>36.799999999999997</v>
      </c>
    </row>
    <row r="30" spans="1:15">
      <c r="A30" s="107" t="s">
        <v>9</v>
      </c>
      <c r="B30" s="108" t="s">
        <v>10</v>
      </c>
      <c r="C30" s="109">
        <v>27</v>
      </c>
      <c r="D30" s="109">
        <v>114</v>
      </c>
      <c r="E30" s="109">
        <v>607</v>
      </c>
      <c r="F30" s="109">
        <v>2075</v>
      </c>
      <c r="G30" s="109">
        <v>4806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2:J10"/>
  <sheetViews>
    <sheetView zoomScale="80" zoomScaleNormal="80" workbookViewId="0">
      <selection activeCell="B12" sqref="B12"/>
    </sheetView>
  </sheetViews>
  <sheetFormatPr defaultRowHeight="12.95"/>
  <cols>
    <col min="1" max="1" width="9.140625" customWidth="1"/>
    <col min="2" max="2" width="43.140625" customWidth="1"/>
    <col min="3" max="3" width="28" customWidth="1"/>
    <col min="4" max="10" width="18.85546875" customWidth="1"/>
  </cols>
  <sheetData>
    <row r="2" spans="1:10" ht="18.399999999999999">
      <c r="B2" s="5" t="s">
        <v>286</v>
      </c>
      <c r="C2" s="4"/>
      <c r="D2" s="4"/>
      <c r="E2" s="4"/>
      <c r="F2" s="4"/>
      <c r="G2" s="4"/>
    </row>
    <row r="3" spans="1:10" ht="13.7">
      <c r="B3" s="8"/>
      <c r="C3" s="9" t="s">
        <v>287</v>
      </c>
    </row>
    <row r="4" spans="1:10" s="2" customFormat="1" ht="21.6" customHeight="1" thickBot="1">
      <c r="B4" s="155" t="s">
        <v>136</v>
      </c>
      <c r="C4" s="155" t="s">
        <v>81</v>
      </c>
      <c r="D4" s="155" t="str">
        <f>TRA_Comm!C7</f>
        <v>TRA_DSL</v>
      </c>
      <c r="E4" s="155" t="str">
        <f>TRA_Comm!C8</f>
        <v>TRA_GSL</v>
      </c>
      <c r="F4" s="155" t="str">
        <f>TRA_Comm!C9</f>
        <v>TRA_LPG</v>
      </c>
      <c r="G4" s="155" t="str">
        <f>TRA_Comm!C10</f>
        <v>TRA_NAT_GAS</v>
      </c>
      <c r="H4" s="155" t="str">
        <f>TRA_Comm!C11</f>
        <v>TRA_ELC</v>
      </c>
      <c r="I4"/>
      <c r="J4"/>
    </row>
    <row r="5" spans="1:10" s="2" customFormat="1" ht="13.9" customHeight="1">
      <c r="A5" s="11" t="s">
        <v>288</v>
      </c>
      <c r="B5" s="113" t="s">
        <v>289</v>
      </c>
      <c r="C5" s="113" t="str">
        <f>TRA_Comm!C20</f>
        <v>TRA_CO2</v>
      </c>
      <c r="D5" s="113">
        <v>73.33</v>
      </c>
      <c r="E5" s="113">
        <v>68.61</v>
      </c>
      <c r="F5" s="113">
        <v>62.44</v>
      </c>
      <c r="G5" s="113">
        <v>55.82</v>
      </c>
      <c r="H5" s="113">
        <v>0</v>
      </c>
      <c r="I5"/>
      <c r="J5"/>
    </row>
    <row r="6" spans="1:10">
      <c r="B6" s="118" t="s">
        <v>290</v>
      </c>
      <c r="C6" s="118" t="str">
        <f>C5</f>
        <v>TRA_CO2</v>
      </c>
      <c r="D6" s="118">
        <v>73.33</v>
      </c>
      <c r="E6" s="118">
        <v>68.61</v>
      </c>
      <c r="F6" s="118">
        <v>62.44</v>
      </c>
      <c r="G6" s="118">
        <v>55.82</v>
      </c>
      <c r="H6" s="118">
        <v>0</v>
      </c>
    </row>
    <row r="7" spans="1:10">
      <c r="B7" s="126" t="s">
        <v>291</v>
      </c>
      <c r="C7" s="126" t="str">
        <f>C6</f>
        <v>TRA_CO2</v>
      </c>
      <c r="D7" s="126">
        <v>73.33</v>
      </c>
      <c r="E7" s="126">
        <v>68.61</v>
      </c>
      <c r="F7" s="126">
        <v>62.44</v>
      </c>
      <c r="G7" s="126">
        <v>55.82</v>
      </c>
      <c r="H7" s="126">
        <v>0</v>
      </c>
    </row>
    <row r="8" spans="1:10">
      <c r="B8" s="118"/>
      <c r="C8" s="118"/>
      <c r="D8" s="118"/>
      <c r="E8" s="118"/>
      <c r="F8" s="118"/>
      <c r="G8" s="118"/>
      <c r="H8" s="118"/>
    </row>
    <row r="9" spans="1:10">
      <c r="B9" s="126"/>
      <c r="C9" s="126"/>
      <c r="D9" s="126"/>
      <c r="E9" s="126"/>
      <c r="F9" s="126"/>
      <c r="G9" s="126"/>
      <c r="H9" s="126"/>
    </row>
    <row r="10" spans="1:10">
      <c r="B10" s="118"/>
      <c r="C10" s="118"/>
      <c r="D10" s="118"/>
      <c r="E10" s="118"/>
      <c r="F10" s="118"/>
      <c r="G10" s="118"/>
      <c r="H10" s="11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493D6-78F4-4B2A-A91B-5EE0233FB59C}">
  <sheetPr>
    <tabColor rgb="FFFFFF00"/>
  </sheetPr>
  <dimension ref="A1:R212"/>
  <sheetViews>
    <sheetView topLeftCell="A174" zoomScale="115" zoomScaleNormal="115" workbookViewId="0">
      <selection activeCell="E192" sqref="E192"/>
    </sheetView>
  </sheetViews>
  <sheetFormatPr defaultColWidth="9.140625" defaultRowHeight="14.25"/>
  <cols>
    <col min="1" max="1" width="27.42578125" style="15" customWidth="1"/>
    <col min="2" max="2" width="16.28515625" style="15" customWidth="1"/>
    <col min="3" max="3" width="11.28515625" style="15" bestFit="1" customWidth="1"/>
    <col min="4" max="4" width="9.140625" style="70"/>
    <col min="5" max="11" width="9.140625" style="15"/>
    <col min="12" max="12" width="15.85546875" style="15" customWidth="1"/>
    <col min="13" max="14" width="16.28515625" style="15" customWidth="1"/>
    <col min="15" max="16" width="9.140625" style="15"/>
    <col min="17" max="17" width="13.28515625" style="15" bestFit="1" customWidth="1"/>
    <col min="18" max="18" width="11.140625" style="15" bestFit="1" customWidth="1"/>
    <col min="19" max="16384" width="9.140625" style="15"/>
  </cols>
  <sheetData>
    <row r="1" spans="1:17">
      <c r="A1" s="14" t="s">
        <v>14</v>
      </c>
      <c r="B1" s="14"/>
      <c r="C1" s="14"/>
      <c r="E1" s="14"/>
      <c r="F1" s="14"/>
      <c r="G1" s="14"/>
      <c r="H1" s="14"/>
      <c r="I1" s="14"/>
      <c r="J1" s="14"/>
      <c r="L1" s="165" t="s">
        <v>15</v>
      </c>
      <c r="M1" s="166" t="s">
        <v>16</v>
      </c>
      <c r="N1" s="166" t="s">
        <v>17</v>
      </c>
      <c r="O1" s="167" t="s">
        <v>18</v>
      </c>
      <c r="Q1" s="185"/>
    </row>
    <row r="2" spans="1:17">
      <c r="A2" s="16" t="s">
        <v>19</v>
      </c>
      <c r="B2" s="17" t="s">
        <v>2</v>
      </c>
      <c r="C2" s="18">
        <v>2015</v>
      </c>
      <c r="D2" s="71">
        <v>2020</v>
      </c>
      <c r="E2" s="18">
        <v>2025</v>
      </c>
      <c r="F2" s="18">
        <v>2030</v>
      </c>
      <c r="G2" s="18">
        <v>2035</v>
      </c>
      <c r="H2" s="18">
        <v>2040</v>
      </c>
      <c r="I2" s="18">
        <v>2045</v>
      </c>
      <c r="J2" s="18">
        <v>2050</v>
      </c>
      <c r="L2" s="168"/>
      <c r="M2" s="15" t="s">
        <v>20</v>
      </c>
      <c r="N2" s="15" t="s">
        <v>21</v>
      </c>
      <c r="O2" s="169" t="s">
        <v>22</v>
      </c>
    </row>
    <row r="3" spans="1:17">
      <c r="A3" s="17" t="s">
        <v>23</v>
      </c>
      <c r="B3" s="19"/>
      <c r="C3" s="20"/>
      <c r="D3" s="72"/>
      <c r="E3" s="20"/>
      <c r="F3" s="20"/>
      <c r="G3" s="20"/>
      <c r="H3" s="172"/>
      <c r="I3" s="172"/>
      <c r="J3" s="172"/>
      <c r="L3" s="168" t="s">
        <v>24</v>
      </c>
      <c r="M3" s="15">
        <v>0.74099999999999999</v>
      </c>
      <c r="O3" s="169">
        <v>32</v>
      </c>
    </row>
    <row r="4" spans="1:17">
      <c r="A4" s="17" t="s">
        <v>25</v>
      </c>
      <c r="B4" s="17" t="s">
        <v>26</v>
      </c>
      <c r="C4" s="21">
        <v>11900.8</v>
      </c>
      <c r="D4" s="73">
        <v>13900</v>
      </c>
      <c r="E4" s="22">
        <v>14250</v>
      </c>
      <c r="F4" s="22">
        <v>13200</v>
      </c>
      <c r="G4" s="22">
        <v>12000</v>
      </c>
      <c r="H4" s="173">
        <f>G4</f>
        <v>12000</v>
      </c>
      <c r="I4" s="173">
        <f t="shared" ref="I4:J4" si="0">H4</f>
        <v>12000</v>
      </c>
      <c r="J4" s="173">
        <f t="shared" si="0"/>
        <v>12000</v>
      </c>
      <c r="K4" s="173"/>
      <c r="L4" s="168" t="s">
        <v>27</v>
      </c>
      <c r="M4" s="15">
        <v>0.83199999999999996</v>
      </c>
      <c r="O4" s="169">
        <v>36</v>
      </c>
    </row>
    <row r="5" spans="1:17">
      <c r="A5" s="17" t="s">
        <v>28</v>
      </c>
      <c r="B5" s="17" t="s">
        <v>29</v>
      </c>
      <c r="C5" s="22">
        <v>5997</v>
      </c>
      <c r="D5" s="73">
        <v>6000</v>
      </c>
      <c r="E5" s="177">
        <v>6050</v>
      </c>
      <c r="F5" s="177">
        <v>6150</v>
      </c>
      <c r="G5" s="177">
        <v>6200</v>
      </c>
      <c r="H5" s="178">
        <f t="shared" ref="H5:J68" si="1">G5</f>
        <v>6200</v>
      </c>
      <c r="I5" s="178">
        <f t="shared" si="1"/>
        <v>6200</v>
      </c>
      <c r="J5" s="178">
        <f t="shared" si="1"/>
        <v>6200</v>
      </c>
      <c r="K5" s="173"/>
      <c r="L5" s="168" t="s">
        <v>6</v>
      </c>
      <c r="M5" s="15">
        <v>0.54100000000000004</v>
      </c>
      <c r="O5" s="169">
        <v>24</v>
      </c>
    </row>
    <row r="6" spans="1:17">
      <c r="A6" s="23" t="s">
        <v>30</v>
      </c>
      <c r="B6" s="17" t="s">
        <v>31</v>
      </c>
      <c r="C6" s="21">
        <v>6</v>
      </c>
      <c r="D6" s="74">
        <v>6</v>
      </c>
      <c r="E6" s="175">
        <v>6</v>
      </c>
      <c r="F6" s="175">
        <v>6</v>
      </c>
      <c r="G6" s="175">
        <v>6</v>
      </c>
      <c r="H6" s="176">
        <f t="shared" si="1"/>
        <v>6</v>
      </c>
      <c r="I6" s="176">
        <f t="shared" si="1"/>
        <v>6</v>
      </c>
      <c r="J6" s="176">
        <f t="shared" si="1"/>
        <v>6</v>
      </c>
      <c r="K6" s="173"/>
      <c r="L6" s="186" t="s">
        <v>32</v>
      </c>
      <c r="O6" s="169">
        <v>35</v>
      </c>
    </row>
    <row r="7" spans="1:17">
      <c r="A7" s="111" t="s">
        <v>33</v>
      </c>
      <c r="B7" s="17" t="s">
        <v>34</v>
      </c>
      <c r="C7" s="22">
        <v>4310693</v>
      </c>
      <c r="D7" s="73">
        <v>5004000</v>
      </c>
      <c r="E7" s="22">
        <v>5172750</v>
      </c>
      <c r="F7" s="22">
        <v>4870800</v>
      </c>
      <c r="G7" s="22">
        <v>4464000</v>
      </c>
      <c r="H7" s="173">
        <f t="shared" si="1"/>
        <v>4464000</v>
      </c>
      <c r="I7" s="173">
        <f t="shared" si="1"/>
        <v>4464000</v>
      </c>
      <c r="J7" s="173">
        <f t="shared" si="1"/>
        <v>4464000</v>
      </c>
      <c r="K7" s="173"/>
      <c r="L7" s="168" t="s">
        <v>35</v>
      </c>
      <c r="O7" s="169">
        <v>120</v>
      </c>
    </row>
    <row r="8" spans="1:17" ht="15" thickBot="1">
      <c r="A8" s="17" t="s">
        <v>33</v>
      </c>
      <c r="B8" s="17" t="s">
        <v>36</v>
      </c>
      <c r="C8" s="24">
        <v>3194224</v>
      </c>
      <c r="D8" s="75">
        <v>3707964</v>
      </c>
      <c r="E8" s="24">
        <v>3833008</v>
      </c>
      <c r="F8" s="24">
        <v>3609263</v>
      </c>
      <c r="G8" s="24">
        <v>3307824</v>
      </c>
      <c r="H8" s="173">
        <f t="shared" si="1"/>
        <v>3307824</v>
      </c>
      <c r="I8" s="173">
        <f t="shared" si="1"/>
        <v>3307824</v>
      </c>
      <c r="J8" s="173">
        <f t="shared" si="1"/>
        <v>3307824</v>
      </c>
      <c r="K8" s="173"/>
      <c r="L8" s="187" t="s">
        <v>37</v>
      </c>
      <c r="M8" s="170"/>
      <c r="N8" s="170"/>
      <c r="O8" s="171">
        <f>3.6</f>
        <v>3.6</v>
      </c>
    </row>
    <row r="9" spans="1:17">
      <c r="A9" s="25" t="s">
        <v>38</v>
      </c>
      <c r="B9" s="19"/>
      <c r="C9" s="20"/>
      <c r="D9" s="72"/>
      <c r="E9" s="20"/>
      <c r="F9" s="20"/>
      <c r="G9" s="20"/>
      <c r="H9" s="173">
        <f t="shared" si="1"/>
        <v>0</v>
      </c>
      <c r="I9" s="173">
        <f t="shared" si="1"/>
        <v>0</v>
      </c>
      <c r="J9" s="173">
        <f t="shared" si="1"/>
        <v>0</v>
      </c>
      <c r="K9" s="173"/>
    </row>
    <row r="10" spans="1:17">
      <c r="A10" s="17" t="s">
        <v>25</v>
      </c>
      <c r="B10" s="17" t="s">
        <v>26</v>
      </c>
      <c r="C10" s="22">
        <v>6091</v>
      </c>
      <c r="D10" s="73">
        <v>7900</v>
      </c>
      <c r="E10" s="22">
        <v>9000</v>
      </c>
      <c r="F10" s="22">
        <v>8700</v>
      </c>
      <c r="G10" s="22">
        <v>8000</v>
      </c>
      <c r="H10" s="173">
        <f t="shared" si="1"/>
        <v>8000</v>
      </c>
      <c r="I10" s="173">
        <f t="shared" si="1"/>
        <v>8000</v>
      </c>
      <c r="J10" s="173">
        <f t="shared" si="1"/>
        <v>8000</v>
      </c>
      <c r="K10" s="173"/>
    </row>
    <row r="11" spans="1:17">
      <c r="A11" s="23" t="s">
        <v>28</v>
      </c>
      <c r="B11" s="23" t="s">
        <v>29</v>
      </c>
      <c r="C11" s="22">
        <v>12200</v>
      </c>
      <c r="D11" s="73">
        <v>12100</v>
      </c>
      <c r="E11" s="177">
        <v>12000</v>
      </c>
      <c r="F11" s="179">
        <v>12050</v>
      </c>
      <c r="G11" s="177">
        <v>12100</v>
      </c>
      <c r="H11" s="178">
        <f t="shared" si="1"/>
        <v>12100</v>
      </c>
      <c r="I11" s="178">
        <f t="shared" si="1"/>
        <v>12100</v>
      </c>
      <c r="J11" s="178">
        <f t="shared" si="1"/>
        <v>12100</v>
      </c>
      <c r="K11" s="173"/>
    </row>
    <row r="12" spans="1:17">
      <c r="A12" s="17" t="s">
        <v>30</v>
      </c>
      <c r="B12" s="17" t="s">
        <v>31</v>
      </c>
      <c r="C12" s="21">
        <v>5.5</v>
      </c>
      <c r="D12" s="74">
        <v>5.5</v>
      </c>
      <c r="E12" s="175">
        <v>5.5</v>
      </c>
      <c r="F12" s="175">
        <v>5.5</v>
      </c>
      <c r="G12" s="175">
        <v>5.5</v>
      </c>
      <c r="H12" s="176">
        <f t="shared" si="1"/>
        <v>5.5</v>
      </c>
      <c r="I12" s="176">
        <f t="shared" si="1"/>
        <v>5.5</v>
      </c>
      <c r="J12" s="176">
        <f t="shared" si="1"/>
        <v>5.5</v>
      </c>
      <c r="K12" s="173"/>
    </row>
    <row r="13" spans="1:17">
      <c r="A13" s="111" t="s">
        <v>39</v>
      </c>
      <c r="B13" s="17" t="s">
        <v>34</v>
      </c>
      <c r="C13" s="22">
        <v>4102404</v>
      </c>
      <c r="D13" s="73">
        <v>5257450</v>
      </c>
      <c r="E13" s="22">
        <v>5940000</v>
      </c>
      <c r="F13" s="22">
        <v>5765925</v>
      </c>
      <c r="G13" s="22">
        <v>5324000</v>
      </c>
      <c r="H13" s="173">
        <f t="shared" si="1"/>
        <v>5324000</v>
      </c>
      <c r="I13" s="173">
        <f t="shared" si="1"/>
        <v>5324000</v>
      </c>
      <c r="J13" s="173">
        <f t="shared" si="1"/>
        <v>5324000</v>
      </c>
      <c r="K13" s="173"/>
    </row>
    <row r="14" spans="1:17">
      <c r="A14" s="17" t="s">
        <v>39</v>
      </c>
      <c r="B14" s="17" t="s">
        <v>36</v>
      </c>
      <c r="C14" s="24">
        <v>3413200</v>
      </c>
      <c r="D14" s="75">
        <v>4374198</v>
      </c>
      <c r="E14" s="24">
        <v>4942080</v>
      </c>
      <c r="F14" s="24">
        <v>4797250</v>
      </c>
      <c r="G14" s="24">
        <v>4429568</v>
      </c>
      <c r="H14" s="173">
        <f t="shared" si="1"/>
        <v>4429568</v>
      </c>
      <c r="I14" s="173">
        <f t="shared" si="1"/>
        <v>4429568</v>
      </c>
      <c r="J14" s="173">
        <f t="shared" si="1"/>
        <v>4429568</v>
      </c>
      <c r="K14" s="173"/>
    </row>
    <row r="15" spans="1:17">
      <c r="A15" s="28" t="s">
        <v>40</v>
      </c>
      <c r="B15" s="29"/>
      <c r="C15" s="30"/>
      <c r="D15" s="76"/>
      <c r="E15" s="30"/>
      <c r="F15" s="30"/>
      <c r="G15" s="30"/>
      <c r="H15" s="173">
        <f t="shared" si="1"/>
        <v>0</v>
      </c>
      <c r="I15" s="173">
        <f t="shared" si="1"/>
        <v>0</v>
      </c>
      <c r="J15" s="173">
        <f t="shared" si="1"/>
        <v>0</v>
      </c>
      <c r="K15" s="173"/>
    </row>
    <row r="16" spans="1:17">
      <c r="A16" s="17" t="s">
        <v>25</v>
      </c>
      <c r="B16" s="17" t="s">
        <v>26</v>
      </c>
      <c r="C16" s="22">
        <v>2718</v>
      </c>
      <c r="D16" s="73">
        <v>3000</v>
      </c>
      <c r="E16" s="22">
        <v>3000</v>
      </c>
      <c r="F16" s="22">
        <v>2800</v>
      </c>
      <c r="G16" s="22">
        <v>2500</v>
      </c>
      <c r="H16" s="173">
        <f t="shared" si="1"/>
        <v>2500</v>
      </c>
      <c r="I16" s="173">
        <f t="shared" si="1"/>
        <v>2500</v>
      </c>
      <c r="J16" s="173">
        <f t="shared" si="1"/>
        <v>2500</v>
      </c>
      <c r="K16" s="173"/>
    </row>
    <row r="17" spans="1:13">
      <c r="A17" s="17" t="s">
        <v>28</v>
      </c>
      <c r="B17" s="17" t="s">
        <v>29</v>
      </c>
      <c r="C17" s="22">
        <v>10200</v>
      </c>
      <c r="D17" s="73">
        <v>10100</v>
      </c>
      <c r="E17" s="177">
        <v>10200</v>
      </c>
      <c r="F17" s="177">
        <v>10350</v>
      </c>
      <c r="G17" s="177">
        <v>10400</v>
      </c>
      <c r="H17" s="178">
        <f t="shared" si="1"/>
        <v>10400</v>
      </c>
      <c r="I17" s="178">
        <f t="shared" si="1"/>
        <v>10400</v>
      </c>
      <c r="J17" s="178">
        <f t="shared" si="1"/>
        <v>10400</v>
      </c>
      <c r="K17" s="173"/>
    </row>
    <row r="18" spans="1:13">
      <c r="A18" s="17" t="s">
        <v>30</v>
      </c>
      <c r="B18" s="17" t="s">
        <v>31</v>
      </c>
      <c r="C18" s="21">
        <v>8.4</v>
      </c>
      <c r="D18" s="74">
        <v>8.4</v>
      </c>
      <c r="E18" s="175">
        <v>8.4</v>
      </c>
      <c r="F18" s="175">
        <v>8.4</v>
      </c>
      <c r="G18" s="175">
        <v>8.4</v>
      </c>
      <c r="H18" s="176">
        <f t="shared" si="1"/>
        <v>8.4</v>
      </c>
      <c r="I18" s="176">
        <f t="shared" si="1"/>
        <v>8.4</v>
      </c>
      <c r="J18" s="176">
        <f t="shared" si="1"/>
        <v>8.4</v>
      </c>
      <c r="K18" s="173"/>
    </row>
    <row r="19" spans="1:13">
      <c r="A19" s="111" t="s">
        <v>41</v>
      </c>
      <c r="B19" s="17" t="s">
        <v>34</v>
      </c>
      <c r="C19" s="22">
        <v>2331126</v>
      </c>
      <c r="D19" s="73">
        <v>2545200</v>
      </c>
      <c r="E19" s="22">
        <v>2570400</v>
      </c>
      <c r="F19" s="22">
        <v>2434320</v>
      </c>
      <c r="G19" s="22">
        <v>2184000</v>
      </c>
      <c r="H19" s="173">
        <f t="shared" si="1"/>
        <v>2184000</v>
      </c>
      <c r="I19" s="173">
        <f t="shared" si="1"/>
        <v>2184000</v>
      </c>
      <c r="J19" s="173">
        <f t="shared" si="1"/>
        <v>2184000</v>
      </c>
      <c r="K19" s="173"/>
    </row>
    <row r="20" spans="1:13">
      <c r="A20" s="17" t="s">
        <v>41</v>
      </c>
      <c r="B20" s="17" t="s">
        <v>36</v>
      </c>
      <c r="C20" s="24">
        <v>1261139</v>
      </c>
      <c r="D20" s="75">
        <v>1376953</v>
      </c>
      <c r="E20" s="24">
        <v>1390586</v>
      </c>
      <c r="F20" s="24">
        <v>1316967</v>
      </c>
      <c r="G20" s="24">
        <v>1181544</v>
      </c>
      <c r="H20" s="173">
        <f t="shared" si="1"/>
        <v>1181544</v>
      </c>
      <c r="I20" s="173">
        <f t="shared" si="1"/>
        <v>1181544</v>
      </c>
      <c r="J20" s="173">
        <f t="shared" si="1"/>
        <v>1181544</v>
      </c>
      <c r="K20" s="173"/>
    </row>
    <row r="21" spans="1:13">
      <c r="A21" s="25" t="s">
        <v>42</v>
      </c>
      <c r="B21" s="19"/>
      <c r="C21" s="20"/>
      <c r="D21" s="72"/>
      <c r="E21" s="20"/>
      <c r="F21" s="20"/>
      <c r="G21" s="20"/>
      <c r="H21" s="173">
        <f t="shared" si="1"/>
        <v>0</v>
      </c>
      <c r="I21" s="173">
        <f t="shared" si="1"/>
        <v>0</v>
      </c>
      <c r="J21" s="173">
        <f t="shared" si="1"/>
        <v>0</v>
      </c>
      <c r="K21" s="173"/>
    </row>
    <row r="22" spans="1:13">
      <c r="A22" s="17" t="s">
        <v>25</v>
      </c>
      <c r="B22" s="17" t="s">
        <v>26</v>
      </c>
      <c r="C22" s="21">
        <v>5.4</v>
      </c>
      <c r="D22" s="73">
        <v>40</v>
      </c>
      <c r="E22" s="22">
        <v>150</v>
      </c>
      <c r="F22" s="22">
        <v>400</v>
      </c>
      <c r="G22" s="22">
        <v>1000</v>
      </c>
      <c r="H22" s="173">
        <f t="shared" si="1"/>
        <v>1000</v>
      </c>
      <c r="I22" s="173">
        <f t="shared" si="1"/>
        <v>1000</v>
      </c>
      <c r="J22" s="173">
        <f t="shared" si="1"/>
        <v>1000</v>
      </c>
      <c r="K22" s="173"/>
    </row>
    <row r="23" spans="1:13">
      <c r="A23" s="17" t="s">
        <v>28</v>
      </c>
      <c r="B23" s="17" t="s">
        <v>29</v>
      </c>
      <c r="C23" s="22">
        <v>12000</v>
      </c>
      <c r="D23" s="73">
        <v>12100</v>
      </c>
      <c r="E23" s="177">
        <v>12150</v>
      </c>
      <c r="F23" s="177">
        <v>12200</v>
      </c>
      <c r="G23" s="177">
        <v>12250</v>
      </c>
      <c r="H23" s="178">
        <f t="shared" si="1"/>
        <v>12250</v>
      </c>
      <c r="I23" s="178">
        <f t="shared" si="1"/>
        <v>12250</v>
      </c>
      <c r="J23" s="178">
        <f t="shared" si="1"/>
        <v>12250</v>
      </c>
      <c r="K23" s="173"/>
    </row>
    <row r="24" spans="1:13">
      <c r="A24" s="17" t="s">
        <v>30</v>
      </c>
      <c r="B24" s="17" t="s">
        <v>43</v>
      </c>
      <c r="C24" s="21">
        <v>8.5</v>
      </c>
      <c r="D24" s="74">
        <v>8.5</v>
      </c>
      <c r="E24" s="175">
        <v>8.5</v>
      </c>
      <c r="F24" s="175">
        <v>8.5</v>
      </c>
      <c r="G24" s="175">
        <v>8.5</v>
      </c>
      <c r="H24" s="176">
        <f t="shared" si="1"/>
        <v>8.5</v>
      </c>
      <c r="I24" s="176">
        <f t="shared" si="1"/>
        <v>8.5</v>
      </c>
      <c r="J24" s="176">
        <f t="shared" si="1"/>
        <v>8.5</v>
      </c>
      <c r="K24" s="173"/>
    </row>
    <row r="25" spans="1:13">
      <c r="A25" s="111" t="s">
        <v>44</v>
      </c>
      <c r="B25" s="17" t="s">
        <v>45</v>
      </c>
      <c r="C25" s="22">
        <v>5508</v>
      </c>
      <c r="D25" s="73">
        <v>41140</v>
      </c>
      <c r="E25" s="22">
        <v>154913</v>
      </c>
      <c r="F25" s="22">
        <v>414800</v>
      </c>
      <c r="G25" s="22">
        <v>1041250</v>
      </c>
      <c r="H25" s="173">
        <f t="shared" si="1"/>
        <v>1041250</v>
      </c>
      <c r="I25" s="173">
        <f t="shared" si="1"/>
        <v>1041250</v>
      </c>
      <c r="J25" s="173">
        <f t="shared" si="1"/>
        <v>1041250</v>
      </c>
      <c r="K25" s="173"/>
    </row>
    <row r="26" spans="1:13">
      <c r="A26" s="17" t="s">
        <v>44</v>
      </c>
      <c r="B26" s="17" t="s">
        <v>36</v>
      </c>
      <c r="C26" s="24">
        <v>3602</v>
      </c>
      <c r="D26" s="75">
        <v>26906</v>
      </c>
      <c r="E26" s="24">
        <v>101313</v>
      </c>
      <c r="F26" s="24">
        <v>271279</v>
      </c>
      <c r="G26" s="24">
        <v>680978</v>
      </c>
      <c r="H26" s="173">
        <f t="shared" si="1"/>
        <v>680978</v>
      </c>
      <c r="I26" s="173">
        <f t="shared" si="1"/>
        <v>680978</v>
      </c>
      <c r="J26" s="173">
        <f t="shared" si="1"/>
        <v>680978</v>
      </c>
      <c r="K26" s="173"/>
    </row>
    <row r="27" spans="1:13">
      <c r="A27" s="192" t="s">
        <v>46</v>
      </c>
      <c r="B27" s="193"/>
      <c r="C27" s="20"/>
      <c r="D27" s="72"/>
      <c r="E27" s="20"/>
      <c r="F27" s="20"/>
      <c r="G27" s="20"/>
      <c r="H27" s="173">
        <f t="shared" si="1"/>
        <v>0</v>
      </c>
      <c r="I27" s="173">
        <f t="shared" si="1"/>
        <v>0</v>
      </c>
      <c r="J27" s="173">
        <f t="shared" si="1"/>
        <v>0</v>
      </c>
      <c r="K27" s="173"/>
    </row>
    <row r="28" spans="1:13">
      <c r="A28" s="17" t="s">
        <v>25</v>
      </c>
      <c r="B28" s="17" t="s">
        <v>26</v>
      </c>
      <c r="C28" s="21">
        <v>7.8</v>
      </c>
      <c r="D28" s="73">
        <v>60</v>
      </c>
      <c r="E28" s="22">
        <v>200</v>
      </c>
      <c r="F28" s="22">
        <v>600</v>
      </c>
      <c r="G28" s="22">
        <v>1300</v>
      </c>
      <c r="H28" s="173">
        <f t="shared" si="1"/>
        <v>1300</v>
      </c>
      <c r="I28" s="173">
        <f t="shared" si="1"/>
        <v>1300</v>
      </c>
      <c r="J28" s="173">
        <f t="shared" si="1"/>
        <v>1300</v>
      </c>
      <c r="K28" s="173"/>
    </row>
    <row r="29" spans="1:13">
      <c r="A29" s="17" t="s">
        <v>28</v>
      </c>
      <c r="B29" s="17" t="s">
        <v>29</v>
      </c>
      <c r="C29" s="22">
        <v>12000</v>
      </c>
      <c r="D29" s="73">
        <v>13000</v>
      </c>
      <c r="E29" s="177">
        <v>15000</v>
      </c>
      <c r="F29" s="177">
        <v>17000</v>
      </c>
      <c r="G29" s="177">
        <v>20000</v>
      </c>
      <c r="H29" s="178">
        <f t="shared" si="1"/>
        <v>20000</v>
      </c>
      <c r="I29" s="178">
        <f t="shared" si="1"/>
        <v>20000</v>
      </c>
      <c r="J29" s="178">
        <f t="shared" si="1"/>
        <v>20000</v>
      </c>
      <c r="K29" s="173"/>
    </row>
    <row r="30" spans="1:13">
      <c r="A30" s="17" t="s">
        <v>47</v>
      </c>
      <c r="B30" s="17" t="s">
        <v>31</v>
      </c>
      <c r="C30" s="21">
        <v>2.4</v>
      </c>
      <c r="D30" s="74">
        <v>2.5</v>
      </c>
      <c r="E30" s="175">
        <v>2.4</v>
      </c>
      <c r="F30" s="175">
        <v>2.4</v>
      </c>
      <c r="G30" s="175">
        <v>2.2999999999999998</v>
      </c>
      <c r="H30" s="176">
        <f t="shared" si="1"/>
        <v>2.2999999999999998</v>
      </c>
      <c r="I30" s="176">
        <f t="shared" si="1"/>
        <v>2.2999999999999998</v>
      </c>
      <c r="J30" s="176">
        <f t="shared" si="1"/>
        <v>2.2999999999999998</v>
      </c>
      <c r="K30" s="173"/>
      <c r="L30" s="27"/>
    </row>
    <row r="31" spans="1:13">
      <c r="A31" s="111" t="s">
        <v>33</v>
      </c>
      <c r="B31" s="17" t="s">
        <v>34</v>
      </c>
      <c r="C31" s="22">
        <v>2281</v>
      </c>
      <c r="D31" s="73">
        <v>19500</v>
      </c>
      <c r="E31" s="22">
        <v>73125</v>
      </c>
      <c r="F31" s="22">
        <v>242250</v>
      </c>
      <c r="G31" s="22">
        <v>585000</v>
      </c>
      <c r="H31" s="173">
        <f t="shared" si="1"/>
        <v>585000</v>
      </c>
      <c r="I31" s="173">
        <f t="shared" si="1"/>
        <v>585000</v>
      </c>
      <c r="J31" s="173">
        <f t="shared" si="1"/>
        <v>585000</v>
      </c>
      <c r="K31" s="173"/>
      <c r="M31" s="185"/>
    </row>
    <row r="32" spans="1:13">
      <c r="A32" s="17" t="s">
        <v>33</v>
      </c>
      <c r="B32" s="17" t="s">
        <v>36</v>
      </c>
      <c r="C32" s="22">
        <v>1690</v>
      </c>
      <c r="D32" s="73">
        <v>14233</v>
      </c>
      <c r="E32" s="22">
        <v>54186</v>
      </c>
      <c r="F32" s="22">
        <v>179507</v>
      </c>
      <c r="G32" s="22">
        <v>433485</v>
      </c>
      <c r="H32" s="173">
        <f t="shared" si="1"/>
        <v>433485</v>
      </c>
      <c r="I32" s="173">
        <f t="shared" si="1"/>
        <v>433485</v>
      </c>
      <c r="J32" s="173">
        <f t="shared" si="1"/>
        <v>433485</v>
      </c>
      <c r="K32" s="173"/>
      <c r="M32" s="185"/>
    </row>
    <row r="33" spans="1:18">
      <c r="A33" s="23" t="s">
        <v>48</v>
      </c>
      <c r="B33" s="23" t="s">
        <v>49</v>
      </c>
      <c r="C33" s="21">
        <v>22.2</v>
      </c>
      <c r="D33" s="74">
        <v>22.2</v>
      </c>
      <c r="E33" s="175">
        <v>22.2</v>
      </c>
      <c r="F33" s="175">
        <v>22.2</v>
      </c>
      <c r="G33" s="175">
        <v>22.2</v>
      </c>
      <c r="H33" s="176">
        <f t="shared" si="1"/>
        <v>22.2</v>
      </c>
      <c r="I33" s="176">
        <f t="shared" si="1"/>
        <v>22.2</v>
      </c>
      <c r="J33" s="176">
        <f t="shared" si="1"/>
        <v>22.2</v>
      </c>
      <c r="K33" s="173"/>
    </row>
    <row r="34" spans="1:18">
      <c r="A34" s="111" t="s">
        <v>50</v>
      </c>
      <c r="B34" s="17" t="s">
        <v>10</v>
      </c>
      <c r="C34" s="32">
        <v>10.7</v>
      </c>
      <c r="D34" s="75">
        <v>88</v>
      </c>
      <c r="E34" s="24">
        <v>341</v>
      </c>
      <c r="F34" s="24">
        <v>1189</v>
      </c>
      <c r="G34" s="24">
        <v>3175</v>
      </c>
      <c r="H34" s="173">
        <f t="shared" si="1"/>
        <v>3175</v>
      </c>
      <c r="I34" s="173">
        <f t="shared" si="1"/>
        <v>3175</v>
      </c>
      <c r="J34" s="173">
        <f t="shared" si="1"/>
        <v>3175</v>
      </c>
      <c r="K34" s="173"/>
    </row>
    <row r="35" spans="1:18">
      <c r="A35" s="25" t="s">
        <v>51</v>
      </c>
      <c r="B35" s="19"/>
      <c r="C35" s="194"/>
      <c r="D35" s="195"/>
      <c r="E35" s="195"/>
      <c r="F35" s="195"/>
      <c r="G35" s="196"/>
      <c r="H35" s="173">
        <f t="shared" si="1"/>
        <v>0</v>
      </c>
      <c r="I35" s="173">
        <f t="shared" si="1"/>
        <v>0</v>
      </c>
      <c r="J35" s="173">
        <f t="shared" si="1"/>
        <v>0</v>
      </c>
      <c r="K35" s="173"/>
    </row>
    <row r="36" spans="1:18">
      <c r="A36" s="23" t="s">
        <v>25</v>
      </c>
      <c r="B36" s="23" t="s">
        <v>26</v>
      </c>
      <c r="C36" s="22">
        <v>0</v>
      </c>
      <c r="D36" s="73">
        <v>0</v>
      </c>
      <c r="E36" s="22">
        <v>1</v>
      </c>
      <c r="F36" s="26">
        <v>15</v>
      </c>
      <c r="G36" s="22">
        <v>100</v>
      </c>
      <c r="H36" s="173">
        <f t="shared" si="1"/>
        <v>100</v>
      </c>
      <c r="I36" s="173">
        <f t="shared" si="1"/>
        <v>100</v>
      </c>
      <c r="J36" s="173">
        <f t="shared" si="1"/>
        <v>100</v>
      </c>
      <c r="K36" s="173"/>
    </row>
    <row r="37" spans="1:18">
      <c r="A37" s="17" t="s">
        <v>28</v>
      </c>
      <c r="B37" s="17" t="s">
        <v>29</v>
      </c>
      <c r="C37" s="21">
        <v>0</v>
      </c>
      <c r="D37" s="73">
        <v>0</v>
      </c>
      <c r="E37" s="177">
        <v>30000</v>
      </c>
      <c r="F37" s="177">
        <v>30000</v>
      </c>
      <c r="G37" s="177">
        <v>30000</v>
      </c>
      <c r="H37" s="178">
        <f t="shared" si="1"/>
        <v>30000</v>
      </c>
      <c r="I37" s="178">
        <f t="shared" si="1"/>
        <v>30000</v>
      </c>
      <c r="J37" s="178">
        <f t="shared" si="1"/>
        <v>30000</v>
      </c>
      <c r="K37" s="173"/>
    </row>
    <row r="38" spans="1:18">
      <c r="A38" s="17" t="s">
        <v>52</v>
      </c>
      <c r="B38" s="17" t="s">
        <v>53</v>
      </c>
      <c r="C38" s="22">
        <v>1</v>
      </c>
      <c r="D38" s="73">
        <v>1</v>
      </c>
      <c r="E38" s="180">
        <v>1</v>
      </c>
      <c r="F38" s="180">
        <v>1</v>
      </c>
      <c r="G38" s="180">
        <v>1</v>
      </c>
      <c r="H38" s="174">
        <f t="shared" si="1"/>
        <v>1</v>
      </c>
      <c r="I38" s="174">
        <f t="shared" si="1"/>
        <v>1</v>
      </c>
      <c r="J38" s="174">
        <f t="shared" si="1"/>
        <v>1</v>
      </c>
      <c r="K38" s="173"/>
    </row>
    <row r="39" spans="1:18">
      <c r="A39" s="112" t="s">
        <v>54</v>
      </c>
      <c r="B39" s="23" t="s">
        <v>36</v>
      </c>
      <c r="C39" s="35">
        <v>0</v>
      </c>
      <c r="D39" s="77">
        <v>0</v>
      </c>
      <c r="E39" s="36">
        <v>300</v>
      </c>
      <c r="F39" s="36">
        <v>4500</v>
      </c>
      <c r="G39" s="36">
        <v>30000</v>
      </c>
      <c r="H39" s="173">
        <f t="shared" si="1"/>
        <v>30000</v>
      </c>
      <c r="I39" s="173">
        <f t="shared" si="1"/>
        <v>30000</v>
      </c>
      <c r="J39" s="173">
        <f t="shared" si="1"/>
        <v>30000</v>
      </c>
      <c r="K39" s="173"/>
    </row>
    <row r="40" spans="1:18">
      <c r="A40" s="28" t="s">
        <v>55</v>
      </c>
      <c r="B40" s="29"/>
      <c r="C40" s="37"/>
      <c r="D40" s="197"/>
      <c r="E40" s="197"/>
      <c r="F40" s="38"/>
      <c r="G40" s="39"/>
      <c r="H40" s="173">
        <f t="shared" si="1"/>
        <v>0</v>
      </c>
      <c r="I40" s="173">
        <f t="shared" si="1"/>
        <v>0</v>
      </c>
      <c r="J40" s="173">
        <f t="shared" si="1"/>
        <v>0</v>
      </c>
      <c r="K40" s="173"/>
    </row>
    <row r="41" spans="1:18">
      <c r="A41" s="17" t="s">
        <v>25</v>
      </c>
      <c r="B41" s="17" t="s">
        <v>26</v>
      </c>
      <c r="C41" s="22">
        <v>20722</v>
      </c>
      <c r="D41" s="73">
        <v>24900</v>
      </c>
      <c r="E41" s="22">
        <v>26601</v>
      </c>
      <c r="F41" s="22">
        <v>25715</v>
      </c>
      <c r="G41" s="22">
        <v>24900</v>
      </c>
      <c r="H41" s="173">
        <f t="shared" si="1"/>
        <v>24900</v>
      </c>
      <c r="I41" s="173">
        <f t="shared" si="1"/>
        <v>24900</v>
      </c>
      <c r="J41" s="173">
        <f t="shared" si="1"/>
        <v>24900</v>
      </c>
      <c r="K41" s="173"/>
    </row>
    <row r="42" spans="1:18">
      <c r="A42" s="40" t="s">
        <v>28</v>
      </c>
      <c r="B42" s="40" t="s">
        <v>29</v>
      </c>
      <c r="C42" s="41">
        <v>8375</v>
      </c>
      <c r="D42" s="78">
        <v>8456</v>
      </c>
      <c r="E42" s="41">
        <v>8634</v>
      </c>
      <c r="F42" s="41">
        <v>8965</v>
      </c>
      <c r="G42" s="41">
        <v>9576</v>
      </c>
      <c r="H42" s="173">
        <f t="shared" si="1"/>
        <v>9576</v>
      </c>
      <c r="I42" s="173">
        <f t="shared" si="1"/>
        <v>9576</v>
      </c>
      <c r="J42" s="173">
        <f t="shared" si="1"/>
        <v>9576</v>
      </c>
      <c r="K42" s="173"/>
    </row>
    <row r="43" spans="1:18">
      <c r="A43" s="14" t="s">
        <v>56</v>
      </c>
      <c r="B43" s="14"/>
      <c r="C43" s="14"/>
      <c r="E43" s="14"/>
      <c r="F43" s="14"/>
      <c r="G43" s="14"/>
      <c r="H43" s="173">
        <f t="shared" si="1"/>
        <v>0</v>
      </c>
      <c r="I43" s="173">
        <f t="shared" si="1"/>
        <v>0</v>
      </c>
      <c r="J43" s="173">
        <f t="shared" si="1"/>
        <v>0</v>
      </c>
      <c r="K43" s="173"/>
      <c r="L43" s="14"/>
      <c r="M43" s="14"/>
      <c r="N43" s="14"/>
      <c r="O43" s="14"/>
      <c r="P43" s="14"/>
      <c r="R43" s="14"/>
    </row>
    <row r="44" spans="1:18">
      <c r="A44" s="42" t="s">
        <v>1</v>
      </c>
      <c r="B44" s="42" t="s">
        <v>2</v>
      </c>
      <c r="C44" s="43">
        <v>2015</v>
      </c>
      <c r="D44" s="79">
        <v>2020</v>
      </c>
      <c r="E44" s="43">
        <v>2025</v>
      </c>
      <c r="F44" s="43">
        <v>2030</v>
      </c>
      <c r="G44" s="43">
        <v>2035</v>
      </c>
      <c r="H44" s="173">
        <f t="shared" si="1"/>
        <v>2035</v>
      </c>
      <c r="I44" s="173">
        <f t="shared" si="1"/>
        <v>2035</v>
      </c>
      <c r="J44" s="173">
        <f t="shared" si="1"/>
        <v>2035</v>
      </c>
      <c r="K44" s="173"/>
    </row>
    <row r="45" spans="1:18">
      <c r="A45" s="25" t="s">
        <v>57</v>
      </c>
      <c r="B45" s="19"/>
      <c r="C45" s="44"/>
      <c r="D45" s="80"/>
      <c r="E45" s="44"/>
      <c r="F45" s="44"/>
      <c r="G45" s="44"/>
      <c r="H45" s="173">
        <f t="shared" si="1"/>
        <v>0</v>
      </c>
      <c r="I45" s="173">
        <f t="shared" si="1"/>
        <v>0</v>
      </c>
      <c r="J45" s="173">
        <f t="shared" si="1"/>
        <v>0</v>
      </c>
      <c r="K45" s="173"/>
    </row>
    <row r="46" spans="1:18">
      <c r="A46" s="17" t="s">
        <v>25</v>
      </c>
      <c r="B46" s="17" t="s">
        <v>26</v>
      </c>
      <c r="C46" s="21">
        <v>639.9</v>
      </c>
      <c r="D46" s="73">
        <v>603</v>
      </c>
      <c r="E46" s="22">
        <v>532</v>
      </c>
      <c r="F46" s="22">
        <v>433</v>
      </c>
      <c r="G46" s="22">
        <v>351</v>
      </c>
      <c r="H46" s="173">
        <f t="shared" si="1"/>
        <v>351</v>
      </c>
      <c r="I46" s="173">
        <f t="shared" si="1"/>
        <v>351</v>
      </c>
      <c r="J46" s="173">
        <f t="shared" si="1"/>
        <v>351</v>
      </c>
      <c r="K46" s="173"/>
    </row>
    <row r="47" spans="1:18">
      <c r="A47" s="17" t="s">
        <v>28</v>
      </c>
      <c r="B47" s="17" t="s">
        <v>29</v>
      </c>
      <c r="C47" s="22">
        <v>4730</v>
      </c>
      <c r="D47" s="73">
        <v>4500</v>
      </c>
      <c r="E47" s="177">
        <v>4200</v>
      </c>
      <c r="F47" s="177">
        <v>3900</v>
      </c>
      <c r="G47" s="177">
        <v>3500</v>
      </c>
      <c r="H47" s="178">
        <f t="shared" si="1"/>
        <v>3500</v>
      </c>
      <c r="I47" s="178">
        <f t="shared" si="1"/>
        <v>3500</v>
      </c>
      <c r="J47" s="178">
        <f t="shared" si="1"/>
        <v>3500</v>
      </c>
      <c r="K47" s="173"/>
    </row>
    <row r="48" spans="1:18">
      <c r="A48" s="17" t="s">
        <v>30</v>
      </c>
      <c r="B48" s="17" t="s">
        <v>31</v>
      </c>
      <c r="C48" s="21">
        <v>7.6</v>
      </c>
      <c r="D48" s="74">
        <v>7.6</v>
      </c>
      <c r="E48" s="175">
        <v>7.6</v>
      </c>
      <c r="F48" s="175">
        <v>7.6</v>
      </c>
      <c r="G48" s="175">
        <v>7.6</v>
      </c>
      <c r="H48" s="174">
        <f t="shared" si="1"/>
        <v>7.6</v>
      </c>
      <c r="I48" s="174">
        <f t="shared" si="1"/>
        <v>7.6</v>
      </c>
      <c r="J48" s="174">
        <f t="shared" si="1"/>
        <v>7.6</v>
      </c>
      <c r="K48" s="173"/>
    </row>
    <row r="49" spans="1:11">
      <c r="A49" s="17" t="s">
        <v>33</v>
      </c>
      <c r="B49" s="17" t="s">
        <v>58</v>
      </c>
      <c r="C49" s="21">
        <v>230939.3</v>
      </c>
      <c r="D49" s="74">
        <v>207069</v>
      </c>
      <c r="E49" s="21">
        <v>170466.4</v>
      </c>
      <c r="F49" s="21">
        <v>128901</v>
      </c>
      <c r="G49" s="21">
        <v>93693.1</v>
      </c>
      <c r="H49" s="173">
        <f t="shared" si="1"/>
        <v>93693.1</v>
      </c>
      <c r="I49" s="173">
        <f t="shared" si="1"/>
        <v>93693.1</v>
      </c>
      <c r="J49" s="173">
        <f t="shared" si="1"/>
        <v>93693.1</v>
      </c>
      <c r="K49" s="173"/>
    </row>
    <row r="50" spans="1:11">
      <c r="A50" s="17" t="s">
        <v>33</v>
      </c>
      <c r="B50" s="17" t="s">
        <v>36</v>
      </c>
      <c r="C50" s="24">
        <v>171126</v>
      </c>
      <c r="D50" s="75">
        <v>153438</v>
      </c>
      <c r="E50" s="24">
        <v>126316</v>
      </c>
      <c r="F50" s="24">
        <v>95516</v>
      </c>
      <c r="G50" s="24">
        <v>69427</v>
      </c>
      <c r="H50" s="173">
        <f t="shared" si="1"/>
        <v>69427</v>
      </c>
      <c r="I50" s="173">
        <f t="shared" si="1"/>
        <v>69427</v>
      </c>
      <c r="J50" s="173">
        <f t="shared" si="1"/>
        <v>69427</v>
      </c>
      <c r="K50" s="173"/>
    </row>
    <row r="51" spans="1:11">
      <c r="A51" s="25" t="s">
        <v>38</v>
      </c>
      <c r="B51" s="19"/>
      <c r="C51" s="44"/>
      <c r="D51" s="80"/>
      <c r="E51" s="44"/>
      <c r="F51" s="44"/>
      <c r="G51" s="44"/>
      <c r="H51" s="173">
        <f t="shared" si="1"/>
        <v>0</v>
      </c>
      <c r="I51" s="173">
        <f t="shared" si="1"/>
        <v>0</v>
      </c>
      <c r="J51" s="173">
        <f t="shared" si="1"/>
        <v>0</v>
      </c>
      <c r="K51" s="173"/>
    </row>
    <row r="52" spans="1:11">
      <c r="A52" s="17" t="s">
        <v>25</v>
      </c>
      <c r="B52" s="17" t="s">
        <v>26</v>
      </c>
      <c r="C52" s="21">
        <v>1629.6</v>
      </c>
      <c r="D52" s="73">
        <v>1830</v>
      </c>
      <c r="E52" s="22">
        <v>1883</v>
      </c>
      <c r="F52" s="22">
        <v>1696</v>
      </c>
      <c r="G52" s="22">
        <v>1370</v>
      </c>
      <c r="H52" s="173">
        <f t="shared" si="1"/>
        <v>1370</v>
      </c>
      <c r="I52" s="173">
        <f t="shared" si="1"/>
        <v>1370</v>
      </c>
      <c r="J52" s="173">
        <f t="shared" si="1"/>
        <v>1370</v>
      </c>
      <c r="K52" s="173"/>
    </row>
    <row r="53" spans="1:11">
      <c r="A53" s="23" t="s">
        <v>28</v>
      </c>
      <c r="B53" s="23" t="s">
        <v>29</v>
      </c>
      <c r="C53" s="26">
        <v>14120</v>
      </c>
      <c r="D53" s="73">
        <v>16000</v>
      </c>
      <c r="E53" s="177">
        <v>18000</v>
      </c>
      <c r="F53" s="177">
        <v>20000</v>
      </c>
      <c r="G53" s="177">
        <v>22000</v>
      </c>
      <c r="H53" s="178">
        <f t="shared" si="1"/>
        <v>22000</v>
      </c>
      <c r="I53" s="178">
        <f t="shared" si="1"/>
        <v>22000</v>
      </c>
      <c r="J53" s="178">
        <f t="shared" si="1"/>
        <v>22000</v>
      </c>
      <c r="K53" s="173"/>
    </row>
    <row r="54" spans="1:11">
      <c r="A54" s="23" t="s">
        <v>30</v>
      </c>
      <c r="B54" s="23" t="s">
        <v>31</v>
      </c>
      <c r="C54" s="21">
        <v>8</v>
      </c>
      <c r="D54" s="74">
        <v>8</v>
      </c>
      <c r="E54" s="175">
        <v>8</v>
      </c>
      <c r="F54" s="175">
        <v>8</v>
      </c>
      <c r="G54" s="175">
        <v>8</v>
      </c>
      <c r="H54" s="174">
        <f t="shared" si="1"/>
        <v>8</v>
      </c>
      <c r="I54" s="174">
        <f t="shared" si="1"/>
        <v>8</v>
      </c>
      <c r="J54" s="174">
        <f t="shared" si="1"/>
        <v>8</v>
      </c>
      <c r="K54" s="173"/>
    </row>
    <row r="55" spans="1:11">
      <c r="A55" s="17" t="s">
        <v>39</v>
      </c>
      <c r="B55" s="17" t="s">
        <v>58</v>
      </c>
      <c r="C55" s="21">
        <v>1847699.1</v>
      </c>
      <c r="D55" s="74">
        <v>2351478.7999999998</v>
      </c>
      <c r="E55" s="21">
        <v>2721800.5</v>
      </c>
      <c r="F55" s="21">
        <v>2723776</v>
      </c>
      <c r="G55" s="21">
        <v>2420242</v>
      </c>
      <c r="H55" s="173">
        <f t="shared" si="1"/>
        <v>2420242</v>
      </c>
      <c r="I55" s="173">
        <f t="shared" si="1"/>
        <v>2420242</v>
      </c>
      <c r="J55" s="173">
        <f t="shared" si="1"/>
        <v>2420242</v>
      </c>
      <c r="K55" s="173"/>
    </row>
    <row r="56" spans="1:11">
      <c r="A56" s="17" t="s">
        <v>39</v>
      </c>
      <c r="B56" s="17" t="s">
        <v>36</v>
      </c>
      <c r="C56" s="24">
        <v>1537286</v>
      </c>
      <c r="D56" s="75">
        <v>1956430</v>
      </c>
      <c r="E56" s="24">
        <v>2264538</v>
      </c>
      <c r="F56" s="24">
        <v>2266182</v>
      </c>
      <c r="G56" s="24">
        <v>2013641</v>
      </c>
      <c r="H56" s="173">
        <f t="shared" si="1"/>
        <v>2013641</v>
      </c>
      <c r="I56" s="173">
        <f t="shared" si="1"/>
        <v>2013641</v>
      </c>
      <c r="J56" s="173">
        <f t="shared" si="1"/>
        <v>2013641</v>
      </c>
      <c r="K56" s="173"/>
    </row>
    <row r="57" spans="1:11">
      <c r="A57" s="25" t="s">
        <v>40</v>
      </c>
      <c r="B57" s="19"/>
      <c r="C57" s="44"/>
      <c r="D57" s="80"/>
      <c r="E57" s="44"/>
      <c r="F57" s="44"/>
      <c r="G57" s="44"/>
      <c r="H57" s="173">
        <f t="shared" si="1"/>
        <v>0</v>
      </c>
      <c r="I57" s="173">
        <f t="shared" si="1"/>
        <v>0</v>
      </c>
      <c r="J57" s="173">
        <f t="shared" si="1"/>
        <v>0</v>
      </c>
      <c r="K57" s="173"/>
    </row>
    <row r="58" spans="1:11">
      <c r="A58" s="17" t="s">
        <v>25</v>
      </c>
      <c r="B58" s="17" t="s">
        <v>26</v>
      </c>
      <c r="C58" s="21">
        <v>176</v>
      </c>
      <c r="D58" s="73">
        <v>184</v>
      </c>
      <c r="E58" s="22">
        <v>178</v>
      </c>
      <c r="F58" s="22">
        <v>163</v>
      </c>
      <c r="G58" s="22">
        <v>140</v>
      </c>
      <c r="H58" s="173">
        <f t="shared" si="1"/>
        <v>140</v>
      </c>
      <c r="I58" s="173">
        <f t="shared" si="1"/>
        <v>140</v>
      </c>
      <c r="J58" s="173">
        <f t="shared" si="1"/>
        <v>140</v>
      </c>
      <c r="K58" s="173"/>
    </row>
    <row r="59" spans="1:11">
      <c r="A59" s="17" t="s">
        <v>28</v>
      </c>
      <c r="B59" s="17" t="s">
        <v>29</v>
      </c>
      <c r="C59" s="22">
        <v>16330</v>
      </c>
      <c r="D59" s="73">
        <v>16400</v>
      </c>
      <c r="E59" s="177">
        <v>16600</v>
      </c>
      <c r="F59" s="177">
        <v>16800</v>
      </c>
      <c r="G59" s="177">
        <v>17000</v>
      </c>
      <c r="H59" s="178">
        <f t="shared" si="1"/>
        <v>17000</v>
      </c>
      <c r="I59" s="178">
        <f t="shared" si="1"/>
        <v>17000</v>
      </c>
      <c r="J59" s="178">
        <f t="shared" si="1"/>
        <v>17000</v>
      </c>
      <c r="K59" s="173"/>
    </row>
    <row r="60" spans="1:11">
      <c r="A60" s="17" t="s">
        <v>30</v>
      </c>
      <c r="B60" s="17" t="s">
        <v>31</v>
      </c>
      <c r="C60" s="21">
        <v>12.9</v>
      </c>
      <c r="D60" s="74">
        <v>13.5</v>
      </c>
      <c r="E60" s="175">
        <v>13.5</v>
      </c>
      <c r="F60" s="175">
        <v>13.5</v>
      </c>
      <c r="G60" s="175">
        <v>13.5</v>
      </c>
      <c r="H60" s="174">
        <f t="shared" si="1"/>
        <v>13.5</v>
      </c>
      <c r="I60" s="174">
        <f t="shared" si="1"/>
        <v>13.5</v>
      </c>
      <c r="J60" s="174">
        <f t="shared" si="1"/>
        <v>13.5</v>
      </c>
      <c r="K60" s="173"/>
    </row>
    <row r="61" spans="1:11">
      <c r="A61" s="17" t="s">
        <v>41</v>
      </c>
      <c r="B61" s="17" t="s">
        <v>58</v>
      </c>
      <c r="C61" s="21">
        <v>371906</v>
      </c>
      <c r="D61" s="74">
        <v>406373.9</v>
      </c>
      <c r="E61" s="21">
        <v>399348.1</v>
      </c>
      <c r="F61" s="21">
        <v>369863.4</v>
      </c>
      <c r="G61" s="21">
        <v>322075.59999999998</v>
      </c>
      <c r="H61" s="173">
        <f t="shared" si="1"/>
        <v>322075.59999999998</v>
      </c>
      <c r="I61" s="173">
        <f t="shared" si="1"/>
        <v>322075.59999999998</v>
      </c>
      <c r="J61" s="173">
        <f t="shared" si="1"/>
        <v>322075.59999999998</v>
      </c>
      <c r="K61" s="173"/>
    </row>
    <row r="62" spans="1:11">
      <c r="A62" s="40" t="s">
        <v>41</v>
      </c>
      <c r="B62" s="40" t="s">
        <v>36</v>
      </c>
      <c r="C62" s="36">
        <v>201201</v>
      </c>
      <c r="D62" s="78">
        <v>219848</v>
      </c>
      <c r="E62" s="41">
        <v>216047</v>
      </c>
      <c r="F62" s="41">
        <v>200096</v>
      </c>
      <c r="G62" s="41">
        <v>174243</v>
      </c>
      <c r="H62" s="173">
        <f t="shared" si="1"/>
        <v>174243</v>
      </c>
      <c r="I62" s="173">
        <f t="shared" si="1"/>
        <v>174243</v>
      </c>
      <c r="J62" s="173">
        <f t="shared" si="1"/>
        <v>174243</v>
      </c>
      <c r="K62" s="173"/>
    </row>
    <row r="63" spans="1:11">
      <c r="A63" s="25" t="s">
        <v>59</v>
      </c>
      <c r="B63" s="19"/>
      <c r="C63" s="20"/>
      <c r="D63" s="81"/>
      <c r="E63" s="45"/>
      <c r="F63" s="20"/>
      <c r="G63" s="20"/>
      <c r="H63" s="173">
        <f t="shared" si="1"/>
        <v>0</v>
      </c>
      <c r="I63" s="173">
        <f t="shared" si="1"/>
        <v>0</v>
      </c>
      <c r="J63" s="173">
        <f t="shared" si="1"/>
        <v>0</v>
      </c>
      <c r="K63" s="173"/>
    </row>
    <row r="64" spans="1:11">
      <c r="A64" s="17" t="s">
        <v>25</v>
      </c>
      <c r="B64" s="17" t="s">
        <v>26</v>
      </c>
      <c r="C64" s="21">
        <v>2.1</v>
      </c>
      <c r="D64" s="73">
        <v>3</v>
      </c>
      <c r="E64" s="22">
        <v>13</v>
      </c>
      <c r="F64" s="22">
        <v>102</v>
      </c>
      <c r="G64" s="22">
        <v>234</v>
      </c>
      <c r="H64" s="173">
        <f t="shared" si="1"/>
        <v>234</v>
      </c>
      <c r="I64" s="173">
        <f t="shared" si="1"/>
        <v>234</v>
      </c>
      <c r="J64" s="173">
        <f t="shared" si="1"/>
        <v>234</v>
      </c>
      <c r="K64" s="173"/>
    </row>
    <row r="65" spans="1:11">
      <c r="A65" s="17" t="s">
        <v>28</v>
      </c>
      <c r="B65" s="17" t="s">
        <v>29</v>
      </c>
      <c r="C65" s="21">
        <v>17000</v>
      </c>
      <c r="D65" s="73">
        <v>19000</v>
      </c>
      <c r="E65" s="177">
        <v>22000</v>
      </c>
      <c r="F65" s="177">
        <v>25000</v>
      </c>
      <c r="G65" s="177">
        <v>28000</v>
      </c>
      <c r="H65" s="178">
        <f t="shared" si="1"/>
        <v>28000</v>
      </c>
      <c r="I65" s="178">
        <f t="shared" si="1"/>
        <v>28000</v>
      </c>
      <c r="J65" s="178">
        <f t="shared" si="1"/>
        <v>28000</v>
      </c>
      <c r="K65" s="173"/>
    </row>
    <row r="66" spans="1:11">
      <c r="A66" s="17" t="s">
        <v>30</v>
      </c>
      <c r="B66" s="17" t="s">
        <v>43</v>
      </c>
      <c r="C66" s="21">
        <v>11.9</v>
      </c>
      <c r="D66" s="74">
        <v>11.9</v>
      </c>
      <c r="E66" s="175">
        <v>11.9</v>
      </c>
      <c r="F66" s="175">
        <v>11.9</v>
      </c>
      <c r="G66" s="175">
        <v>11.9</v>
      </c>
      <c r="H66" s="174">
        <f t="shared" si="1"/>
        <v>11.9</v>
      </c>
      <c r="I66" s="174">
        <f t="shared" si="1"/>
        <v>11.9</v>
      </c>
      <c r="J66" s="174">
        <f t="shared" si="1"/>
        <v>11.9</v>
      </c>
      <c r="K66" s="173"/>
    </row>
    <row r="67" spans="1:11">
      <c r="A67" s="17" t="s">
        <v>44</v>
      </c>
      <c r="B67" s="17" t="s">
        <v>45</v>
      </c>
      <c r="C67" s="22">
        <v>4245</v>
      </c>
      <c r="D67" s="73">
        <v>5924</v>
      </c>
      <c r="E67" s="22">
        <v>34786</v>
      </c>
      <c r="F67" s="22">
        <v>302970</v>
      </c>
      <c r="G67" s="22">
        <v>778688</v>
      </c>
      <c r="H67" s="173">
        <f t="shared" si="1"/>
        <v>778688</v>
      </c>
      <c r="I67" s="173">
        <f t="shared" si="1"/>
        <v>778688</v>
      </c>
      <c r="J67" s="173">
        <f t="shared" si="1"/>
        <v>778688</v>
      </c>
      <c r="K67" s="173"/>
    </row>
    <row r="68" spans="1:11">
      <c r="A68" s="17" t="s">
        <v>44</v>
      </c>
      <c r="B68" s="17" t="s">
        <v>36</v>
      </c>
      <c r="C68" s="24">
        <v>2776</v>
      </c>
      <c r="D68" s="75">
        <v>3874</v>
      </c>
      <c r="E68" s="24">
        <v>22750</v>
      </c>
      <c r="F68" s="24">
        <v>198143</v>
      </c>
      <c r="G68" s="24">
        <v>509262</v>
      </c>
      <c r="H68" s="173">
        <f t="shared" si="1"/>
        <v>509262</v>
      </c>
      <c r="I68" s="173">
        <f t="shared" si="1"/>
        <v>509262</v>
      </c>
      <c r="J68" s="173">
        <f t="shared" si="1"/>
        <v>509262</v>
      </c>
      <c r="K68" s="173"/>
    </row>
    <row r="69" spans="1:11">
      <c r="A69" s="192" t="s">
        <v>46</v>
      </c>
      <c r="B69" s="193"/>
      <c r="C69" s="20"/>
      <c r="D69" s="81"/>
      <c r="E69" s="45"/>
      <c r="F69" s="20"/>
      <c r="G69" s="20"/>
      <c r="H69" s="173">
        <f t="shared" ref="H69:J132" si="2">G69</f>
        <v>0</v>
      </c>
      <c r="I69" s="173">
        <f t="shared" si="2"/>
        <v>0</v>
      </c>
      <c r="J69" s="173">
        <f t="shared" si="2"/>
        <v>0</v>
      </c>
      <c r="K69" s="173"/>
    </row>
    <row r="70" spans="1:11">
      <c r="A70" s="17" t="s">
        <v>25</v>
      </c>
      <c r="B70" s="17" t="s">
        <v>26</v>
      </c>
      <c r="C70" s="21">
        <v>0.4</v>
      </c>
      <c r="D70" s="73">
        <v>3</v>
      </c>
      <c r="E70" s="22">
        <v>53</v>
      </c>
      <c r="F70" s="22">
        <v>153</v>
      </c>
      <c r="G70" s="22">
        <v>234</v>
      </c>
      <c r="H70" s="173">
        <f t="shared" si="2"/>
        <v>234</v>
      </c>
      <c r="I70" s="173">
        <f t="shared" si="2"/>
        <v>234</v>
      </c>
      <c r="J70" s="173">
        <f t="shared" si="2"/>
        <v>234</v>
      </c>
      <c r="K70" s="173"/>
    </row>
    <row r="71" spans="1:11">
      <c r="A71" s="23" t="s">
        <v>28</v>
      </c>
      <c r="B71" s="23" t="s">
        <v>29</v>
      </c>
      <c r="C71" s="22">
        <v>8000</v>
      </c>
      <c r="D71" s="73">
        <v>10000</v>
      </c>
      <c r="E71" s="177">
        <v>12000</v>
      </c>
      <c r="F71" s="179">
        <v>15000</v>
      </c>
      <c r="G71" s="177">
        <v>18000</v>
      </c>
      <c r="H71" s="178">
        <f t="shared" si="2"/>
        <v>18000</v>
      </c>
      <c r="I71" s="178">
        <f t="shared" si="2"/>
        <v>18000</v>
      </c>
      <c r="J71" s="178">
        <f t="shared" si="2"/>
        <v>18000</v>
      </c>
      <c r="K71" s="173"/>
    </row>
    <row r="72" spans="1:11">
      <c r="A72" s="17" t="s">
        <v>47</v>
      </c>
      <c r="B72" s="17" t="s">
        <v>60</v>
      </c>
      <c r="C72" s="22">
        <v>0</v>
      </c>
      <c r="D72" s="74">
        <v>0.6</v>
      </c>
      <c r="E72" s="21">
        <v>0.7</v>
      </c>
      <c r="F72" s="21">
        <v>0.7</v>
      </c>
      <c r="G72" s="21">
        <v>0.6</v>
      </c>
      <c r="H72" s="173">
        <f t="shared" si="2"/>
        <v>0.6</v>
      </c>
      <c r="I72" s="173">
        <f t="shared" si="2"/>
        <v>0.6</v>
      </c>
      <c r="J72" s="173">
        <f t="shared" si="2"/>
        <v>0.6</v>
      </c>
      <c r="K72" s="173"/>
    </row>
    <row r="73" spans="1:11">
      <c r="A73" s="17" t="s">
        <v>33</v>
      </c>
      <c r="B73" s="17" t="s">
        <v>61</v>
      </c>
      <c r="C73" s="21">
        <v>0</v>
      </c>
      <c r="D73" s="73">
        <v>167</v>
      </c>
      <c r="E73" s="22">
        <v>4548</v>
      </c>
      <c r="F73" s="22">
        <v>15480</v>
      </c>
      <c r="G73" s="22">
        <v>26840</v>
      </c>
      <c r="H73" s="173">
        <f t="shared" si="2"/>
        <v>26840</v>
      </c>
      <c r="I73" s="173">
        <f t="shared" si="2"/>
        <v>26840</v>
      </c>
      <c r="J73" s="173">
        <f t="shared" si="2"/>
        <v>26840</v>
      </c>
      <c r="K73" s="173"/>
    </row>
    <row r="74" spans="1:11">
      <c r="A74" s="17" t="s">
        <v>33</v>
      </c>
      <c r="B74" s="17" t="s">
        <v>36</v>
      </c>
      <c r="C74" s="22">
        <v>0</v>
      </c>
      <c r="D74" s="73">
        <v>124</v>
      </c>
      <c r="E74" s="22">
        <v>3370</v>
      </c>
      <c r="F74" s="22">
        <v>11471</v>
      </c>
      <c r="G74" s="22">
        <v>19888</v>
      </c>
      <c r="H74" s="173">
        <f t="shared" si="2"/>
        <v>19888</v>
      </c>
      <c r="I74" s="173">
        <f t="shared" si="2"/>
        <v>19888</v>
      </c>
      <c r="J74" s="173">
        <f t="shared" si="2"/>
        <v>19888</v>
      </c>
      <c r="K74" s="173"/>
    </row>
    <row r="75" spans="1:11">
      <c r="A75" s="17" t="s">
        <v>48</v>
      </c>
      <c r="B75" s="17" t="s">
        <v>49</v>
      </c>
      <c r="C75" s="21">
        <v>32.5</v>
      </c>
      <c r="D75" s="74">
        <v>32.5</v>
      </c>
      <c r="E75" s="175">
        <v>32.5</v>
      </c>
      <c r="F75" s="175">
        <v>32.5</v>
      </c>
      <c r="G75" s="175">
        <v>32.5</v>
      </c>
      <c r="H75" s="174">
        <f t="shared" si="2"/>
        <v>32.5</v>
      </c>
      <c r="I75" s="174">
        <f t="shared" si="2"/>
        <v>32.5</v>
      </c>
      <c r="J75" s="174">
        <f t="shared" si="2"/>
        <v>32.5</v>
      </c>
      <c r="K75" s="173"/>
    </row>
    <row r="76" spans="1:11">
      <c r="A76" s="17" t="s">
        <v>50</v>
      </c>
      <c r="B76" s="17" t="s">
        <v>10</v>
      </c>
      <c r="C76" s="32">
        <v>1</v>
      </c>
      <c r="D76" s="82">
        <v>7.8</v>
      </c>
      <c r="E76" s="32">
        <v>187.7</v>
      </c>
      <c r="F76" s="32">
        <v>678.2</v>
      </c>
      <c r="G76" s="32">
        <v>1252</v>
      </c>
      <c r="H76" s="173">
        <f t="shared" si="2"/>
        <v>1252</v>
      </c>
      <c r="I76" s="173">
        <f t="shared" si="2"/>
        <v>1252</v>
      </c>
      <c r="J76" s="173">
        <f t="shared" si="2"/>
        <v>1252</v>
      </c>
      <c r="K76" s="173"/>
    </row>
    <row r="77" spans="1:11">
      <c r="A77" s="25" t="s">
        <v>51</v>
      </c>
      <c r="B77" s="19"/>
      <c r="C77" s="46"/>
      <c r="D77" s="83"/>
      <c r="E77" s="47"/>
      <c r="F77" s="48"/>
      <c r="G77" s="20"/>
      <c r="H77" s="173">
        <f t="shared" si="2"/>
        <v>0</v>
      </c>
      <c r="I77" s="173">
        <f t="shared" si="2"/>
        <v>0</v>
      </c>
      <c r="J77" s="173">
        <f t="shared" si="2"/>
        <v>0</v>
      </c>
      <c r="K77" s="173"/>
    </row>
    <row r="78" spans="1:11">
      <c r="A78" s="17" t="s">
        <v>25</v>
      </c>
      <c r="B78" s="17" t="s">
        <v>26</v>
      </c>
      <c r="C78" s="22">
        <v>0</v>
      </c>
      <c r="D78" s="74">
        <v>0</v>
      </c>
      <c r="E78" s="21">
        <v>0.1</v>
      </c>
      <c r="F78" s="21">
        <v>1</v>
      </c>
      <c r="G78" s="21">
        <v>10</v>
      </c>
      <c r="H78" s="173">
        <f t="shared" si="2"/>
        <v>10</v>
      </c>
      <c r="I78" s="173">
        <f t="shared" si="2"/>
        <v>10</v>
      </c>
      <c r="J78" s="173">
        <f t="shared" si="2"/>
        <v>10</v>
      </c>
      <c r="K78" s="173"/>
    </row>
    <row r="79" spans="1:11">
      <c r="A79" s="23" t="s">
        <v>28</v>
      </c>
      <c r="B79" s="23" t="s">
        <v>29</v>
      </c>
      <c r="C79" s="22">
        <v>0</v>
      </c>
      <c r="D79" s="73">
        <v>0</v>
      </c>
      <c r="E79" s="26">
        <v>15000</v>
      </c>
      <c r="F79" s="22">
        <v>18000</v>
      </c>
      <c r="G79" s="22">
        <v>18000</v>
      </c>
      <c r="H79" s="173">
        <f t="shared" si="2"/>
        <v>18000</v>
      </c>
      <c r="I79" s="173">
        <f t="shared" si="2"/>
        <v>18000</v>
      </c>
      <c r="J79" s="173">
        <f t="shared" si="2"/>
        <v>18000</v>
      </c>
      <c r="K79" s="173"/>
    </row>
    <row r="80" spans="1:11">
      <c r="A80" s="17" t="s">
        <v>52</v>
      </c>
      <c r="B80" s="17" t="s">
        <v>53</v>
      </c>
      <c r="C80" s="21">
        <v>1.5</v>
      </c>
      <c r="D80" s="74">
        <v>1.5</v>
      </c>
      <c r="E80" s="21">
        <v>1.5</v>
      </c>
      <c r="F80" s="21">
        <v>1.5</v>
      </c>
      <c r="G80" s="21">
        <v>1.5</v>
      </c>
      <c r="H80" s="173">
        <f t="shared" si="2"/>
        <v>1.5</v>
      </c>
      <c r="I80" s="173">
        <f t="shared" si="2"/>
        <v>1.5</v>
      </c>
      <c r="J80" s="173">
        <f t="shared" si="2"/>
        <v>1.5</v>
      </c>
      <c r="K80" s="173"/>
    </row>
    <row r="81" spans="1:18">
      <c r="A81" s="17" t="s">
        <v>54</v>
      </c>
      <c r="B81" s="17" t="s">
        <v>36</v>
      </c>
      <c r="C81" s="24">
        <v>0</v>
      </c>
      <c r="D81" s="75">
        <v>0</v>
      </c>
      <c r="E81" s="24">
        <v>23</v>
      </c>
      <c r="F81" s="24">
        <v>270</v>
      </c>
      <c r="G81" s="24">
        <v>2700</v>
      </c>
      <c r="H81" s="173">
        <f t="shared" si="2"/>
        <v>2700</v>
      </c>
      <c r="I81" s="173">
        <f t="shared" si="2"/>
        <v>2700</v>
      </c>
      <c r="J81" s="173">
        <f t="shared" si="2"/>
        <v>2700</v>
      </c>
      <c r="K81" s="173"/>
    </row>
    <row r="82" spans="1:18">
      <c r="A82" s="25" t="s">
        <v>55</v>
      </c>
      <c r="B82" s="194"/>
      <c r="C82" s="195"/>
      <c r="D82" s="83"/>
      <c r="E82" s="47"/>
      <c r="F82" s="48"/>
      <c r="G82" s="20"/>
      <c r="H82" s="173">
        <f t="shared" si="2"/>
        <v>0</v>
      </c>
      <c r="I82" s="173">
        <f t="shared" si="2"/>
        <v>0</v>
      </c>
      <c r="J82" s="173">
        <f t="shared" si="2"/>
        <v>0</v>
      </c>
      <c r="K82" s="173"/>
    </row>
    <row r="83" spans="1:18">
      <c r="A83" s="17" t="s">
        <v>25</v>
      </c>
      <c r="B83" s="17" t="s">
        <v>26</v>
      </c>
      <c r="C83" s="21">
        <v>2448</v>
      </c>
      <c r="D83" s="74">
        <v>2622.1</v>
      </c>
      <c r="E83" s="21">
        <v>2659.8</v>
      </c>
      <c r="F83" s="21">
        <v>2548.1</v>
      </c>
      <c r="G83" s="21">
        <v>2339</v>
      </c>
      <c r="H83" s="173">
        <f t="shared" si="2"/>
        <v>2339</v>
      </c>
      <c r="I83" s="173">
        <f t="shared" si="2"/>
        <v>2339</v>
      </c>
      <c r="J83" s="173">
        <f t="shared" si="2"/>
        <v>2339</v>
      </c>
      <c r="K83" s="173"/>
    </row>
    <row r="84" spans="1:18">
      <c r="A84" s="17" t="s">
        <v>28</v>
      </c>
      <c r="B84" s="17" t="s">
        <v>29</v>
      </c>
      <c r="C84" s="24">
        <v>11826</v>
      </c>
      <c r="D84" s="75">
        <v>13380</v>
      </c>
      <c r="E84" s="24">
        <v>15046</v>
      </c>
      <c r="F84" s="24">
        <v>16957</v>
      </c>
      <c r="G84" s="24">
        <v>19108</v>
      </c>
      <c r="H84" s="173">
        <f t="shared" si="2"/>
        <v>19108</v>
      </c>
      <c r="I84" s="173">
        <f t="shared" si="2"/>
        <v>19108</v>
      </c>
      <c r="J84" s="173">
        <f t="shared" si="2"/>
        <v>19108</v>
      </c>
      <c r="K84" s="173"/>
    </row>
    <row r="85" spans="1:18">
      <c r="A85" s="14" t="s">
        <v>62</v>
      </c>
      <c r="B85" s="14"/>
      <c r="C85" s="14"/>
      <c r="E85" s="14"/>
      <c r="F85" s="14"/>
      <c r="G85" s="14"/>
      <c r="H85" s="173">
        <f t="shared" si="2"/>
        <v>0</v>
      </c>
      <c r="I85" s="173">
        <f t="shared" si="2"/>
        <v>0</v>
      </c>
      <c r="J85" s="173">
        <f t="shared" si="2"/>
        <v>0</v>
      </c>
      <c r="K85" s="173"/>
      <c r="L85" s="14"/>
      <c r="M85" s="14"/>
      <c r="N85" s="14"/>
      <c r="O85" s="14"/>
      <c r="P85" s="14"/>
      <c r="R85" s="14"/>
    </row>
    <row r="86" spans="1:18">
      <c r="A86" s="49" t="s">
        <v>1</v>
      </c>
      <c r="B86" s="50" t="s">
        <v>2</v>
      </c>
      <c r="C86" s="51">
        <v>2015</v>
      </c>
      <c r="D86" s="84">
        <v>2020</v>
      </c>
      <c r="E86" s="51">
        <v>2025</v>
      </c>
      <c r="F86" s="51">
        <v>2030</v>
      </c>
      <c r="G86" s="51">
        <v>2035</v>
      </c>
      <c r="H86" s="173">
        <f t="shared" si="2"/>
        <v>2035</v>
      </c>
      <c r="I86" s="173">
        <f t="shared" si="2"/>
        <v>2035</v>
      </c>
      <c r="J86" s="173">
        <f t="shared" si="2"/>
        <v>2035</v>
      </c>
      <c r="K86" s="173"/>
    </row>
    <row r="87" spans="1:18">
      <c r="A87" s="52" t="s">
        <v>57</v>
      </c>
      <c r="B87" s="19"/>
      <c r="C87" s="44"/>
      <c r="D87" s="80"/>
      <c r="E87" s="44"/>
      <c r="F87" s="44"/>
      <c r="G87" s="44"/>
      <c r="H87" s="173">
        <f t="shared" si="2"/>
        <v>0</v>
      </c>
      <c r="I87" s="173">
        <f t="shared" si="2"/>
        <v>0</v>
      </c>
      <c r="J87" s="173">
        <f t="shared" si="2"/>
        <v>0</v>
      </c>
      <c r="K87" s="173"/>
    </row>
    <row r="88" spans="1:18">
      <c r="A88" s="50" t="s">
        <v>25</v>
      </c>
      <c r="B88" s="50" t="s">
        <v>26</v>
      </c>
      <c r="C88" s="53">
        <v>4.3</v>
      </c>
      <c r="D88" s="85">
        <v>3.8</v>
      </c>
      <c r="E88" s="53">
        <v>3.2</v>
      </c>
      <c r="F88" s="53">
        <v>2.6</v>
      </c>
      <c r="G88" s="53">
        <v>1.9</v>
      </c>
      <c r="H88" s="173">
        <f t="shared" si="2"/>
        <v>1.9</v>
      </c>
      <c r="I88" s="173">
        <f t="shared" si="2"/>
        <v>1.9</v>
      </c>
      <c r="J88" s="173">
        <f t="shared" si="2"/>
        <v>1.9</v>
      </c>
      <c r="K88" s="173"/>
    </row>
    <row r="89" spans="1:18">
      <c r="A89" s="50" t="s">
        <v>28</v>
      </c>
      <c r="B89" s="50" t="s">
        <v>29</v>
      </c>
      <c r="C89" s="54">
        <v>4730</v>
      </c>
      <c r="D89" s="86">
        <v>4500</v>
      </c>
      <c r="E89" s="184">
        <v>4200</v>
      </c>
      <c r="F89" s="184">
        <v>3900</v>
      </c>
      <c r="G89" s="184">
        <v>3500</v>
      </c>
      <c r="H89" s="178">
        <f t="shared" si="2"/>
        <v>3500</v>
      </c>
      <c r="I89" s="178">
        <f t="shared" si="2"/>
        <v>3500</v>
      </c>
      <c r="J89" s="178">
        <f t="shared" si="2"/>
        <v>3500</v>
      </c>
      <c r="K89" s="173"/>
    </row>
    <row r="90" spans="1:18">
      <c r="A90" s="50" t="s">
        <v>30</v>
      </c>
      <c r="B90" s="50" t="s">
        <v>63</v>
      </c>
      <c r="C90" s="53">
        <v>7.6</v>
      </c>
      <c r="D90" s="85">
        <v>7.6</v>
      </c>
      <c r="E90" s="183">
        <v>7.6</v>
      </c>
      <c r="F90" s="183">
        <v>7.6</v>
      </c>
      <c r="G90" s="183">
        <v>7.6</v>
      </c>
      <c r="H90" s="174">
        <f t="shared" si="2"/>
        <v>7.6</v>
      </c>
      <c r="I90" s="174">
        <f t="shared" si="2"/>
        <v>7.6</v>
      </c>
      <c r="J90" s="174">
        <f t="shared" si="2"/>
        <v>7.6</v>
      </c>
      <c r="K90" s="173"/>
    </row>
    <row r="91" spans="1:18">
      <c r="A91" s="50" t="s">
        <v>33</v>
      </c>
      <c r="B91" s="50" t="s">
        <v>64</v>
      </c>
      <c r="C91" s="54">
        <v>1540</v>
      </c>
      <c r="D91" s="86">
        <v>1313</v>
      </c>
      <c r="E91" s="54">
        <v>1025</v>
      </c>
      <c r="F91" s="54">
        <v>759</v>
      </c>
      <c r="G91" s="54">
        <v>507</v>
      </c>
      <c r="H91" s="173">
        <f t="shared" si="2"/>
        <v>507</v>
      </c>
      <c r="I91" s="173">
        <f t="shared" si="2"/>
        <v>507</v>
      </c>
      <c r="J91" s="173">
        <f t="shared" si="2"/>
        <v>507</v>
      </c>
      <c r="K91" s="173"/>
    </row>
    <row r="92" spans="1:18">
      <c r="A92" s="50" t="s">
        <v>33</v>
      </c>
      <c r="B92" s="50" t="s">
        <v>36</v>
      </c>
      <c r="C92" s="55">
        <v>1141</v>
      </c>
      <c r="D92" s="87">
        <v>973</v>
      </c>
      <c r="E92" s="55">
        <v>760</v>
      </c>
      <c r="F92" s="55">
        <v>562</v>
      </c>
      <c r="G92" s="55">
        <v>376</v>
      </c>
      <c r="H92" s="173">
        <f t="shared" si="2"/>
        <v>376</v>
      </c>
      <c r="I92" s="173">
        <f t="shared" si="2"/>
        <v>376</v>
      </c>
      <c r="J92" s="173">
        <f t="shared" si="2"/>
        <v>376</v>
      </c>
      <c r="K92" s="173"/>
    </row>
    <row r="93" spans="1:18">
      <c r="A93" s="52" t="s">
        <v>38</v>
      </c>
      <c r="B93" s="19"/>
      <c r="C93" s="44"/>
      <c r="D93" s="80"/>
      <c r="E93" s="44"/>
      <c r="F93" s="44"/>
      <c r="G93" s="44"/>
      <c r="H93" s="173">
        <f t="shared" si="2"/>
        <v>0</v>
      </c>
      <c r="I93" s="173">
        <f t="shared" si="2"/>
        <v>0</v>
      </c>
      <c r="J93" s="173">
        <f t="shared" si="2"/>
        <v>0</v>
      </c>
      <c r="K93" s="173"/>
    </row>
    <row r="94" spans="1:18">
      <c r="A94" s="50" t="s">
        <v>25</v>
      </c>
      <c r="B94" s="50" t="s">
        <v>26</v>
      </c>
      <c r="C94" s="53">
        <v>3.8</v>
      </c>
      <c r="D94" s="85">
        <v>3.9</v>
      </c>
      <c r="E94" s="53">
        <v>3.7</v>
      </c>
      <c r="F94" s="53">
        <v>3.5</v>
      </c>
      <c r="G94" s="53">
        <v>3.3</v>
      </c>
      <c r="H94" s="173">
        <f t="shared" si="2"/>
        <v>3.3</v>
      </c>
      <c r="I94" s="173">
        <f t="shared" si="2"/>
        <v>3.3</v>
      </c>
      <c r="J94" s="173">
        <f t="shared" si="2"/>
        <v>3.3</v>
      </c>
      <c r="K94" s="173"/>
    </row>
    <row r="95" spans="1:18">
      <c r="A95" s="56" t="s">
        <v>28</v>
      </c>
      <c r="B95" s="56" t="s">
        <v>29</v>
      </c>
      <c r="C95" s="57">
        <v>14120</v>
      </c>
      <c r="D95" s="86">
        <v>16000</v>
      </c>
      <c r="E95" s="184">
        <v>18000</v>
      </c>
      <c r="F95" s="184">
        <v>20000</v>
      </c>
      <c r="G95" s="184">
        <v>22000</v>
      </c>
      <c r="H95" s="178">
        <f t="shared" si="2"/>
        <v>22000</v>
      </c>
      <c r="I95" s="178">
        <f t="shared" si="2"/>
        <v>22000</v>
      </c>
      <c r="J95" s="178">
        <f t="shared" si="2"/>
        <v>22000</v>
      </c>
      <c r="K95" s="173"/>
    </row>
    <row r="96" spans="1:18">
      <c r="A96" s="50" t="s">
        <v>30</v>
      </c>
      <c r="B96" s="50" t="s">
        <v>63</v>
      </c>
      <c r="C96" s="53">
        <v>8</v>
      </c>
      <c r="D96" s="85">
        <v>8</v>
      </c>
      <c r="E96" s="183">
        <v>8</v>
      </c>
      <c r="F96" s="183">
        <v>8</v>
      </c>
      <c r="G96" s="183">
        <v>8</v>
      </c>
      <c r="H96" s="174">
        <f t="shared" si="2"/>
        <v>8</v>
      </c>
      <c r="I96" s="174">
        <f t="shared" si="2"/>
        <v>8</v>
      </c>
      <c r="J96" s="174">
        <f t="shared" si="2"/>
        <v>8</v>
      </c>
      <c r="K96" s="173"/>
    </row>
    <row r="97" spans="1:11">
      <c r="A97" s="50" t="s">
        <v>39</v>
      </c>
      <c r="B97" s="50" t="s">
        <v>64</v>
      </c>
      <c r="C97" s="54">
        <v>4340</v>
      </c>
      <c r="D97" s="86">
        <v>5024</v>
      </c>
      <c r="E97" s="54">
        <v>5377</v>
      </c>
      <c r="F97" s="54">
        <v>5597</v>
      </c>
      <c r="G97" s="54">
        <v>5830</v>
      </c>
      <c r="H97" s="173">
        <f t="shared" si="2"/>
        <v>5830</v>
      </c>
      <c r="I97" s="173">
        <f t="shared" si="2"/>
        <v>5830</v>
      </c>
      <c r="J97" s="173">
        <f t="shared" si="2"/>
        <v>5830</v>
      </c>
      <c r="K97" s="173"/>
    </row>
    <row r="98" spans="1:11">
      <c r="A98" s="50" t="s">
        <v>39</v>
      </c>
      <c r="B98" s="50" t="s">
        <v>36</v>
      </c>
      <c r="C98" s="55">
        <v>3611</v>
      </c>
      <c r="D98" s="87">
        <v>4180</v>
      </c>
      <c r="E98" s="55">
        <v>4474</v>
      </c>
      <c r="F98" s="55">
        <v>4657</v>
      </c>
      <c r="G98" s="55">
        <v>4850</v>
      </c>
      <c r="H98" s="173">
        <f t="shared" si="2"/>
        <v>4850</v>
      </c>
      <c r="I98" s="173">
        <f t="shared" si="2"/>
        <v>4850</v>
      </c>
      <c r="J98" s="173">
        <f t="shared" si="2"/>
        <v>4850</v>
      </c>
      <c r="K98" s="173"/>
    </row>
    <row r="99" spans="1:11">
      <c r="A99" s="52" t="s">
        <v>40</v>
      </c>
      <c r="B99" s="19"/>
      <c r="C99" s="44"/>
      <c r="D99" s="80"/>
      <c r="E99" s="44"/>
      <c r="F99" s="44"/>
      <c r="G99" s="44"/>
      <c r="H99" s="173">
        <f t="shared" si="2"/>
        <v>0</v>
      </c>
      <c r="I99" s="173">
        <f t="shared" si="2"/>
        <v>0</v>
      </c>
      <c r="J99" s="173">
        <f t="shared" si="2"/>
        <v>0</v>
      </c>
      <c r="K99" s="173"/>
    </row>
    <row r="100" spans="1:11">
      <c r="A100" s="50" t="s">
        <v>25</v>
      </c>
      <c r="B100" s="50" t="s">
        <v>26</v>
      </c>
      <c r="C100" s="53">
        <v>0.8</v>
      </c>
      <c r="D100" s="85">
        <v>0.8</v>
      </c>
      <c r="E100" s="53">
        <v>0.7</v>
      </c>
      <c r="F100" s="53">
        <v>0.6</v>
      </c>
      <c r="G100" s="53">
        <v>0.6</v>
      </c>
      <c r="H100" s="173">
        <f t="shared" si="2"/>
        <v>0.6</v>
      </c>
      <c r="I100" s="173">
        <f t="shared" si="2"/>
        <v>0.6</v>
      </c>
      <c r="J100" s="173">
        <f t="shared" si="2"/>
        <v>0.6</v>
      </c>
      <c r="K100" s="173"/>
    </row>
    <row r="101" spans="1:11">
      <c r="A101" s="50" t="s">
        <v>28</v>
      </c>
      <c r="B101" s="50" t="s">
        <v>29</v>
      </c>
      <c r="C101" s="54">
        <v>16330</v>
      </c>
      <c r="D101" s="86">
        <v>16400</v>
      </c>
      <c r="E101" s="184">
        <v>16600</v>
      </c>
      <c r="F101" s="184">
        <v>16800</v>
      </c>
      <c r="G101" s="184">
        <v>17000</v>
      </c>
      <c r="H101" s="178">
        <f t="shared" si="2"/>
        <v>17000</v>
      </c>
      <c r="I101" s="178">
        <f t="shared" si="2"/>
        <v>17000</v>
      </c>
      <c r="J101" s="178">
        <f t="shared" si="2"/>
        <v>17000</v>
      </c>
      <c r="K101" s="173"/>
    </row>
    <row r="102" spans="1:11">
      <c r="A102" s="50" t="s">
        <v>30</v>
      </c>
      <c r="B102" s="50" t="s">
        <v>63</v>
      </c>
      <c r="C102" s="53">
        <v>12.9</v>
      </c>
      <c r="D102" s="85">
        <v>13.5</v>
      </c>
      <c r="E102" s="183">
        <v>13.5</v>
      </c>
      <c r="F102" s="183">
        <v>13.5</v>
      </c>
      <c r="G102" s="183">
        <v>13.5</v>
      </c>
      <c r="H102" s="174">
        <f t="shared" si="2"/>
        <v>13.5</v>
      </c>
      <c r="I102" s="174">
        <f t="shared" si="2"/>
        <v>13.5</v>
      </c>
      <c r="J102" s="174">
        <f t="shared" si="2"/>
        <v>13.5</v>
      </c>
      <c r="K102" s="173"/>
    </row>
    <row r="103" spans="1:11">
      <c r="A103" s="50" t="s">
        <v>41</v>
      </c>
      <c r="B103" s="50" t="s">
        <v>64</v>
      </c>
      <c r="C103" s="54">
        <v>1715</v>
      </c>
      <c r="D103" s="86">
        <v>1694</v>
      </c>
      <c r="E103" s="54">
        <v>1524</v>
      </c>
      <c r="F103" s="54">
        <v>1349</v>
      </c>
      <c r="G103" s="54">
        <v>1377</v>
      </c>
      <c r="H103" s="173">
        <f t="shared" si="2"/>
        <v>1377</v>
      </c>
      <c r="I103" s="173">
        <f t="shared" si="2"/>
        <v>1377</v>
      </c>
      <c r="J103" s="173">
        <f t="shared" si="2"/>
        <v>1377</v>
      </c>
      <c r="K103" s="173"/>
    </row>
    <row r="104" spans="1:11">
      <c r="A104" s="50" t="s">
        <v>41</v>
      </c>
      <c r="B104" s="50" t="s">
        <v>36</v>
      </c>
      <c r="C104" s="55">
        <v>928</v>
      </c>
      <c r="D104" s="87">
        <v>916</v>
      </c>
      <c r="E104" s="55">
        <v>824</v>
      </c>
      <c r="F104" s="55">
        <v>730</v>
      </c>
      <c r="G104" s="55">
        <v>745</v>
      </c>
      <c r="H104" s="173">
        <f t="shared" si="2"/>
        <v>745</v>
      </c>
      <c r="I104" s="173">
        <f t="shared" si="2"/>
        <v>745</v>
      </c>
      <c r="J104" s="173">
        <f t="shared" si="2"/>
        <v>745</v>
      </c>
      <c r="K104" s="173"/>
    </row>
    <row r="105" spans="1:11">
      <c r="A105" s="58" t="s">
        <v>42</v>
      </c>
      <c r="B105" s="19"/>
      <c r="C105" s="44"/>
      <c r="D105" s="80"/>
      <c r="E105" s="44"/>
      <c r="F105" s="44"/>
      <c r="G105" s="44"/>
      <c r="H105" s="173">
        <f t="shared" si="2"/>
        <v>0</v>
      </c>
      <c r="I105" s="173">
        <f t="shared" si="2"/>
        <v>0</v>
      </c>
      <c r="J105" s="173">
        <f t="shared" si="2"/>
        <v>0</v>
      </c>
      <c r="K105" s="173"/>
    </row>
    <row r="106" spans="1:11">
      <c r="A106" s="50" t="s">
        <v>25</v>
      </c>
      <c r="B106" s="50" t="s">
        <v>26</v>
      </c>
      <c r="C106" s="53">
        <v>0</v>
      </c>
      <c r="D106" s="85">
        <v>0</v>
      </c>
      <c r="E106" s="53">
        <v>0.2</v>
      </c>
      <c r="F106" s="53">
        <v>1.1000000000000001</v>
      </c>
      <c r="G106" s="53">
        <v>2.2999999999999998</v>
      </c>
      <c r="H106" s="173">
        <f t="shared" si="2"/>
        <v>2.2999999999999998</v>
      </c>
      <c r="I106" s="173">
        <f t="shared" si="2"/>
        <v>2.2999999999999998</v>
      </c>
      <c r="J106" s="173">
        <f t="shared" si="2"/>
        <v>2.2999999999999998</v>
      </c>
      <c r="K106" s="173"/>
    </row>
    <row r="107" spans="1:11">
      <c r="A107" s="50" t="s">
        <v>28</v>
      </c>
      <c r="B107" s="50" t="s">
        <v>29</v>
      </c>
      <c r="C107" s="53">
        <v>17000</v>
      </c>
      <c r="D107" s="86">
        <v>19000</v>
      </c>
      <c r="E107" s="184">
        <v>22000</v>
      </c>
      <c r="F107" s="184">
        <v>25000</v>
      </c>
      <c r="G107" s="184">
        <v>28000</v>
      </c>
      <c r="H107" s="178">
        <f t="shared" si="2"/>
        <v>28000</v>
      </c>
      <c r="I107" s="178">
        <f t="shared" si="2"/>
        <v>28000</v>
      </c>
      <c r="J107" s="178">
        <f t="shared" si="2"/>
        <v>28000</v>
      </c>
      <c r="K107" s="173"/>
    </row>
    <row r="108" spans="1:11">
      <c r="A108" s="50" t="s">
        <v>30</v>
      </c>
      <c r="B108" s="50" t="s">
        <v>65</v>
      </c>
      <c r="C108" s="53">
        <v>11.9</v>
      </c>
      <c r="D108" s="85">
        <v>11.9</v>
      </c>
      <c r="E108" s="183">
        <v>11.9</v>
      </c>
      <c r="F108" s="183">
        <v>11.9</v>
      </c>
      <c r="G108" s="183">
        <v>11.9</v>
      </c>
      <c r="H108" s="174">
        <f t="shared" si="2"/>
        <v>11.9</v>
      </c>
      <c r="I108" s="174">
        <f t="shared" si="2"/>
        <v>11.9</v>
      </c>
      <c r="J108" s="174">
        <f t="shared" si="2"/>
        <v>11.9</v>
      </c>
      <c r="K108" s="173"/>
    </row>
    <row r="109" spans="1:11">
      <c r="A109" s="50" t="s">
        <v>44</v>
      </c>
      <c r="B109" s="50" t="s">
        <v>66</v>
      </c>
      <c r="C109" s="54">
        <v>0</v>
      </c>
      <c r="D109" s="86">
        <v>0</v>
      </c>
      <c r="E109" s="54">
        <v>419</v>
      </c>
      <c r="F109" s="54">
        <v>3285</v>
      </c>
      <c r="G109" s="54">
        <v>7657</v>
      </c>
      <c r="H109" s="173">
        <f t="shared" si="2"/>
        <v>7657</v>
      </c>
      <c r="I109" s="173">
        <f t="shared" si="2"/>
        <v>7657</v>
      </c>
      <c r="J109" s="173">
        <f t="shared" si="2"/>
        <v>7657</v>
      </c>
      <c r="K109" s="173"/>
    </row>
    <row r="110" spans="1:11">
      <c r="A110" s="59" t="s">
        <v>44</v>
      </c>
      <c r="B110" s="59" t="s">
        <v>36</v>
      </c>
      <c r="C110" s="60">
        <v>0</v>
      </c>
      <c r="D110" s="88">
        <v>0</v>
      </c>
      <c r="E110" s="61">
        <v>274</v>
      </c>
      <c r="F110" s="61">
        <v>2148</v>
      </c>
      <c r="G110" s="61">
        <v>5008</v>
      </c>
      <c r="H110" s="173">
        <f t="shared" si="2"/>
        <v>5008</v>
      </c>
      <c r="I110" s="173">
        <f t="shared" si="2"/>
        <v>5008</v>
      </c>
      <c r="J110" s="173">
        <f t="shared" si="2"/>
        <v>5008</v>
      </c>
      <c r="K110" s="173"/>
    </row>
    <row r="111" spans="1:11">
      <c r="A111" s="192" t="s">
        <v>46</v>
      </c>
      <c r="B111" s="193"/>
      <c r="C111" s="45"/>
      <c r="D111" s="81"/>
      <c r="E111" s="45"/>
      <c r="F111" s="45"/>
      <c r="G111" s="45"/>
      <c r="H111" s="173">
        <f t="shared" si="2"/>
        <v>0</v>
      </c>
      <c r="I111" s="173">
        <f t="shared" si="2"/>
        <v>0</v>
      </c>
      <c r="J111" s="173">
        <f t="shared" si="2"/>
        <v>0</v>
      </c>
      <c r="K111" s="173"/>
    </row>
    <row r="112" spans="1:11">
      <c r="A112" s="17" t="s">
        <v>25</v>
      </c>
      <c r="B112" s="17" t="s">
        <v>26</v>
      </c>
      <c r="C112" s="21">
        <v>0</v>
      </c>
      <c r="D112" s="74">
        <v>0</v>
      </c>
      <c r="E112" s="21">
        <v>0.2</v>
      </c>
      <c r="F112" s="21">
        <v>0.8</v>
      </c>
      <c r="G112" s="21">
        <v>1.9</v>
      </c>
      <c r="H112" s="173">
        <f t="shared" si="2"/>
        <v>1.9</v>
      </c>
      <c r="I112" s="173">
        <f t="shared" si="2"/>
        <v>1.9</v>
      </c>
      <c r="J112" s="173">
        <f t="shared" si="2"/>
        <v>1.9</v>
      </c>
      <c r="K112" s="173"/>
    </row>
    <row r="113" spans="1:18">
      <c r="A113" s="23" t="s">
        <v>28</v>
      </c>
      <c r="B113" s="23" t="s">
        <v>29</v>
      </c>
      <c r="C113" s="22">
        <v>0</v>
      </c>
      <c r="D113" s="73">
        <v>0</v>
      </c>
      <c r="E113" s="177">
        <v>12000</v>
      </c>
      <c r="F113" s="179">
        <v>15000</v>
      </c>
      <c r="G113" s="177">
        <v>18000</v>
      </c>
      <c r="H113" s="178">
        <f t="shared" si="2"/>
        <v>18000</v>
      </c>
      <c r="I113" s="178">
        <f t="shared" si="2"/>
        <v>18000</v>
      </c>
      <c r="J113" s="178">
        <f t="shared" si="2"/>
        <v>18000</v>
      </c>
      <c r="K113" s="173"/>
    </row>
    <row r="114" spans="1:18">
      <c r="A114" s="17" t="s">
        <v>47</v>
      </c>
      <c r="B114" s="17" t="s">
        <v>31</v>
      </c>
      <c r="C114" s="21">
        <v>0</v>
      </c>
      <c r="D114" s="74">
        <v>0</v>
      </c>
      <c r="E114" s="21">
        <v>0.7</v>
      </c>
      <c r="F114" s="21">
        <v>0.7</v>
      </c>
      <c r="G114" s="21">
        <v>0.6</v>
      </c>
      <c r="H114" s="173">
        <f t="shared" si="2"/>
        <v>0.6</v>
      </c>
      <c r="I114" s="173">
        <f t="shared" si="2"/>
        <v>0.6</v>
      </c>
      <c r="J114" s="173">
        <f t="shared" si="2"/>
        <v>0.6</v>
      </c>
      <c r="K114" s="173"/>
    </row>
    <row r="115" spans="1:18">
      <c r="A115" s="23" t="s">
        <v>33</v>
      </c>
      <c r="B115" s="23" t="s">
        <v>34</v>
      </c>
      <c r="C115" s="22">
        <v>0</v>
      </c>
      <c r="D115" s="73">
        <v>0</v>
      </c>
      <c r="E115" s="22">
        <v>21</v>
      </c>
      <c r="F115" s="26">
        <v>77</v>
      </c>
      <c r="G115" s="22">
        <v>218</v>
      </c>
      <c r="H115" s="173">
        <f t="shared" si="2"/>
        <v>218</v>
      </c>
      <c r="I115" s="173">
        <f t="shared" si="2"/>
        <v>218</v>
      </c>
      <c r="J115" s="173">
        <f t="shared" si="2"/>
        <v>218</v>
      </c>
      <c r="K115" s="173"/>
    </row>
    <row r="116" spans="1:18">
      <c r="A116" s="17" t="s">
        <v>33</v>
      </c>
      <c r="B116" s="17" t="s">
        <v>36</v>
      </c>
      <c r="C116" s="22">
        <v>0</v>
      </c>
      <c r="D116" s="73">
        <v>0</v>
      </c>
      <c r="E116" s="22">
        <v>15</v>
      </c>
      <c r="F116" s="22">
        <v>57</v>
      </c>
      <c r="G116" s="22">
        <v>162</v>
      </c>
      <c r="H116" s="173">
        <f t="shared" si="2"/>
        <v>162</v>
      </c>
      <c r="I116" s="173">
        <f t="shared" si="2"/>
        <v>162</v>
      </c>
      <c r="J116" s="173">
        <f t="shared" si="2"/>
        <v>162</v>
      </c>
      <c r="K116" s="173"/>
    </row>
    <row r="117" spans="1:18">
      <c r="A117" s="17" t="s">
        <v>48</v>
      </c>
      <c r="B117" s="17" t="s">
        <v>49</v>
      </c>
      <c r="C117" s="22">
        <v>0</v>
      </c>
      <c r="D117" s="73">
        <v>50</v>
      </c>
      <c r="E117" s="175">
        <v>50</v>
      </c>
      <c r="F117" s="175">
        <v>50</v>
      </c>
      <c r="G117" s="175">
        <v>50</v>
      </c>
      <c r="H117" s="174">
        <f t="shared" si="2"/>
        <v>50</v>
      </c>
      <c r="I117" s="174">
        <f t="shared" si="2"/>
        <v>50</v>
      </c>
      <c r="J117" s="174">
        <f t="shared" si="2"/>
        <v>50</v>
      </c>
      <c r="K117" s="173"/>
    </row>
    <row r="118" spans="1:18">
      <c r="A118" s="23" t="s">
        <v>50</v>
      </c>
      <c r="B118" s="23" t="s">
        <v>10</v>
      </c>
      <c r="C118" s="32">
        <v>0</v>
      </c>
      <c r="D118" s="82">
        <v>0</v>
      </c>
      <c r="E118" s="32">
        <v>0.8</v>
      </c>
      <c r="F118" s="62">
        <v>3.4</v>
      </c>
      <c r="G118" s="32">
        <v>10.199999999999999</v>
      </c>
      <c r="H118" s="173">
        <f t="shared" si="2"/>
        <v>10.199999999999999</v>
      </c>
      <c r="I118" s="173">
        <f t="shared" si="2"/>
        <v>10.199999999999999</v>
      </c>
      <c r="J118" s="173">
        <f t="shared" si="2"/>
        <v>10.199999999999999</v>
      </c>
      <c r="K118" s="173"/>
    </row>
    <row r="119" spans="1:18">
      <c r="A119" s="25" t="s">
        <v>55</v>
      </c>
      <c r="B119" s="19"/>
      <c r="C119" s="63"/>
      <c r="D119" s="83"/>
      <c r="E119" s="47"/>
      <c r="F119" s="47"/>
      <c r="G119" s="64"/>
      <c r="H119" s="173">
        <f t="shared" si="2"/>
        <v>0</v>
      </c>
      <c r="I119" s="173">
        <f t="shared" si="2"/>
        <v>0</v>
      </c>
      <c r="J119" s="173">
        <f t="shared" si="2"/>
        <v>0</v>
      </c>
      <c r="K119" s="173"/>
    </row>
    <row r="120" spans="1:18">
      <c r="A120" s="17" t="s">
        <v>25</v>
      </c>
      <c r="B120" s="17" t="s">
        <v>26</v>
      </c>
      <c r="C120" s="21">
        <v>8.9</v>
      </c>
      <c r="D120" s="74">
        <v>8.5</v>
      </c>
      <c r="E120" s="21">
        <v>8</v>
      </c>
      <c r="F120" s="21">
        <v>8.5</v>
      </c>
      <c r="G120" s="21">
        <v>10</v>
      </c>
      <c r="H120" s="173">
        <f t="shared" si="2"/>
        <v>10</v>
      </c>
      <c r="I120" s="173">
        <f t="shared" si="2"/>
        <v>10</v>
      </c>
      <c r="J120" s="173">
        <f t="shared" si="2"/>
        <v>10</v>
      </c>
      <c r="K120" s="173"/>
    </row>
    <row r="121" spans="1:18">
      <c r="A121" s="17" t="s">
        <v>28</v>
      </c>
      <c r="B121" s="17" t="s">
        <v>29</v>
      </c>
      <c r="C121" s="24">
        <v>9823</v>
      </c>
      <c r="D121" s="75">
        <v>10861</v>
      </c>
      <c r="E121" s="24">
        <v>12261</v>
      </c>
      <c r="F121" s="24">
        <v>15146</v>
      </c>
      <c r="G121" s="24">
        <v>18805</v>
      </c>
      <c r="H121" s="173">
        <f t="shared" si="2"/>
        <v>18805</v>
      </c>
      <c r="I121" s="173">
        <f t="shared" si="2"/>
        <v>18805</v>
      </c>
      <c r="J121" s="173">
        <f t="shared" si="2"/>
        <v>18805</v>
      </c>
      <c r="K121" s="173"/>
    </row>
    <row r="122" spans="1:18">
      <c r="A122" s="14" t="s">
        <v>67</v>
      </c>
      <c r="B122" s="14"/>
      <c r="C122" s="14"/>
      <c r="E122" s="14"/>
      <c r="F122" s="14"/>
      <c r="G122" s="14"/>
      <c r="H122" s="173">
        <f t="shared" si="2"/>
        <v>0</v>
      </c>
      <c r="I122" s="173">
        <f t="shared" si="2"/>
        <v>0</v>
      </c>
      <c r="J122" s="173">
        <f t="shared" si="2"/>
        <v>0</v>
      </c>
      <c r="K122" s="173"/>
      <c r="L122" s="14"/>
      <c r="M122" s="14"/>
      <c r="N122" s="14"/>
      <c r="O122" s="14"/>
      <c r="P122" s="14"/>
      <c r="R122" s="14"/>
    </row>
    <row r="123" spans="1:18">
      <c r="A123" s="16" t="s">
        <v>1</v>
      </c>
      <c r="B123" s="17" t="s">
        <v>2</v>
      </c>
      <c r="C123" s="18">
        <v>2015</v>
      </c>
      <c r="D123" s="71">
        <v>2020</v>
      </c>
      <c r="E123" s="18">
        <v>2025</v>
      </c>
      <c r="F123" s="18">
        <v>2030</v>
      </c>
      <c r="G123" s="18">
        <v>2035</v>
      </c>
      <c r="H123" s="173">
        <f t="shared" si="2"/>
        <v>2035</v>
      </c>
      <c r="I123" s="173">
        <f t="shared" si="2"/>
        <v>2035</v>
      </c>
      <c r="J123" s="173">
        <f t="shared" si="2"/>
        <v>2035</v>
      </c>
      <c r="K123" s="173"/>
    </row>
    <row r="124" spans="1:18">
      <c r="A124" s="25" t="s">
        <v>57</v>
      </c>
      <c r="B124" s="19"/>
      <c r="C124" s="20"/>
      <c r="D124" s="72"/>
      <c r="E124" s="20"/>
      <c r="F124" s="20"/>
      <c r="G124" s="20"/>
      <c r="H124" s="173">
        <f t="shared" si="2"/>
        <v>0</v>
      </c>
      <c r="I124" s="173">
        <f t="shared" si="2"/>
        <v>0</v>
      </c>
      <c r="J124" s="173">
        <f t="shared" si="2"/>
        <v>0</v>
      </c>
      <c r="K124" s="173"/>
    </row>
    <row r="125" spans="1:18">
      <c r="A125" s="17" t="s">
        <v>25</v>
      </c>
      <c r="B125" s="17" t="s">
        <v>26</v>
      </c>
      <c r="C125" s="21">
        <v>25.5</v>
      </c>
      <c r="D125" s="74">
        <v>23.4</v>
      </c>
      <c r="E125" s="21">
        <v>20.7</v>
      </c>
      <c r="F125" s="21">
        <v>18.2</v>
      </c>
      <c r="G125" s="21">
        <v>14.7</v>
      </c>
      <c r="H125" s="173">
        <f t="shared" si="2"/>
        <v>14.7</v>
      </c>
      <c r="I125" s="173">
        <f t="shared" si="2"/>
        <v>14.7</v>
      </c>
      <c r="J125" s="173">
        <f t="shared" si="2"/>
        <v>14.7</v>
      </c>
      <c r="K125" s="173"/>
    </row>
    <row r="126" spans="1:18">
      <c r="A126" s="17" t="s">
        <v>28</v>
      </c>
      <c r="B126" s="17" t="s">
        <v>29</v>
      </c>
      <c r="C126" s="22">
        <v>4730</v>
      </c>
      <c r="D126" s="73">
        <v>4500</v>
      </c>
      <c r="E126" s="22">
        <v>4200</v>
      </c>
      <c r="F126" s="22">
        <v>3900</v>
      </c>
      <c r="G126" s="22">
        <v>3500</v>
      </c>
      <c r="H126" s="173">
        <f t="shared" si="2"/>
        <v>3500</v>
      </c>
      <c r="I126" s="173">
        <f t="shared" si="2"/>
        <v>3500</v>
      </c>
      <c r="J126" s="173">
        <f t="shared" si="2"/>
        <v>3500</v>
      </c>
      <c r="K126" s="173"/>
    </row>
    <row r="127" spans="1:18">
      <c r="A127" s="17" t="s">
        <v>30</v>
      </c>
      <c r="B127" s="17" t="s">
        <v>31</v>
      </c>
      <c r="C127" s="21">
        <v>7.6</v>
      </c>
      <c r="D127" s="74">
        <v>7.6</v>
      </c>
      <c r="E127" s="21">
        <v>7.6</v>
      </c>
      <c r="F127" s="21">
        <v>7.6</v>
      </c>
      <c r="G127" s="21">
        <v>7.6</v>
      </c>
      <c r="H127" s="173">
        <f t="shared" si="2"/>
        <v>7.6</v>
      </c>
      <c r="I127" s="173">
        <f t="shared" si="2"/>
        <v>7.6</v>
      </c>
      <c r="J127" s="173">
        <f t="shared" si="2"/>
        <v>7.6</v>
      </c>
      <c r="K127" s="173"/>
    </row>
    <row r="128" spans="1:18">
      <c r="A128" s="17" t="s">
        <v>33</v>
      </c>
      <c r="B128" s="17" t="s">
        <v>58</v>
      </c>
      <c r="C128" s="22">
        <v>9203</v>
      </c>
      <c r="D128" s="73">
        <v>8026</v>
      </c>
      <c r="E128" s="22">
        <v>6642</v>
      </c>
      <c r="F128" s="22">
        <v>5408</v>
      </c>
      <c r="G128" s="22">
        <v>3937</v>
      </c>
      <c r="H128" s="173">
        <f t="shared" si="2"/>
        <v>3937</v>
      </c>
      <c r="I128" s="173">
        <f t="shared" si="2"/>
        <v>3937</v>
      </c>
      <c r="J128" s="173">
        <f t="shared" si="2"/>
        <v>3937</v>
      </c>
      <c r="K128" s="173"/>
    </row>
    <row r="129" spans="1:11">
      <c r="A129" s="17" t="s">
        <v>33</v>
      </c>
      <c r="B129" s="17" t="s">
        <v>36</v>
      </c>
      <c r="C129" s="24">
        <v>6819</v>
      </c>
      <c r="D129" s="75">
        <v>5947</v>
      </c>
      <c r="E129" s="24">
        <v>4922</v>
      </c>
      <c r="F129" s="24">
        <v>4007</v>
      </c>
      <c r="G129" s="24">
        <v>2917</v>
      </c>
      <c r="H129" s="173">
        <f t="shared" si="2"/>
        <v>2917</v>
      </c>
      <c r="I129" s="173">
        <f t="shared" si="2"/>
        <v>2917</v>
      </c>
      <c r="J129" s="173">
        <f t="shared" si="2"/>
        <v>2917</v>
      </c>
      <c r="K129" s="173"/>
    </row>
    <row r="130" spans="1:11">
      <c r="A130" s="25" t="s">
        <v>38</v>
      </c>
      <c r="B130" s="19"/>
      <c r="C130" s="20"/>
      <c r="D130" s="72"/>
      <c r="E130" s="20"/>
      <c r="F130" s="20"/>
      <c r="G130" s="20"/>
      <c r="H130" s="173">
        <f t="shared" si="2"/>
        <v>0</v>
      </c>
      <c r="I130" s="173">
        <f t="shared" si="2"/>
        <v>0</v>
      </c>
      <c r="J130" s="173">
        <f t="shared" si="2"/>
        <v>0</v>
      </c>
      <c r="K130" s="173"/>
    </row>
    <row r="131" spans="1:11">
      <c r="A131" s="17" t="s">
        <v>25</v>
      </c>
      <c r="B131" s="17" t="s">
        <v>26</v>
      </c>
      <c r="C131" s="21">
        <v>5.7</v>
      </c>
      <c r="D131" s="74">
        <v>7.9</v>
      </c>
      <c r="E131" s="21">
        <v>8.9</v>
      </c>
      <c r="F131" s="21">
        <v>7.6</v>
      </c>
      <c r="G131" s="21">
        <v>4.5999999999999996</v>
      </c>
      <c r="H131" s="173">
        <f t="shared" si="2"/>
        <v>4.5999999999999996</v>
      </c>
      <c r="I131" s="173">
        <f t="shared" si="2"/>
        <v>4.5999999999999996</v>
      </c>
      <c r="J131" s="173">
        <f t="shared" si="2"/>
        <v>4.5999999999999996</v>
      </c>
      <c r="K131" s="173"/>
    </row>
    <row r="132" spans="1:11">
      <c r="A132" s="23" t="s">
        <v>28</v>
      </c>
      <c r="B132" s="23" t="s">
        <v>29</v>
      </c>
      <c r="C132" s="26">
        <v>14120</v>
      </c>
      <c r="D132" s="73">
        <v>16000</v>
      </c>
      <c r="E132" s="22">
        <v>18000</v>
      </c>
      <c r="F132" s="22">
        <v>20000</v>
      </c>
      <c r="G132" s="22">
        <v>22000</v>
      </c>
      <c r="H132" s="173">
        <f t="shared" si="2"/>
        <v>22000</v>
      </c>
      <c r="I132" s="173">
        <f t="shared" si="2"/>
        <v>22000</v>
      </c>
      <c r="J132" s="173">
        <f t="shared" si="2"/>
        <v>22000</v>
      </c>
      <c r="K132" s="173"/>
    </row>
    <row r="133" spans="1:11">
      <c r="A133" s="23" t="s">
        <v>30</v>
      </c>
      <c r="B133" s="23" t="s">
        <v>31</v>
      </c>
      <c r="C133" s="21">
        <v>8</v>
      </c>
      <c r="D133" s="74">
        <v>8</v>
      </c>
      <c r="E133" s="21">
        <v>8</v>
      </c>
      <c r="F133" s="21">
        <v>8</v>
      </c>
      <c r="G133" s="21">
        <v>8</v>
      </c>
      <c r="H133" s="173">
        <f t="shared" ref="H133:J196" si="3">G133</f>
        <v>8</v>
      </c>
      <c r="I133" s="173">
        <f t="shared" si="3"/>
        <v>8</v>
      </c>
      <c r="J133" s="173">
        <f t="shared" si="3"/>
        <v>8</v>
      </c>
      <c r="K133" s="173"/>
    </row>
    <row r="134" spans="1:11">
      <c r="A134" s="17" t="s">
        <v>39</v>
      </c>
      <c r="B134" s="17" t="s">
        <v>58</v>
      </c>
      <c r="C134" s="22">
        <v>6463</v>
      </c>
      <c r="D134" s="73">
        <v>10180</v>
      </c>
      <c r="E134" s="22">
        <v>12923</v>
      </c>
      <c r="F134" s="22">
        <v>12218</v>
      </c>
      <c r="G134" s="22">
        <v>8185</v>
      </c>
      <c r="H134" s="173">
        <f t="shared" si="3"/>
        <v>8185</v>
      </c>
      <c r="I134" s="173">
        <f t="shared" si="3"/>
        <v>8185</v>
      </c>
      <c r="J134" s="173">
        <f t="shared" si="3"/>
        <v>8185</v>
      </c>
      <c r="K134" s="173"/>
    </row>
    <row r="135" spans="1:11">
      <c r="A135" s="17" t="s">
        <v>39</v>
      </c>
      <c r="B135" s="17" t="s">
        <v>36</v>
      </c>
      <c r="C135" s="24">
        <v>5377</v>
      </c>
      <c r="D135" s="75">
        <v>8470</v>
      </c>
      <c r="E135" s="24">
        <v>10752</v>
      </c>
      <c r="F135" s="24">
        <v>10166</v>
      </c>
      <c r="G135" s="24">
        <v>6810</v>
      </c>
      <c r="H135" s="173">
        <f t="shared" si="3"/>
        <v>6810</v>
      </c>
      <c r="I135" s="173">
        <f t="shared" si="3"/>
        <v>6810</v>
      </c>
      <c r="J135" s="173">
        <f t="shared" si="3"/>
        <v>6810</v>
      </c>
      <c r="K135" s="173"/>
    </row>
    <row r="136" spans="1:11">
      <c r="A136" s="25" t="s">
        <v>40</v>
      </c>
      <c r="B136" s="19"/>
      <c r="C136" s="20"/>
      <c r="D136" s="72"/>
      <c r="E136" s="20"/>
      <c r="F136" s="20"/>
      <c r="G136" s="20"/>
      <c r="H136" s="173">
        <f t="shared" si="3"/>
        <v>0</v>
      </c>
      <c r="I136" s="173">
        <f t="shared" si="3"/>
        <v>0</v>
      </c>
      <c r="J136" s="173">
        <f t="shared" si="3"/>
        <v>0</v>
      </c>
      <c r="K136" s="173"/>
    </row>
    <row r="137" spans="1:11">
      <c r="A137" s="17" t="s">
        <v>25</v>
      </c>
      <c r="B137" s="17" t="s">
        <v>26</v>
      </c>
      <c r="C137" s="21">
        <v>6.5</v>
      </c>
      <c r="D137" s="74">
        <v>7.9</v>
      </c>
      <c r="E137" s="21">
        <v>8.1</v>
      </c>
      <c r="F137" s="21">
        <v>7.6</v>
      </c>
      <c r="G137" s="21">
        <v>6.3</v>
      </c>
      <c r="H137" s="173">
        <f t="shared" si="3"/>
        <v>6.3</v>
      </c>
      <c r="I137" s="173">
        <f t="shared" si="3"/>
        <v>6.3</v>
      </c>
      <c r="J137" s="173">
        <f t="shared" si="3"/>
        <v>6.3</v>
      </c>
      <c r="K137" s="173"/>
    </row>
    <row r="138" spans="1:11">
      <c r="A138" s="17" t="s">
        <v>28</v>
      </c>
      <c r="B138" s="17" t="s">
        <v>29</v>
      </c>
      <c r="C138" s="22">
        <v>16330</v>
      </c>
      <c r="D138" s="73">
        <v>16400</v>
      </c>
      <c r="E138" s="22">
        <v>16600</v>
      </c>
      <c r="F138" s="22">
        <v>16800</v>
      </c>
      <c r="G138" s="22">
        <v>17000</v>
      </c>
      <c r="H138" s="173">
        <f t="shared" si="3"/>
        <v>17000</v>
      </c>
      <c r="I138" s="173">
        <f t="shared" si="3"/>
        <v>17000</v>
      </c>
      <c r="J138" s="173">
        <f t="shared" si="3"/>
        <v>17000</v>
      </c>
      <c r="K138" s="173"/>
    </row>
    <row r="139" spans="1:11">
      <c r="A139" s="17" t="s">
        <v>30</v>
      </c>
      <c r="B139" s="17" t="s">
        <v>31</v>
      </c>
      <c r="C139" s="21">
        <v>12.9</v>
      </c>
      <c r="D139" s="74">
        <v>13.5</v>
      </c>
      <c r="E139" s="21">
        <v>13.5</v>
      </c>
      <c r="F139" s="21">
        <v>13.5</v>
      </c>
      <c r="G139" s="21">
        <v>13.5</v>
      </c>
      <c r="H139" s="173">
        <f t="shared" si="3"/>
        <v>13.5</v>
      </c>
      <c r="I139" s="173">
        <f t="shared" si="3"/>
        <v>13.5</v>
      </c>
      <c r="J139" s="173">
        <f t="shared" si="3"/>
        <v>13.5</v>
      </c>
      <c r="K139" s="173"/>
    </row>
    <row r="140" spans="1:11">
      <c r="A140" s="17" t="s">
        <v>41</v>
      </c>
      <c r="B140" s="17" t="s">
        <v>58</v>
      </c>
      <c r="C140" s="22">
        <v>13735</v>
      </c>
      <c r="D140" s="73">
        <v>17543</v>
      </c>
      <c r="E140" s="22">
        <v>18215</v>
      </c>
      <c r="F140" s="22">
        <v>17255</v>
      </c>
      <c r="G140" s="22">
        <v>14500</v>
      </c>
      <c r="H140" s="173">
        <f t="shared" si="3"/>
        <v>14500</v>
      </c>
      <c r="I140" s="173">
        <f t="shared" si="3"/>
        <v>14500</v>
      </c>
      <c r="J140" s="173">
        <f t="shared" si="3"/>
        <v>14500</v>
      </c>
      <c r="K140" s="173"/>
    </row>
    <row r="141" spans="1:11">
      <c r="A141" s="17" t="s">
        <v>41</v>
      </c>
      <c r="B141" s="17" t="s">
        <v>36</v>
      </c>
      <c r="C141" s="24">
        <v>7431</v>
      </c>
      <c r="D141" s="75">
        <v>9491</v>
      </c>
      <c r="E141" s="24">
        <v>9854</v>
      </c>
      <c r="F141" s="24">
        <v>9335</v>
      </c>
      <c r="G141" s="24">
        <v>7844</v>
      </c>
      <c r="H141" s="173">
        <f t="shared" si="3"/>
        <v>7844</v>
      </c>
      <c r="I141" s="173">
        <f t="shared" si="3"/>
        <v>7844</v>
      </c>
      <c r="J141" s="173">
        <f t="shared" si="3"/>
        <v>7844</v>
      </c>
      <c r="K141" s="173"/>
    </row>
    <row r="142" spans="1:11">
      <c r="A142" s="192" t="s">
        <v>68</v>
      </c>
      <c r="B142" s="193"/>
      <c r="C142" s="20"/>
      <c r="D142" s="72"/>
      <c r="E142" s="20"/>
      <c r="F142" s="20"/>
      <c r="G142" s="20"/>
      <c r="H142" s="173">
        <f t="shared" si="3"/>
        <v>0</v>
      </c>
      <c r="I142" s="173">
        <f t="shared" si="3"/>
        <v>0</v>
      </c>
      <c r="J142" s="173">
        <f t="shared" si="3"/>
        <v>0</v>
      </c>
      <c r="K142" s="173"/>
    </row>
    <row r="143" spans="1:11">
      <c r="A143" s="17" t="s">
        <v>25</v>
      </c>
      <c r="B143" s="17" t="s">
        <v>26</v>
      </c>
      <c r="C143" s="21">
        <v>0</v>
      </c>
      <c r="D143" s="74">
        <v>0</v>
      </c>
      <c r="E143" s="21">
        <v>1.6</v>
      </c>
      <c r="F143" s="21">
        <v>4.5999999999999996</v>
      </c>
      <c r="G143" s="21">
        <v>8.4</v>
      </c>
      <c r="H143" s="173">
        <f t="shared" si="3"/>
        <v>8.4</v>
      </c>
      <c r="I143" s="173">
        <f t="shared" si="3"/>
        <v>8.4</v>
      </c>
      <c r="J143" s="173">
        <f t="shared" si="3"/>
        <v>8.4</v>
      </c>
      <c r="K143" s="173"/>
    </row>
    <row r="144" spans="1:11">
      <c r="A144" s="17" t="s">
        <v>28</v>
      </c>
      <c r="B144" s="17" t="s">
        <v>29</v>
      </c>
      <c r="C144" s="21">
        <v>0</v>
      </c>
      <c r="D144" s="74">
        <v>0</v>
      </c>
      <c r="E144" s="22">
        <v>22000</v>
      </c>
      <c r="F144" s="22">
        <v>25000</v>
      </c>
      <c r="G144" s="22">
        <v>28000</v>
      </c>
      <c r="H144" s="173">
        <f t="shared" si="3"/>
        <v>28000</v>
      </c>
      <c r="I144" s="173">
        <f t="shared" si="3"/>
        <v>28000</v>
      </c>
      <c r="J144" s="173">
        <f t="shared" si="3"/>
        <v>28000</v>
      </c>
      <c r="K144" s="173"/>
    </row>
    <row r="145" spans="1:18">
      <c r="A145" s="17" t="s">
        <v>30</v>
      </c>
      <c r="B145" s="17" t="s">
        <v>43</v>
      </c>
      <c r="C145" s="21">
        <v>13.5</v>
      </c>
      <c r="D145" s="74">
        <v>13.5</v>
      </c>
      <c r="E145" s="21">
        <v>13.5</v>
      </c>
      <c r="F145" s="21">
        <v>13.5</v>
      </c>
      <c r="G145" s="21">
        <v>13.5</v>
      </c>
      <c r="H145" s="173">
        <f t="shared" si="3"/>
        <v>13.5</v>
      </c>
      <c r="I145" s="173">
        <f t="shared" si="3"/>
        <v>13.5</v>
      </c>
      <c r="J145" s="173">
        <f t="shared" si="3"/>
        <v>13.5</v>
      </c>
      <c r="K145" s="173"/>
    </row>
    <row r="146" spans="1:18">
      <c r="A146" s="17" t="s">
        <v>44</v>
      </c>
      <c r="B146" s="17" t="s">
        <v>45</v>
      </c>
      <c r="C146" s="22">
        <v>0</v>
      </c>
      <c r="D146" s="73">
        <v>0</v>
      </c>
      <c r="E146" s="22">
        <v>4828</v>
      </c>
      <c r="F146" s="22">
        <v>15691</v>
      </c>
      <c r="G146" s="22">
        <v>31843</v>
      </c>
      <c r="H146" s="173">
        <f t="shared" si="3"/>
        <v>31843</v>
      </c>
      <c r="I146" s="173">
        <f t="shared" si="3"/>
        <v>31843</v>
      </c>
      <c r="J146" s="173">
        <f t="shared" si="3"/>
        <v>31843</v>
      </c>
      <c r="K146" s="173"/>
    </row>
    <row r="147" spans="1:18">
      <c r="A147" s="23" t="s">
        <v>44</v>
      </c>
      <c r="B147" s="23" t="s">
        <v>36</v>
      </c>
      <c r="C147" s="26">
        <v>0</v>
      </c>
      <c r="D147" s="77">
        <v>0</v>
      </c>
      <c r="E147" s="36">
        <v>3158</v>
      </c>
      <c r="F147" s="36">
        <v>10262</v>
      </c>
      <c r="G147" s="36">
        <v>20825</v>
      </c>
      <c r="H147" s="173">
        <f t="shared" si="3"/>
        <v>20825</v>
      </c>
      <c r="I147" s="173">
        <f t="shared" si="3"/>
        <v>20825</v>
      </c>
      <c r="J147" s="173">
        <f t="shared" si="3"/>
        <v>20825</v>
      </c>
      <c r="K147" s="173"/>
    </row>
    <row r="148" spans="1:18">
      <c r="A148" s="192" t="s">
        <v>46</v>
      </c>
      <c r="B148" s="193"/>
      <c r="C148" s="45"/>
      <c r="D148" s="81"/>
      <c r="E148" s="45"/>
      <c r="F148" s="45"/>
      <c r="G148" s="45"/>
      <c r="H148" s="173">
        <f t="shared" si="3"/>
        <v>0</v>
      </c>
      <c r="I148" s="173">
        <f t="shared" si="3"/>
        <v>0</v>
      </c>
      <c r="J148" s="173">
        <f t="shared" si="3"/>
        <v>0</v>
      </c>
      <c r="K148" s="173"/>
    </row>
    <row r="149" spans="1:18">
      <c r="A149" s="17" t="s">
        <v>25</v>
      </c>
      <c r="B149" s="17" t="s">
        <v>26</v>
      </c>
      <c r="C149" s="21">
        <v>0.1</v>
      </c>
      <c r="D149" s="74">
        <v>0.4</v>
      </c>
      <c r="E149" s="21">
        <v>1.2</v>
      </c>
      <c r="F149" s="21">
        <v>4.2</v>
      </c>
      <c r="G149" s="21">
        <v>8</v>
      </c>
      <c r="H149" s="173">
        <f t="shared" si="3"/>
        <v>8</v>
      </c>
      <c r="I149" s="173">
        <f t="shared" si="3"/>
        <v>8</v>
      </c>
      <c r="J149" s="173">
        <f t="shared" si="3"/>
        <v>8</v>
      </c>
      <c r="K149" s="173"/>
    </row>
    <row r="150" spans="1:18">
      <c r="A150" s="23" t="s">
        <v>28</v>
      </c>
      <c r="B150" s="23" t="s">
        <v>29</v>
      </c>
      <c r="C150" s="22">
        <v>8000</v>
      </c>
      <c r="D150" s="73">
        <v>10000</v>
      </c>
      <c r="E150" s="22">
        <v>12000</v>
      </c>
      <c r="F150" s="26">
        <v>15000</v>
      </c>
      <c r="G150" s="22">
        <v>18000</v>
      </c>
      <c r="H150" s="173">
        <f t="shared" si="3"/>
        <v>18000</v>
      </c>
      <c r="I150" s="173">
        <f t="shared" si="3"/>
        <v>18000</v>
      </c>
      <c r="J150" s="173">
        <f t="shared" si="3"/>
        <v>18000</v>
      </c>
      <c r="K150" s="173"/>
    </row>
    <row r="151" spans="1:18">
      <c r="A151" s="17" t="s">
        <v>47</v>
      </c>
      <c r="B151" s="17" t="s">
        <v>31</v>
      </c>
      <c r="C151" s="21">
        <v>0</v>
      </c>
      <c r="D151" s="74">
        <v>0</v>
      </c>
      <c r="E151" s="21">
        <v>0.5</v>
      </c>
      <c r="F151" s="21">
        <v>0.5</v>
      </c>
      <c r="G151" s="21">
        <v>0.5</v>
      </c>
      <c r="H151" s="173">
        <f t="shared" si="3"/>
        <v>0.5</v>
      </c>
      <c r="I151" s="173">
        <f t="shared" si="3"/>
        <v>0.5</v>
      </c>
      <c r="J151" s="173">
        <f t="shared" si="3"/>
        <v>0.5</v>
      </c>
      <c r="K151" s="173"/>
    </row>
    <row r="152" spans="1:18">
      <c r="A152" s="17" t="s">
        <v>33</v>
      </c>
      <c r="B152" s="17" t="s">
        <v>34</v>
      </c>
      <c r="C152" s="22">
        <v>0</v>
      </c>
      <c r="D152" s="73">
        <v>0</v>
      </c>
      <c r="E152" s="22">
        <v>71</v>
      </c>
      <c r="F152" s="22">
        <v>309</v>
      </c>
      <c r="G152" s="22">
        <v>702</v>
      </c>
      <c r="H152" s="173">
        <f t="shared" si="3"/>
        <v>702</v>
      </c>
      <c r="I152" s="173">
        <f t="shared" si="3"/>
        <v>702</v>
      </c>
      <c r="J152" s="173">
        <f t="shared" si="3"/>
        <v>702</v>
      </c>
      <c r="K152" s="173"/>
    </row>
    <row r="153" spans="1:18">
      <c r="A153" s="17" t="s">
        <v>33</v>
      </c>
      <c r="B153" s="17" t="s">
        <v>36</v>
      </c>
      <c r="C153" s="22">
        <v>0</v>
      </c>
      <c r="D153" s="73">
        <v>0</v>
      </c>
      <c r="E153" s="22">
        <v>53</v>
      </c>
      <c r="F153" s="22">
        <v>229</v>
      </c>
      <c r="G153" s="22">
        <v>520</v>
      </c>
      <c r="H153" s="173">
        <f t="shared" si="3"/>
        <v>520</v>
      </c>
      <c r="I153" s="173">
        <f t="shared" si="3"/>
        <v>520</v>
      </c>
      <c r="J153" s="173">
        <f t="shared" si="3"/>
        <v>520</v>
      </c>
      <c r="K153" s="173"/>
    </row>
    <row r="154" spans="1:18">
      <c r="A154" s="17" t="s">
        <v>48</v>
      </c>
      <c r="B154" s="17" t="s">
        <v>49</v>
      </c>
      <c r="C154" s="22">
        <v>0</v>
      </c>
      <c r="D154" s="74">
        <v>32.5</v>
      </c>
      <c r="E154" s="21">
        <v>32.5</v>
      </c>
      <c r="F154" s="21">
        <v>32.5</v>
      </c>
      <c r="G154" s="21">
        <v>32.5</v>
      </c>
      <c r="H154" s="173">
        <f t="shared" si="3"/>
        <v>32.5</v>
      </c>
      <c r="I154" s="173">
        <f t="shared" si="3"/>
        <v>32.5</v>
      </c>
      <c r="J154" s="173">
        <f t="shared" si="3"/>
        <v>32.5</v>
      </c>
      <c r="K154" s="173"/>
    </row>
    <row r="155" spans="1:18">
      <c r="A155" s="17" t="s">
        <v>50</v>
      </c>
      <c r="B155" s="17" t="s">
        <v>10</v>
      </c>
      <c r="C155" s="32">
        <v>0.3</v>
      </c>
      <c r="D155" s="82">
        <v>1.3</v>
      </c>
      <c r="E155" s="32">
        <v>4.4000000000000004</v>
      </c>
      <c r="F155" s="32">
        <v>19.3</v>
      </c>
      <c r="G155" s="32">
        <v>43.8</v>
      </c>
      <c r="H155" s="173">
        <f t="shared" si="3"/>
        <v>43.8</v>
      </c>
      <c r="I155" s="173">
        <f t="shared" si="3"/>
        <v>43.8</v>
      </c>
      <c r="J155" s="173">
        <f t="shared" si="3"/>
        <v>43.8</v>
      </c>
      <c r="K155" s="173"/>
    </row>
    <row r="156" spans="1:18">
      <c r="A156" s="25" t="s">
        <v>55</v>
      </c>
      <c r="B156" s="33"/>
      <c r="C156" s="47"/>
      <c r="D156" s="83"/>
      <c r="E156" s="47"/>
      <c r="F156" s="64"/>
      <c r="G156" s="45"/>
      <c r="H156" s="173">
        <f t="shared" si="3"/>
        <v>0</v>
      </c>
      <c r="I156" s="173">
        <f t="shared" si="3"/>
        <v>0</v>
      </c>
      <c r="J156" s="173">
        <f t="shared" si="3"/>
        <v>0</v>
      </c>
      <c r="K156" s="173"/>
    </row>
    <row r="157" spans="1:18">
      <c r="A157" s="17" t="s">
        <v>25</v>
      </c>
      <c r="B157" s="17" t="s">
        <v>26</v>
      </c>
      <c r="C157" s="21">
        <v>37.799999999999997</v>
      </c>
      <c r="D157" s="74">
        <v>39.6</v>
      </c>
      <c r="E157" s="21">
        <v>40.6</v>
      </c>
      <c r="F157" s="21">
        <v>42.3</v>
      </c>
      <c r="G157" s="21">
        <v>42.1</v>
      </c>
      <c r="H157" s="173">
        <f t="shared" si="3"/>
        <v>42.1</v>
      </c>
      <c r="I157" s="173">
        <f t="shared" si="3"/>
        <v>42.1</v>
      </c>
      <c r="J157" s="173">
        <f t="shared" si="3"/>
        <v>42.1</v>
      </c>
      <c r="K157" s="173"/>
    </row>
    <row r="158" spans="1:18">
      <c r="A158" s="17" t="s">
        <v>28</v>
      </c>
      <c r="B158" s="17" t="s">
        <v>29</v>
      </c>
      <c r="C158" s="24">
        <v>8149</v>
      </c>
      <c r="D158" s="75">
        <v>9235</v>
      </c>
      <c r="E158" s="24">
        <v>10662</v>
      </c>
      <c r="F158" s="24">
        <v>12551</v>
      </c>
      <c r="G158" s="24">
        <v>15215</v>
      </c>
      <c r="H158" s="173">
        <f t="shared" si="3"/>
        <v>15215</v>
      </c>
      <c r="I158" s="173">
        <f t="shared" si="3"/>
        <v>15215</v>
      </c>
      <c r="J158" s="173">
        <f t="shared" si="3"/>
        <v>15215</v>
      </c>
      <c r="K158" s="173"/>
    </row>
    <row r="159" spans="1:18">
      <c r="A159" s="14" t="s">
        <v>69</v>
      </c>
      <c r="B159" s="14"/>
      <c r="C159" s="14"/>
      <c r="E159" s="14"/>
      <c r="F159" s="14"/>
      <c r="G159" s="14"/>
      <c r="H159" s="173">
        <f t="shared" si="3"/>
        <v>0</v>
      </c>
      <c r="I159" s="173">
        <f t="shared" si="3"/>
        <v>0</v>
      </c>
      <c r="J159" s="173">
        <f t="shared" si="3"/>
        <v>0</v>
      </c>
      <c r="K159" s="173"/>
      <c r="L159" s="14"/>
      <c r="M159" s="14"/>
      <c r="N159" s="14"/>
      <c r="O159" s="14"/>
      <c r="P159" s="14"/>
      <c r="R159" s="14"/>
    </row>
    <row r="160" spans="1:18">
      <c r="A160" s="16" t="s">
        <v>1</v>
      </c>
      <c r="B160" s="17" t="s">
        <v>2</v>
      </c>
      <c r="C160" s="65">
        <v>2015</v>
      </c>
      <c r="D160" s="89">
        <v>2020</v>
      </c>
      <c r="E160" s="65">
        <v>2025</v>
      </c>
      <c r="F160" s="65">
        <v>2030</v>
      </c>
      <c r="G160" s="65">
        <v>2035</v>
      </c>
      <c r="H160" s="173">
        <f t="shared" si="3"/>
        <v>2035</v>
      </c>
      <c r="I160" s="173">
        <f t="shared" si="3"/>
        <v>2035</v>
      </c>
      <c r="J160" s="173">
        <f t="shared" si="3"/>
        <v>2035</v>
      </c>
      <c r="K160" s="173"/>
    </row>
    <row r="161" spans="1:11">
      <c r="A161" s="31" t="s">
        <v>70</v>
      </c>
      <c r="B161" s="34"/>
      <c r="C161" s="66"/>
      <c r="D161" s="90"/>
      <c r="E161" s="66"/>
      <c r="F161" s="67"/>
      <c r="G161" s="44"/>
      <c r="H161" s="173">
        <f t="shared" si="3"/>
        <v>0</v>
      </c>
      <c r="I161" s="173">
        <f t="shared" si="3"/>
        <v>0</v>
      </c>
      <c r="J161" s="173">
        <f t="shared" si="3"/>
        <v>0</v>
      </c>
      <c r="K161" s="173"/>
    </row>
    <row r="162" spans="1:11">
      <c r="A162" s="17" t="s">
        <v>25</v>
      </c>
      <c r="B162" s="17" t="s">
        <v>26</v>
      </c>
      <c r="C162" s="21">
        <v>937</v>
      </c>
      <c r="D162" s="73">
        <v>1020</v>
      </c>
      <c r="E162" s="22">
        <v>949</v>
      </c>
      <c r="F162" s="22">
        <v>859</v>
      </c>
      <c r="G162" s="22">
        <v>769</v>
      </c>
      <c r="H162" s="173">
        <f t="shared" si="3"/>
        <v>769</v>
      </c>
      <c r="I162" s="173">
        <f t="shared" si="3"/>
        <v>769</v>
      </c>
      <c r="J162" s="173">
        <f t="shared" si="3"/>
        <v>769</v>
      </c>
      <c r="K162" s="173"/>
    </row>
    <row r="163" spans="1:11">
      <c r="A163" s="17" t="s">
        <v>28</v>
      </c>
      <c r="B163" s="17" t="s">
        <v>29</v>
      </c>
      <c r="C163" s="22">
        <v>27375</v>
      </c>
      <c r="D163" s="73">
        <v>28500</v>
      </c>
      <c r="E163" s="177">
        <v>30000</v>
      </c>
      <c r="F163" s="177">
        <v>32000</v>
      </c>
      <c r="G163" s="177">
        <v>33800</v>
      </c>
      <c r="H163" s="178">
        <f t="shared" si="3"/>
        <v>33800</v>
      </c>
      <c r="I163" s="178">
        <f t="shared" si="3"/>
        <v>33800</v>
      </c>
      <c r="J163" s="178">
        <f t="shared" si="3"/>
        <v>33800</v>
      </c>
      <c r="K163" s="173"/>
    </row>
    <row r="164" spans="1:11">
      <c r="A164" s="17" t="s">
        <v>30</v>
      </c>
      <c r="B164" s="17" t="s">
        <v>71</v>
      </c>
      <c r="C164" s="21">
        <v>16.399999999999999</v>
      </c>
      <c r="D164" s="74">
        <v>16.399999999999999</v>
      </c>
      <c r="E164" s="175">
        <v>16.399999999999999</v>
      </c>
      <c r="F164" s="175">
        <v>16.399999999999999</v>
      </c>
      <c r="G164" s="175">
        <v>16.399999999999999</v>
      </c>
      <c r="H164" s="174">
        <f t="shared" si="3"/>
        <v>16.399999999999999</v>
      </c>
      <c r="I164" s="174">
        <f t="shared" si="3"/>
        <v>16.399999999999999</v>
      </c>
      <c r="J164" s="174">
        <f t="shared" si="3"/>
        <v>16.399999999999999</v>
      </c>
      <c r="K164" s="173"/>
    </row>
    <row r="165" spans="1:11">
      <c r="A165" s="17" t="s">
        <v>39</v>
      </c>
      <c r="B165" s="17" t="s">
        <v>58</v>
      </c>
      <c r="C165" s="68">
        <v>4205602</v>
      </c>
      <c r="D165" s="91">
        <v>4765356</v>
      </c>
      <c r="E165" s="68">
        <v>4668096</v>
      </c>
      <c r="F165" s="68">
        <v>4505195</v>
      </c>
      <c r="G165" s="68">
        <v>4262844</v>
      </c>
      <c r="H165" s="173">
        <f t="shared" si="3"/>
        <v>4262844</v>
      </c>
      <c r="I165" s="173">
        <f t="shared" si="3"/>
        <v>4262844</v>
      </c>
      <c r="J165" s="173">
        <f t="shared" si="3"/>
        <v>4262844</v>
      </c>
      <c r="K165" s="173"/>
    </row>
    <row r="166" spans="1:11">
      <c r="A166" s="17" t="s">
        <v>39</v>
      </c>
      <c r="B166" s="17" t="s">
        <v>36</v>
      </c>
      <c r="C166" s="24">
        <v>3499061</v>
      </c>
      <c r="D166" s="75">
        <v>3964776</v>
      </c>
      <c r="E166" s="24">
        <v>3883856</v>
      </c>
      <c r="F166" s="24">
        <v>3748322</v>
      </c>
      <c r="G166" s="24">
        <v>3546686</v>
      </c>
      <c r="H166" s="173">
        <f t="shared" si="3"/>
        <v>3546686</v>
      </c>
      <c r="I166" s="173">
        <f t="shared" si="3"/>
        <v>3546686</v>
      </c>
      <c r="J166" s="173">
        <f t="shared" si="3"/>
        <v>3546686</v>
      </c>
      <c r="K166" s="173"/>
    </row>
    <row r="167" spans="1:11">
      <c r="A167" s="31" t="s">
        <v>72</v>
      </c>
      <c r="B167" s="34"/>
      <c r="C167" s="66"/>
      <c r="D167" s="90"/>
      <c r="E167" s="66"/>
      <c r="F167" s="67"/>
      <c r="G167" s="44"/>
      <c r="H167" s="173">
        <f t="shared" si="3"/>
        <v>0</v>
      </c>
      <c r="I167" s="173">
        <f t="shared" si="3"/>
        <v>0</v>
      </c>
      <c r="J167" s="173">
        <f t="shared" si="3"/>
        <v>0</v>
      </c>
      <c r="K167" s="173"/>
    </row>
    <row r="168" spans="1:11">
      <c r="A168" s="17" t="s">
        <v>25</v>
      </c>
      <c r="B168" s="17" t="s">
        <v>26</v>
      </c>
      <c r="C168" s="21">
        <v>0.4</v>
      </c>
      <c r="D168" s="73">
        <v>1</v>
      </c>
      <c r="E168" s="22">
        <v>2</v>
      </c>
      <c r="F168" s="22">
        <v>5</v>
      </c>
      <c r="G168" s="22">
        <v>12</v>
      </c>
      <c r="H168" s="173">
        <f t="shared" si="3"/>
        <v>12</v>
      </c>
      <c r="I168" s="173">
        <f t="shared" si="3"/>
        <v>12</v>
      </c>
      <c r="J168" s="173">
        <f t="shared" si="3"/>
        <v>12</v>
      </c>
      <c r="K168" s="173"/>
    </row>
    <row r="169" spans="1:11">
      <c r="A169" s="17" t="s">
        <v>28</v>
      </c>
      <c r="B169" s="17" t="s">
        <v>29</v>
      </c>
      <c r="C169" s="22">
        <v>27375</v>
      </c>
      <c r="D169" s="73">
        <v>28500</v>
      </c>
      <c r="E169" s="177">
        <v>30000</v>
      </c>
      <c r="F169" s="177">
        <v>32000</v>
      </c>
      <c r="G169" s="177">
        <v>33800</v>
      </c>
      <c r="H169" s="178">
        <f t="shared" si="3"/>
        <v>33800</v>
      </c>
      <c r="I169" s="178">
        <f t="shared" si="3"/>
        <v>33800</v>
      </c>
      <c r="J169" s="178">
        <f t="shared" si="3"/>
        <v>33800</v>
      </c>
      <c r="K169" s="173"/>
    </row>
    <row r="170" spans="1:11">
      <c r="A170" s="17" t="s">
        <v>30</v>
      </c>
      <c r="B170" s="17" t="s">
        <v>53</v>
      </c>
      <c r="C170" s="21">
        <v>25</v>
      </c>
      <c r="D170" s="74">
        <v>25</v>
      </c>
      <c r="E170" s="175">
        <v>25</v>
      </c>
      <c r="F170" s="175">
        <v>25</v>
      </c>
      <c r="G170" s="175">
        <v>25</v>
      </c>
      <c r="H170" s="174">
        <f t="shared" si="3"/>
        <v>25</v>
      </c>
      <c r="I170" s="174">
        <f t="shared" si="3"/>
        <v>25</v>
      </c>
      <c r="J170" s="174">
        <f t="shared" si="3"/>
        <v>25</v>
      </c>
      <c r="K170" s="173"/>
    </row>
    <row r="171" spans="1:11">
      <c r="A171" s="17" t="s">
        <v>44</v>
      </c>
      <c r="B171" s="17" t="s">
        <v>36</v>
      </c>
      <c r="C171" s="24">
        <v>2793</v>
      </c>
      <c r="D171" s="75">
        <v>3788</v>
      </c>
      <c r="E171" s="24">
        <v>14631</v>
      </c>
      <c r="F171" s="24">
        <v>42362</v>
      </c>
      <c r="G171" s="24">
        <v>101355</v>
      </c>
      <c r="H171" s="173">
        <f t="shared" si="3"/>
        <v>101355</v>
      </c>
      <c r="I171" s="173">
        <f t="shared" si="3"/>
        <v>101355</v>
      </c>
      <c r="J171" s="173">
        <f t="shared" si="3"/>
        <v>101355</v>
      </c>
      <c r="K171" s="173"/>
    </row>
    <row r="172" spans="1:11">
      <c r="A172" s="31" t="s">
        <v>73</v>
      </c>
      <c r="B172" s="34"/>
      <c r="C172" s="66"/>
      <c r="D172" s="90"/>
      <c r="E172" s="66"/>
      <c r="F172" s="67"/>
      <c r="G172" s="44"/>
      <c r="H172" s="173">
        <f t="shared" si="3"/>
        <v>0</v>
      </c>
      <c r="I172" s="173">
        <f t="shared" si="3"/>
        <v>0</v>
      </c>
      <c r="J172" s="173">
        <f t="shared" si="3"/>
        <v>0</v>
      </c>
      <c r="K172" s="173"/>
    </row>
    <row r="173" spans="1:11">
      <c r="A173" s="23" t="s">
        <v>25</v>
      </c>
      <c r="B173" s="23" t="s">
        <v>26</v>
      </c>
      <c r="C173" s="35">
        <v>0.7</v>
      </c>
      <c r="D173" s="92">
        <v>1</v>
      </c>
      <c r="E173" s="26">
        <v>1</v>
      </c>
      <c r="F173" s="26">
        <v>4</v>
      </c>
      <c r="G173" s="26">
        <v>10</v>
      </c>
      <c r="H173" s="173">
        <f t="shared" si="3"/>
        <v>10</v>
      </c>
      <c r="I173" s="173">
        <f t="shared" si="3"/>
        <v>10</v>
      </c>
      <c r="J173" s="173">
        <f t="shared" si="3"/>
        <v>10</v>
      </c>
      <c r="K173" s="173"/>
    </row>
    <row r="174" spans="1:11">
      <c r="A174" s="23" t="s">
        <v>28</v>
      </c>
      <c r="B174" s="23" t="s">
        <v>29</v>
      </c>
      <c r="C174" s="22">
        <v>8000</v>
      </c>
      <c r="D174" s="73">
        <v>10000</v>
      </c>
      <c r="E174" s="177">
        <v>12000</v>
      </c>
      <c r="F174" s="179">
        <v>15000</v>
      </c>
      <c r="G174" s="177">
        <v>18000</v>
      </c>
      <c r="H174" s="178">
        <f t="shared" si="3"/>
        <v>18000</v>
      </c>
      <c r="I174" s="178">
        <f t="shared" si="3"/>
        <v>18000</v>
      </c>
      <c r="J174" s="178">
        <f t="shared" si="3"/>
        <v>18000</v>
      </c>
      <c r="K174" s="173"/>
    </row>
    <row r="175" spans="1:11">
      <c r="A175" s="17" t="s">
        <v>48</v>
      </c>
      <c r="B175" s="17" t="s">
        <v>49</v>
      </c>
      <c r="C175" s="21">
        <v>32.5</v>
      </c>
      <c r="D175" s="74">
        <v>32.5</v>
      </c>
      <c r="E175" s="175">
        <v>32.5</v>
      </c>
      <c r="F175" s="175">
        <v>32.5</v>
      </c>
      <c r="G175" s="175">
        <v>32.5</v>
      </c>
      <c r="H175" s="174">
        <f t="shared" si="3"/>
        <v>32.5</v>
      </c>
      <c r="I175" s="174">
        <f t="shared" si="3"/>
        <v>32.5</v>
      </c>
      <c r="J175" s="174">
        <f t="shared" si="3"/>
        <v>32.5</v>
      </c>
      <c r="K175" s="173"/>
    </row>
    <row r="176" spans="1:11">
      <c r="A176" s="17" t="s">
        <v>50</v>
      </c>
      <c r="B176" s="17" t="s">
        <v>10</v>
      </c>
      <c r="C176" s="32">
        <v>1.9</v>
      </c>
      <c r="D176" s="82">
        <v>3.1</v>
      </c>
      <c r="E176" s="32">
        <v>5.7</v>
      </c>
      <c r="F176" s="32">
        <v>21.5</v>
      </c>
      <c r="G176" s="32">
        <v>60.8</v>
      </c>
      <c r="H176" s="173">
        <f t="shared" si="3"/>
        <v>60.8</v>
      </c>
      <c r="I176" s="173">
        <f t="shared" si="3"/>
        <v>60.8</v>
      </c>
      <c r="J176" s="173">
        <f t="shared" si="3"/>
        <v>60.8</v>
      </c>
      <c r="K176" s="173"/>
    </row>
    <row r="177" spans="1:18">
      <c r="A177" s="14" t="s">
        <v>74</v>
      </c>
      <c r="B177" s="14"/>
      <c r="C177" s="14"/>
      <c r="E177" s="14"/>
      <c r="F177" s="14"/>
      <c r="G177" s="14"/>
      <c r="H177" s="173">
        <f t="shared" si="3"/>
        <v>0</v>
      </c>
      <c r="I177" s="173">
        <f t="shared" si="3"/>
        <v>0</v>
      </c>
      <c r="J177" s="173">
        <f t="shared" si="3"/>
        <v>0</v>
      </c>
      <c r="K177" s="173"/>
      <c r="L177" s="14"/>
      <c r="M177" s="14"/>
      <c r="N177" s="14"/>
      <c r="O177" s="14"/>
      <c r="P177" s="14"/>
      <c r="R177" s="14"/>
    </row>
    <row r="178" spans="1:18">
      <c r="A178" s="16" t="s">
        <v>1</v>
      </c>
      <c r="B178" s="17" t="s">
        <v>2</v>
      </c>
      <c r="C178" s="18">
        <v>2015</v>
      </c>
      <c r="D178" s="71">
        <v>2020</v>
      </c>
      <c r="E178" s="18">
        <v>2025</v>
      </c>
      <c r="F178" s="18">
        <v>2030</v>
      </c>
      <c r="G178" s="18">
        <v>2035</v>
      </c>
      <c r="H178" s="173">
        <f t="shared" si="3"/>
        <v>2035</v>
      </c>
      <c r="I178" s="173">
        <f t="shared" si="3"/>
        <v>2035</v>
      </c>
      <c r="J178" s="173">
        <f t="shared" si="3"/>
        <v>2035</v>
      </c>
      <c r="K178" s="173"/>
    </row>
    <row r="179" spans="1:18">
      <c r="A179" s="31" t="s">
        <v>70</v>
      </c>
      <c r="B179" s="34"/>
      <c r="C179" s="66"/>
      <c r="D179" s="90"/>
      <c r="E179" s="66"/>
      <c r="F179" s="67"/>
      <c r="G179" s="44"/>
      <c r="H179" s="173">
        <f t="shared" si="3"/>
        <v>0</v>
      </c>
      <c r="I179" s="173">
        <f t="shared" si="3"/>
        <v>0</v>
      </c>
      <c r="J179" s="173">
        <f t="shared" si="3"/>
        <v>0</v>
      </c>
      <c r="K179" s="173"/>
    </row>
    <row r="180" spans="1:18">
      <c r="A180" s="17" t="s">
        <v>25</v>
      </c>
      <c r="B180" s="17" t="s">
        <v>26</v>
      </c>
      <c r="C180" s="21">
        <v>100.3</v>
      </c>
      <c r="D180" s="74">
        <v>91.6</v>
      </c>
      <c r="E180" s="21">
        <v>84.6</v>
      </c>
      <c r="F180" s="21">
        <v>93.3</v>
      </c>
      <c r="G180" s="21">
        <v>84.6</v>
      </c>
      <c r="H180" s="173">
        <f t="shared" si="3"/>
        <v>84.6</v>
      </c>
      <c r="I180" s="173">
        <f t="shared" si="3"/>
        <v>84.6</v>
      </c>
      <c r="J180" s="173">
        <f t="shared" si="3"/>
        <v>84.6</v>
      </c>
      <c r="K180" s="173"/>
    </row>
    <row r="181" spans="1:18">
      <c r="A181" s="17" t="s">
        <v>28</v>
      </c>
      <c r="B181" s="17" t="s">
        <v>29</v>
      </c>
      <c r="C181" s="22">
        <v>32549</v>
      </c>
      <c r="D181" s="73">
        <v>33483</v>
      </c>
      <c r="E181" s="177">
        <v>33684</v>
      </c>
      <c r="F181" s="177">
        <v>33870</v>
      </c>
      <c r="G181" s="177">
        <v>34153</v>
      </c>
      <c r="H181" s="178">
        <f t="shared" si="3"/>
        <v>34153</v>
      </c>
      <c r="I181" s="178">
        <f t="shared" si="3"/>
        <v>34153</v>
      </c>
      <c r="J181" s="178">
        <f t="shared" si="3"/>
        <v>34153</v>
      </c>
      <c r="K181" s="173"/>
    </row>
    <row r="182" spans="1:18">
      <c r="A182" s="17" t="s">
        <v>30</v>
      </c>
      <c r="B182" s="17" t="s">
        <v>71</v>
      </c>
      <c r="C182" s="21">
        <v>24.5</v>
      </c>
      <c r="D182" s="74">
        <v>24.5</v>
      </c>
      <c r="E182" s="175">
        <v>24.5</v>
      </c>
      <c r="F182" s="175">
        <v>24.5</v>
      </c>
      <c r="G182" s="175">
        <v>24.5</v>
      </c>
      <c r="H182" s="174">
        <f t="shared" si="3"/>
        <v>24.5</v>
      </c>
      <c r="I182" s="174">
        <f t="shared" si="3"/>
        <v>24.5</v>
      </c>
      <c r="J182" s="174">
        <f t="shared" si="3"/>
        <v>24.5</v>
      </c>
      <c r="K182" s="173"/>
    </row>
    <row r="183" spans="1:18">
      <c r="A183" s="17" t="s">
        <v>39</v>
      </c>
      <c r="B183" s="17" t="s">
        <v>58</v>
      </c>
      <c r="C183" s="22">
        <v>799545</v>
      </c>
      <c r="D183" s="73">
        <v>751818</v>
      </c>
      <c r="E183" s="22">
        <v>698199</v>
      </c>
      <c r="F183" s="22">
        <v>774064</v>
      </c>
      <c r="G183" s="22">
        <v>708050</v>
      </c>
      <c r="H183" s="173">
        <f t="shared" si="3"/>
        <v>708050</v>
      </c>
      <c r="I183" s="173">
        <f t="shared" si="3"/>
        <v>708050</v>
      </c>
      <c r="J183" s="173">
        <f t="shared" si="3"/>
        <v>708050</v>
      </c>
      <c r="K183" s="173"/>
    </row>
    <row r="184" spans="1:18">
      <c r="A184" s="17" t="s">
        <v>39</v>
      </c>
      <c r="B184" s="17" t="s">
        <v>36</v>
      </c>
      <c r="C184" s="24">
        <v>665222</v>
      </c>
      <c r="D184" s="75">
        <v>625513</v>
      </c>
      <c r="E184" s="24">
        <v>580902</v>
      </c>
      <c r="F184" s="24">
        <v>644021</v>
      </c>
      <c r="G184" s="24">
        <v>589098</v>
      </c>
      <c r="H184" s="173">
        <f t="shared" si="3"/>
        <v>589098</v>
      </c>
      <c r="I184" s="173">
        <f t="shared" si="3"/>
        <v>589098</v>
      </c>
      <c r="J184" s="173">
        <f t="shared" si="3"/>
        <v>589098</v>
      </c>
      <c r="K184" s="173"/>
    </row>
    <row r="185" spans="1:18">
      <c r="A185" s="31" t="s">
        <v>72</v>
      </c>
      <c r="B185" s="34"/>
      <c r="C185" s="66"/>
      <c r="D185" s="90"/>
      <c r="E185" s="66"/>
      <c r="F185" s="67"/>
      <c r="G185" s="44"/>
      <c r="H185" s="173">
        <f t="shared" si="3"/>
        <v>0</v>
      </c>
      <c r="I185" s="173">
        <f t="shared" si="3"/>
        <v>0</v>
      </c>
      <c r="J185" s="173">
        <f t="shared" si="3"/>
        <v>0</v>
      </c>
      <c r="K185" s="173"/>
    </row>
    <row r="186" spans="1:18">
      <c r="A186" s="17" t="s">
        <v>25</v>
      </c>
      <c r="B186" s="17" t="s">
        <v>26</v>
      </c>
      <c r="C186" s="21">
        <v>0.5</v>
      </c>
      <c r="D186" s="74">
        <v>0.5</v>
      </c>
      <c r="E186" s="21">
        <v>1.7</v>
      </c>
      <c r="F186" s="21">
        <v>10.6</v>
      </c>
      <c r="G186" s="21">
        <v>26.3</v>
      </c>
      <c r="H186" s="173">
        <f t="shared" si="3"/>
        <v>26.3</v>
      </c>
      <c r="I186" s="173">
        <f t="shared" si="3"/>
        <v>26.3</v>
      </c>
      <c r="J186" s="173">
        <f t="shared" si="3"/>
        <v>26.3</v>
      </c>
      <c r="K186" s="173"/>
    </row>
    <row r="187" spans="1:18">
      <c r="A187" s="17" t="s">
        <v>28</v>
      </c>
      <c r="B187" s="17" t="s">
        <v>29</v>
      </c>
      <c r="C187" s="22">
        <v>32549</v>
      </c>
      <c r="D187" s="73">
        <v>33483</v>
      </c>
      <c r="E187" s="177">
        <v>33684</v>
      </c>
      <c r="F187" s="177">
        <v>33870</v>
      </c>
      <c r="G187" s="177">
        <v>34153</v>
      </c>
      <c r="H187" s="178">
        <f t="shared" si="3"/>
        <v>34153</v>
      </c>
      <c r="I187" s="178">
        <f t="shared" si="3"/>
        <v>34153</v>
      </c>
      <c r="J187" s="178">
        <f t="shared" si="3"/>
        <v>34153</v>
      </c>
      <c r="K187" s="173"/>
    </row>
    <row r="188" spans="1:18">
      <c r="A188" s="17" t="s">
        <v>30</v>
      </c>
      <c r="B188" s="17" t="s">
        <v>53</v>
      </c>
      <c r="C188" s="21">
        <v>36</v>
      </c>
      <c r="D188" s="74">
        <v>36</v>
      </c>
      <c r="E188" s="175">
        <v>36</v>
      </c>
      <c r="F188" s="175">
        <v>36</v>
      </c>
      <c r="G188" s="175">
        <v>36</v>
      </c>
      <c r="H188" s="174">
        <f t="shared" si="3"/>
        <v>36</v>
      </c>
      <c r="I188" s="174">
        <f t="shared" si="3"/>
        <v>36</v>
      </c>
      <c r="J188" s="174">
        <f t="shared" si="3"/>
        <v>36</v>
      </c>
      <c r="K188" s="173"/>
    </row>
    <row r="189" spans="1:18">
      <c r="A189" s="17" t="s">
        <v>44</v>
      </c>
      <c r="B189" s="17" t="s">
        <v>36</v>
      </c>
      <c r="C189" s="24">
        <v>5976</v>
      </c>
      <c r="D189" s="75">
        <v>5563</v>
      </c>
      <c r="E189" s="24">
        <v>21153</v>
      </c>
      <c r="F189" s="24">
        <v>129250</v>
      </c>
      <c r="G189" s="24">
        <v>323368</v>
      </c>
      <c r="H189" s="173">
        <f t="shared" si="3"/>
        <v>323368</v>
      </c>
      <c r="I189" s="173">
        <f t="shared" si="3"/>
        <v>323368</v>
      </c>
      <c r="J189" s="173">
        <f t="shared" si="3"/>
        <v>323368</v>
      </c>
      <c r="K189" s="173"/>
    </row>
    <row r="190" spans="1:18">
      <c r="A190" s="31" t="s">
        <v>73</v>
      </c>
      <c r="B190" s="34"/>
      <c r="C190" s="66"/>
      <c r="D190" s="90"/>
      <c r="E190" s="66"/>
      <c r="F190" s="67"/>
      <c r="G190" s="44"/>
      <c r="H190" s="173">
        <f t="shared" si="3"/>
        <v>0</v>
      </c>
      <c r="I190" s="173">
        <f t="shared" si="3"/>
        <v>0</v>
      </c>
      <c r="J190" s="173">
        <f t="shared" si="3"/>
        <v>0</v>
      </c>
      <c r="K190" s="173"/>
    </row>
    <row r="191" spans="1:18">
      <c r="A191" s="17" t="s">
        <v>25</v>
      </c>
      <c r="B191" s="17" t="s">
        <v>26</v>
      </c>
      <c r="C191" s="21">
        <v>0.2</v>
      </c>
      <c r="D191" s="74">
        <v>0.2</v>
      </c>
      <c r="E191" s="21">
        <v>0.9</v>
      </c>
      <c r="F191" s="21">
        <v>2.1</v>
      </c>
      <c r="G191" s="21">
        <v>3.4</v>
      </c>
      <c r="H191" s="173">
        <f t="shared" si="3"/>
        <v>3.4</v>
      </c>
      <c r="I191" s="173">
        <f t="shared" si="3"/>
        <v>3.4</v>
      </c>
      <c r="J191" s="173">
        <f t="shared" si="3"/>
        <v>3.4</v>
      </c>
      <c r="K191" s="173"/>
    </row>
    <row r="192" spans="1:18">
      <c r="A192" s="17" t="s">
        <v>28</v>
      </c>
      <c r="B192" s="17" t="s">
        <v>29</v>
      </c>
      <c r="C192" s="22">
        <v>75000</v>
      </c>
      <c r="D192" s="73">
        <v>75000</v>
      </c>
      <c r="E192" s="177">
        <v>75000</v>
      </c>
      <c r="F192" s="177">
        <v>75000</v>
      </c>
      <c r="G192" s="177">
        <v>75000</v>
      </c>
      <c r="H192" s="178">
        <f t="shared" si="3"/>
        <v>75000</v>
      </c>
      <c r="I192" s="178">
        <f t="shared" si="3"/>
        <v>75000</v>
      </c>
      <c r="J192" s="178">
        <f t="shared" si="3"/>
        <v>75000</v>
      </c>
      <c r="K192" s="173"/>
    </row>
    <row r="193" spans="1:18">
      <c r="A193" s="17" t="s">
        <v>48</v>
      </c>
      <c r="B193" s="17" t="s">
        <v>49</v>
      </c>
      <c r="C193" s="22">
        <v>103</v>
      </c>
      <c r="D193" s="73">
        <v>103</v>
      </c>
      <c r="E193" s="180">
        <v>103</v>
      </c>
      <c r="F193" s="180">
        <v>103</v>
      </c>
      <c r="G193" s="180">
        <v>103</v>
      </c>
      <c r="H193" s="174">
        <f t="shared" si="3"/>
        <v>103</v>
      </c>
      <c r="I193" s="174">
        <f t="shared" si="3"/>
        <v>103</v>
      </c>
      <c r="J193" s="174">
        <f t="shared" si="3"/>
        <v>103</v>
      </c>
      <c r="K193" s="173"/>
    </row>
    <row r="194" spans="1:18">
      <c r="A194" s="17" t="s">
        <v>50</v>
      </c>
      <c r="B194" s="17" t="s">
        <v>10</v>
      </c>
      <c r="C194" s="32">
        <v>12.9</v>
      </c>
      <c r="D194" s="82">
        <v>14.3</v>
      </c>
      <c r="E194" s="32">
        <v>67.400000000000006</v>
      </c>
      <c r="F194" s="32">
        <v>163.80000000000001</v>
      </c>
      <c r="G194" s="32">
        <v>265</v>
      </c>
      <c r="H194" s="173">
        <f t="shared" si="3"/>
        <v>265</v>
      </c>
      <c r="I194" s="173">
        <f t="shared" si="3"/>
        <v>265</v>
      </c>
      <c r="J194" s="173">
        <f t="shared" si="3"/>
        <v>265</v>
      </c>
      <c r="K194" s="173"/>
    </row>
    <row r="195" spans="1:18">
      <c r="A195" s="192" t="s">
        <v>75</v>
      </c>
      <c r="B195" s="193"/>
      <c r="C195" s="69"/>
      <c r="D195" s="90"/>
      <c r="E195" s="66"/>
      <c r="F195" s="67"/>
      <c r="G195" s="44"/>
      <c r="H195" s="173">
        <f t="shared" si="3"/>
        <v>0</v>
      </c>
      <c r="I195" s="173">
        <f t="shared" si="3"/>
        <v>0</v>
      </c>
      <c r="J195" s="173">
        <f t="shared" si="3"/>
        <v>0</v>
      </c>
      <c r="K195" s="173"/>
    </row>
    <row r="196" spans="1:18">
      <c r="A196" s="23" t="s">
        <v>25</v>
      </c>
      <c r="B196" s="23" t="s">
        <v>26</v>
      </c>
      <c r="C196" s="22">
        <v>0</v>
      </c>
      <c r="D196" s="73">
        <v>0</v>
      </c>
      <c r="E196" s="22">
        <v>0</v>
      </c>
      <c r="F196" s="21">
        <v>0.1</v>
      </c>
      <c r="G196" s="35">
        <v>0.3</v>
      </c>
      <c r="H196" s="173">
        <f t="shared" si="3"/>
        <v>0.3</v>
      </c>
      <c r="I196" s="173">
        <f t="shared" si="3"/>
        <v>0.3</v>
      </c>
      <c r="J196" s="173">
        <f t="shared" si="3"/>
        <v>0.3</v>
      </c>
      <c r="K196" s="173"/>
    </row>
    <row r="197" spans="1:18">
      <c r="A197" s="17" t="s">
        <v>28</v>
      </c>
      <c r="B197" s="17" t="s">
        <v>29</v>
      </c>
      <c r="C197" s="22">
        <v>0</v>
      </c>
      <c r="D197" s="73">
        <v>0</v>
      </c>
      <c r="E197" s="22">
        <v>0</v>
      </c>
      <c r="F197" s="22">
        <v>75000</v>
      </c>
      <c r="G197" s="22">
        <v>75000</v>
      </c>
      <c r="H197" s="173">
        <f t="shared" ref="H197:J212" si="4">G197</f>
        <v>75000</v>
      </c>
      <c r="I197" s="173">
        <f t="shared" si="4"/>
        <v>75000</v>
      </c>
      <c r="J197" s="173">
        <f t="shared" si="4"/>
        <v>75000</v>
      </c>
      <c r="K197" s="173"/>
    </row>
    <row r="198" spans="1:18">
      <c r="A198" s="17" t="s">
        <v>76</v>
      </c>
      <c r="B198" s="17" t="s">
        <v>53</v>
      </c>
      <c r="C198" s="44"/>
      <c r="D198" s="80"/>
      <c r="E198" s="44"/>
      <c r="F198" s="22">
        <v>16</v>
      </c>
      <c r="G198" s="22">
        <v>16</v>
      </c>
      <c r="H198" s="173">
        <f t="shared" si="4"/>
        <v>16</v>
      </c>
      <c r="I198" s="173">
        <f t="shared" si="4"/>
        <v>16</v>
      </c>
      <c r="J198" s="173">
        <f t="shared" si="4"/>
        <v>16</v>
      </c>
      <c r="K198" s="173"/>
    </row>
    <row r="199" spans="1:18">
      <c r="A199" s="23" t="s">
        <v>54</v>
      </c>
      <c r="B199" s="23" t="s">
        <v>36</v>
      </c>
      <c r="C199" s="24">
        <v>0</v>
      </c>
      <c r="D199" s="75">
        <v>0</v>
      </c>
      <c r="E199" s="24">
        <v>0</v>
      </c>
      <c r="F199" s="36">
        <v>1272</v>
      </c>
      <c r="G199" s="36">
        <v>4117</v>
      </c>
      <c r="H199" s="173">
        <f t="shared" si="4"/>
        <v>4117</v>
      </c>
      <c r="I199" s="173">
        <f t="shared" si="4"/>
        <v>4117</v>
      </c>
      <c r="J199" s="173">
        <f t="shared" si="4"/>
        <v>4117</v>
      </c>
      <c r="K199" s="173"/>
    </row>
    <row r="200" spans="1:18">
      <c r="A200" s="14" t="s">
        <v>77</v>
      </c>
      <c r="B200" s="14"/>
      <c r="C200" s="14"/>
      <c r="E200" s="14"/>
      <c r="F200" s="14"/>
      <c r="G200" s="14"/>
      <c r="H200" s="173">
        <f t="shared" si="4"/>
        <v>0</v>
      </c>
      <c r="I200" s="173">
        <f t="shared" si="4"/>
        <v>0</v>
      </c>
      <c r="J200" s="173">
        <f t="shared" si="4"/>
        <v>0</v>
      </c>
      <c r="K200" s="173"/>
      <c r="L200" s="14"/>
      <c r="M200" s="14"/>
      <c r="N200" s="14"/>
      <c r="O200" s="14"/>
      <c r="P200" s="14"/>
      <c r="R200" s="14"/>
    </row>
    <row r="201" spans="1:18">
      <c r="A201" s="16" t="s">
        <v>1</v>
      </c>
      <c r="B201" s="17" t="s">
        <v>2</v>
      </c>
      <c r="C201" s="18">
        <v>2015</v>
      </c>
      <c r="D201" s="71">
        <v>2020</v>
      </c>
      <c r="E201" s="18">
        <v>2025</v>
      </c>
      <c r="F201" s="18">
        <v>2030</v>
      </c>
      <c r="G201" s="18">
        <v>2035</v>
      </c>
      <c r="H201" s="173">
        <f t="shared" si="4"/>
        <v>2035</v>
      </c>
      <c r="I201" s="173">
        <f t="shared" si="4"/>
        <v>2035</v>
      </c>
      <c r="J201" s="173">
        <f t="shared" si="4"/>
        <v>2035</v>
      </c>
      <c r="K201" s="173"/>
    </row>
    <row r="202" spans="1:18">
      <c r="A202" s="31" t="s">
        <v>70</v>
      </c>
      <c r="B202" s="34"/>
      <c r="C202" s="66"/>
      <c r="D202" s="90"/>
      <c r="E202" s="66"/>
      <c r="F202" s="67"/>
      <c r="G202" s="44"/>
      <c r="H202" s="173">
        <f t="shared" si="4"/>
        <v>0</v>
      </c>
      <c r="I202" s="173">
        <f t="shared" si="4"/>
        <v>0</v>
      </c>
      <c r="J202" s="173">
        <f t="shared" si="4"/>
        <v>0</v>
      </c>
      <c r="K202" s="173"/>
    </row>
    <row r="203" spans="1:18">
      <c r="A203" s="17" t="s">
        <v>25</v>
      </c>
      <c r="B203" s="17" t="s">
        <v>26</v>
      </c>
      <c r="C203" s="21">
        <v>134.19999999999999</v>
      </c>
      <c r="D203" s="74">
        <v>144.19999999999999</v>
      </c>
      <c r="E203" s="21">
        <v>143.9</v>
      </c>
      <c r="F203" s="21">
        <v>137.9</v>
      </c>
      <c r="G203" s="21">
        <v>126.9</v>
      </c>
      <c r="H203" s="173">
        <f t="shared" si="4"/>
        <v>126.9</v>
      </c>
      <c r="I203" s="173">
        <f t="shared" si="4"/>
        <v>126.9</v>
      </c>
      <c r="J203" s="173">
        <f t="shared" si="4"/>
        <v>126.9</v>
      </c>
      <c r="K203" s="173"/>
    </row>
    <row r="204" spans="1:18">
      <c r="A204" s="17" t="s">
        <v>28</v>
      </c>
      <c r="B204" s="17" t="s">
        <v>29</v>
      </c>
      <c r="C204" s="21">
        <v>13687.5</v>
      </c>
      <c r="D204" s="73">
        <v>14250</v>
      </c>
      <c r="E204" s="22">
        <v>15000</v>
      </c>
      <c r="F204" s="22">
        <v>16000</v>
      </c>
      <c r="G204" s="22">
        <v>16900</v>
      </c>
      <c r="H204" s="173">
        <f t="shared" si="4"/>
        <v>16900</v>
      </c>
      <c r="I204" s="173">
        <f t="shared" si="4"/>
        <v>16900</v>
      </c>
      <c r="J204" s="173">
        <f t="shared" si="4"/>
        <v>16900</v>
      </c>
      <c r="K204" s="173"/>
    </row>
    <row r="205" spans="1:18">
      <c r="A205" s="17" t="s">
        <v>30</v>
      </c>
      <c r="B205" s="17" t="s">
        <v>71</v>
      </c>
      <c r="C205" s="21">
        <v>10.5</v>
      </c>
      <c r="D205" s="74">
        <v>10.5</v>
      </c>
      <c r="E205" s="21">
        <v>10.5</v>
      </c>
      <c r="F205" s="21">
        <v>10.5</v>
      </c>
      <c r="G205" s="21">
        <v>10.5</v>
      </c>
      <c r="H205" s="173">
        <f t="shared" si="4"/>
        <v>10.5</v>
      </c>
      <c r="I205" s="173">
        <f t="shared" si="4"/>
        <v>10.5</v>
      </c>
      <c r="J205" s="173">
        <f t="shared" si="4"/>
        <v>10.5</v>
      </c>
      <c r="K205" s="173"/>
    </row>
    <row r="206" spans="1:18">
      <c r="A206" s="17" t="s">
        <v>39</v>
      </c>
      <c r="B206" s="17" t="s">
        <v>58</v>
      </c>
      <c r="C206" s="22">
        <v>192878</v>
      </c>
      <c r="D206" s="73">
        <v>215789</v>
      </c>
      <c r="E206" s="22">
        <v>226697</v>
      </c>
      <c r="F206" s="22">
        <v>231610</v>
      </c>
      <c r="G206" s="22">
        <v>225246</v>
      </c>
      <c r="H206" s="173">
        <f t="shared" si="4"/>
        <v>225246</v>
      </c>
      <c r="I206" s="173">
        <f t="shared" si="4"/>
        <v>225246</v>
      </c>
      <c r="J206" s="173">
        <f t="shared" si="4"/>
        <v>225246</v>
      </c>
      <c r="K206" s="173"/>
    </row>
    <row r="207" spans="1:18">
      <c r="A207" s="17" t="s">
        <v>39</v>
      </c>
      <c r="B207" s="17" t="s">
        <v>36</v>
      </c>
      <c r="C207" s="24">
        <v>160474</v>
      </c>
      <c r="D207" s="75">
        <v>179537</v>
      </c>
      <c r="E207" s="24">
        <v>188612</v>
      </c>
      <c r="F207" s="24">
        <v>192700</v>
      </c>
      <c r="G207" s="24">
        <v>187404</v>
      </c>
      <c r="H207" s="173">
        <f t="shared" si="4"/>
        <v>187404</v>
      </c>
      <c r="I207" s="173">
        <f t="shared" si="4"/>
        <v>187404</v>
      </c>
      <c r="J207" s="173">
        <f t="shared" si="4"/>
        <v>187404</v>
      </c>
      <c r="K207" s="173"/>
    </row>
    <row r="208" spans="1:18">
      <c r="A208" s="31" t="s">
        <v>72</v>
      </c>
      <c r="B208" s="34"/>
      <c r="C208" s="66"/>
      <c r="D208" s="90"/>
      <c r="E208" s="66"/>
      <c r="F208" s="67"/>
      <c r="G208" s="44"/>
      <c r="H208" s="173">
        <f t="shared" si="4"/>
        <v>0</v>
      </c>
      <c r="I208" s="173">
        <f t="shared" si="4"/>
        <v>0</v>
      </c>
      <c r="J208" s="173">
        <f t="shared" si="4"/>
        <v>0</v>
      </c>
      <c r="K208" s="173"/>
    </row>
    <row r="209" spans="1:11">
      <c r="A209" s="17" t="s">
        <v>25</v>
      </c>
      <c r="B209" s="17" t="s">
        <v>26</v>
      </c>
      <c r="C209" s="21">
        <v>0.1</v>
      </c>
      <c r="D209" s="74">
        <v>0.4</v>
      </c>
      <c r="E209" s="21">
        <v>4.5</v>
      </c>
      <c r="F209" s="21">
        <v>12</v>
      </c>
      <c r="G209" s="21">
        <v>22.4</v>
      </c>
      <c r="H209" s="173">
        <f t="shared" si="4"/>
        <v>22.4</v>
      </c>
      <c r="I209" s="173">
        <f t="shared" si="4"/>
        <v>22.4</v>
      </c>
      <c r="J209" s="173">
        <f t="shared" si="4"/>
        <v>22.4</v>
      </c>
      <c r="K209" s="173"/>
    </row>
    <row r="210" spans="1:11">
      <c r="A210" s="17" t="s">
        <v>28</v>
      </c>
      <c r="B210" s="17" t="s">
        <v>29</v>
      </c>
      <c r="C210" s="21">
        <v>13687.5</v>
      </c>
      <c r="D210" s="73">
        <v>14250</v>
      </c>
      <c r="E210" s="22">
        <v>15000</v>
      </c>
      <c r="F210" s="22">
        <v>16000</v>
      </c>
      <c r="G210" s="22">
        <v>16900</v>
      </c>
      <c r="H210" s="173">
        <f t="shared" si="4"/>
        <v>16900</v>
      </c>
      <c r="I210" s="173">
        <f t="shared" si="4"/>
        <v>16900</v>
      </c>
      <c r="J210" s="173">
        <f t="shared" si="4"/>
        <v>16900</v>
      </c>
      <c r="K210" s="173"/>
    </row>
    <row r="211" spans="1:11">
      <c r="A211" s="17" t="s">
        <v>30</v>
      </c>
      <c r="B211" s="17" t="s">
        <v>53</v>
      </c>
      <c r="C211" s="21">
        <v>36</v>
      </c>
      <c r="D211" s="74">
        <v>36</v>
      </c>
      <c r="E211" s="21">
        <v>36</v>
      </c>
      <c r="F211" s="21">
        <v>36</v>
      </c>
      <c r="G211" s="21">
        <v>36</v>
      </c>
      <c r="H211" s="173">
        <f t="shared" si="4"/>
        <v>36</v>
      </c>
      <c r="I211" s="173">
        <f t="shared" si="4"/>
        <v>36</v>
      </c>
      <c r="J211" s="173">
        <f t="shared" si="4"/>
        <v>36</v>
      </c>
      <c r="K211" s="173"/>
    </row>
    <row r="212" spans="1:11">
      <c r="A212" s="17" t="s">
        <v>44</v>
      </c>
      <c r="B212" s="17" t="s">
        <v>36</v>
      </c>
      <c r="C212" s="24">
        <v>394</v>
      </c>
      <c r="D212" s="75">
        <v>2226</v>
      </c>
      <c r="E212" s="24">
        <v>24039</v>
      </c>
      <c r="F212" s="24">
        <v>69051</v>
      </c>
      <c r="G212" s="24">
        <v>136283</v>
      </c>
      <c r="H212" s="173">
        <f t="shared" si="4"/>
        <v>136283</v>
      </c>
      <c r="I212" s="173">
        <f t="shared" si="4"/>
        <v>136283</v>
      </c>
      <c r="J212" s="173">
        <f t="shared" si="4"/>
        <v>136283</v>
      </c>
      <c r="K212" s="173"/>
    </row>
  </sheetData>
  <mergeCells count="9">
    <mergeCell ref="A142:B142"/>
    <mergeCell ref="A148:B148"/>
    <mergeCell ref="A195:B195"/>
    <mergeCell ref="A27:B27"/>
    <mergeCell ref="C35:G35"/>
    <mergeCell ref="D40:E40"/>
    <mergeCell ref="A69:B69"/>
    <mergeCell ref="B82:C82"/>
    <mergeCell ref="A111:B1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FFFF00"/>
  </sheetPr>
  <dimension ref="A2:L28"/>
  <sheetViews>
    <sheetView zoomScale="90" zoomScaleNormal="90" workbookViewId="0">
      <selection activeCell="C33" sqref="C33"/>
    </sheetView>
  </sheetViews>
  <sheetFormatPr defaultRowHeight="12.95"/>
  <cols>
    <col min="1" max="1" width="14.7109375" customWidth="1"/>
    <col min="2" max="2" width="22.7109375" customWidth="1"/>
    <col min="3" max="3" width="35.85546875" customWidth="1"/>
    <col min="4" max="4" width="36.42578125" customWidth="1"/>
    <col min="5" max="5" width="9.5703125" bestFit="1" customWidth="1"/>
    <col min="6" max="6" width="11.28515625" bestFit="1" customWidth="1"/>
    <col min="7" max="7" width="13.140625" bestFit="1" customWidth="1"/>
    <col min="8" max="8" width="8.7109375" bestFit="1" customWidth="1"/>
    <col min="9" max="9" width="9.28515625" customWidth="1"/>
    <col min="10" max="10" width="7.42578125" bestFit="1" customWidth="1"/>
    <col min="11" max="12" width="10.7109375" bestFit="1" customWidth="1"/>
  </cols>
  <sheetData>
    <row r="2" spans="1:12" ht="18.399999999999999">
      <c r="B2" s="12" t="s">
        <v>78</v>
      </c>
      <c r="C2" s="13"/>
      <c r="D2" s="13"/>
      <c r="E2" s="13"/>
      <c r="F2" s="13"/>
      <c r="G2" s="13"/>
      <c r="H2" s="13"/>
      <c r="I2" s="13"/>
    </row>
    <row r="3" spans="1:12">
      <c r="A3" s="13"/>
      <c r="B3" s="13"/>
      <c r="C3" s="13"/>
      <c r="D3" s="13"/>
      <c r="E3" s="13"/>
      <c r="F3" s="13"/>
      <c r="G3" s="13"/>
      <c r="H3" s="13"/>
      <c r="I3" s="13"/>
    </row>
    <row r="4" spans="1:12" ht="13.7">
      <c r="A4" s="13"/>
      <c r="B4" s="152" t="s">
        <v>79</v>
      </c>
      <c r="C4" s="13"/>
      <c r="D4" s="13"/>
      <c r="E4" s="13"/>
      <c r="F4" s="13"/>
      <c r="G4" s="13"/>
      <c r="H4" s="13"/>
      <c r="I4" s="13"/>
    </row>
    <row r="5" spans="1:12" ht="13.7">
      <c r="B5" s="150" t="s">
        <v>80</v>
      </c>
      <c r="C5" s="150" t="s">
        <v>81</v>
      </c>
      <c r="D5" s="150" t="s">
        <v>82</v>
      </c>
      <c r="E5" s="150" t="s">
        <v>83</v>
      </c>
      <c r="F5" s="150" t="s">
        <v>84</v>
      </c>
      <c r="G5" s="150" t="s">
        <v>85</v>
      </c>
      <c r="H5" s="150" t="s">
        <v>86</v>
      </c>
      <c r="I5" s="150" t="s">
        <v>87</v>
      </c>
    </row>
    <row r="6" spans="1:12" ht="39.4" thickBot="1">
      <c r="B6" s="151" t="s">
        <v>88</v>
      </c>
      <c r="C6" s="151" t="s">
        <v>89</v>
      </c>
      <c r="D6" s="151" t="s">
        <v>90</v>
      </c>
      <c r="E6" s="151" t="s">
        <v>83</v>
      </c>
      <c r="F6" s="151" t="s">
        <v>91</v>
      </c>
      <c r="G6" s="151" t="s">
        <v>92</v>
      </c>
      <c r="H6" s="151" t="s">
        <v>93</v>
      </c>
      <c r="I6" s="151" t="s">
        <v>94</v>
      </c>
    </row>
    <row r="7" spans="1:12">
      <c r="B7" s="148" t="s">
        <v>95</v>
      </c>
      <c r="C7" s="148" t="s">
        <v>96</v>
      </c>
      <c r="D7" s="149" t="s">
        <v>97</v>
      </c>
      <c r="E7" s="148" t="s">
        <v>98</v>
      </c>
      <c r="F7" s="148"/>
      <c r="G7" s="148"/>
      <c r="H7" s="148"/>
      <c r="I7" s="148"/>
      <c r="L7" s="110"/>
    </row>
    <row r="8" spans="1:12">
      <c r="B8" s="146"/>
      <c r="C8" s="147" t="s">
        <v>99</v>
      </c>
      <c r="D8" s="146" t="s">
        <v>100</v>
      </c>
      <c r="E8" s="147" t="s">
        <v>98</v>
      </c>
      <c r="F8" s="147"/>
      <c r="G8" s="147"/>
      <c r="H8" s="147"/>
      <c r="I8" s="147"/>
      <c r="L8" s="110"/>
    </row>
    <row r="9" spans="1:12">
      <c r="B9" s="148"/>
      <c r="C9" s="149" t="s">
        <v>101</v>
      </c>
      <c r="D9" s="148" t="s">
        <v>102</v>
      </c>
      <c r="E9" s="148" t="s">
        <v>98</v>
      </c>
      <c r="F9" s="148"/>
      <c r="G9" s="148"/>
      <c r="H9" s="148"/>
      <c r="I9" s="148"/>
      <c r="L9" s="110"/>
    </row>
    <row r="10" spans="1:12">
      <c r="B10" s="147"/>
      <c r="C10" s="146" t="s">
        <v>103</v>
      </c>
      <c r="D10" s="147" t="s">
        <v>104</v>
      </c>
      <c r="E10" s="147" t="s">
        <v>98</v>
      </c>
      <c r="F10" s="147"/>
      <c r="G10" s="147"/>
      <c r="H10" s="147"/>
      <c r="I10" s="147"/>
      <c r="L10" s="110"/>
    </row>
    <row r="11" spans="1:12">
      <c r="B11" s="148"/>
      <c r="C11" s="149" t="s">
        <v>105</v>
      </c>
      <c r="D11" s="148" t="s">
        <v>106</v>
      </c>
      <c r="E11" s="148" t="s">
        <v>98</v>
      </c>
      <c r="F11" s="148"/>
      <c r="G11" s="149" t="s">
        <v>107</v>
      </c>
      <c r="H11" s="148"/>
      <c r="I11" s="148"/>
    </row>
    <row r="12" spans="1:12">
      <c r="B12" s="147"/>
      <c r="C12" s="146" t="s">
        <v>108</v>
      </c>
      <c r="D12" s="146" t="s">
        <v>109</v>
      </c>
      <c r="E12" s="147" t="s">
        <v>98</v>
      </c>
      <c r="F12" s="147"/>
      <c r="G12" s="147"/>
      <c r="H12" s="147"/>
      <c r="I12" s="147"/>
    </row>
    <row r="13" spans="1:12">
      <c r="B13" s="148"/>
      <c r="C13" s="149" t="s">
        <v>110</v>
      </c>
      <c r="D13" s="149" t="s">
        <v>111</v>
      </c>
      <c r="E13" s="148" t="s">
        <v>98</v>
      </c>
      <c r="F13" s="148"/>
      <c r="G13" s="148"/>
      <c r="H13" s="148"/>
      <c r="I13" s="148"/>
    </row>
    <row r="14" spans="1:12">
      <c r="B14" s="147"/>
      <c r="C14" s="146" t="s">
        <v>112</v>
      </c>
      <c r="D14" s="146" t="s">
        <v>113</v>
      </c>
      <c r="E14" s="147" t="s">
        <v>98</v>
      </c>
      <c r="F14" s="147"/>
      <c r="G14" s="147"/>
      <c r="H14" s="147"/>
      <c r="I14" s="147"/>
    </row>
    <row r="15" spans="1:12">
      <c r="B15" s="148" t="s">
        <v>114</v>
      </c>
      <c r="C15" s="149" t="s">
        <v>115</v>
      </c>
      <c r="D15" s="149" t="s">
        <v>116</v>
      </c>
      <c r="E15" s="148" t="s">
        <v>117</v>
      </c>
      <c r="F15" s="148"/>
      <c r="G15" s="148"/>
      <c r="H15" s="148"/>
      <c r="I15" s="148"/>
    </row>
    <row r="16" spans="1:12">
      <c r="B16" s="147"/>
      <c r="C16" s="146" t="s">
        <v>118</v>
      </c>
      <c r="D16" s="149" t="s">
        <v>119</v>
      </c>
      <c r="E16" s="147" t="s">
        <v>117</v>
      </c>
      <c r="F16" s="147"/>
      <c r="G16" s="147"/>
      <c r="H16" s="147"/>
      <c r="I16" s="147"/>
    </row>
    <row r="17" spans="2:9" ht="13.7" customHeight="1">
      <c r="B17" s="148"/>
      <c r="C17" s="149" t="s">
        <v>120</v>
      </c>
      <c r="D17" s="149" t="s">
        <v>121</v>
      </c>
      <c r="E17" s="148" t="s">
        <v>122</v>
      </c>
      <c r="F17" s="148"/>
      <c r="G17" s="148"/>
      <c r="H17" s="148"/>
      <c r="I17" s="148"/>
    </row>
    <row r="18" spans="2:9">
      <c r="B18" s="147"/>
      <c r="C18" s="146" t="s">
        <v>123</v>
      </c>
      <c r="D18" s="146" t="s">
        <v>124</v>
      </c>
      <c r="E18" s="147" t="s">
        <v>117</v>
      </c>
      <c r="F18" s="147"/>
      <c r="G18" s="147"/>
      <c r="H18" s="147"/>
      <c r="I18" s="147"/>
    </row>
    <row r="19" spans="2:9">
      <c r="B19" s="148"/>
      <c r="C19" s="149" t="s">
        <v>125</v>
      </c>
      <c r="D19" s="149" t="s">
        <v>126</v>
      </c>
      <c r="E19" s="148" t="s">
        <v>117</v>
      </c>
      <c r="F19" s="148"/>
      <c r="G19" s="148"/>
      <c r="H19" s="148"/>
      <c r="I19" s="148"/>
    </row>
    <row r="20" spans="2:9">
      <c r="B20" s="148" t="s">
        <v>127</v>
      </c>
      <c r="C20" s="149" t="s">
        <v>128</v>
      </c>
      <c r="D20" s="149" t="s">
        <v>129</v>
      </c>
      <c r="E20" s="148" t="s">
        <v>130</v>
      </c>
      <c r="F20" s="148"/>
      <c r="G20" s="148"/>
      <c r="H20" s="148"/>
      <c r="I20" s="148"/>
    </row>
    <row r="21" spans="2:9">
      <c r="B21" s="147" t="s">
        <v>131</v>
      </c>
      <c r="C21" s="146"/>
      <c r="D21" s="147"/>
      <c r="E21" s="147"/>
      <c r="F21" s="147"/>
      <c r="G21" s="147"/>
      <c r="H21" s="147"/>
      <c r="I21" s="147"/>
    </row>
    <row r="22" spans="2:9" ht="13.7" thickBot="1">
      <c r="B22" s="162" t="s">
        <v>95</v>
      </c>
      <c r="C22" s="163" t="s">
        <v>132</v>
      </c>
      <c r="D22" s="163" t="s">
        <v>133</v>
      </c>
      <c r="E22" s="162" t="s">
        <v>98</v>
      </c>
      <c r="F22" s="162"/>
      <c r="G22" s="162" t="s">
        <v>107</v>
      </c>
      <c r="H22" s="162"/>
      <c r="I22" s="162"/>
    </row>
    <row r="23" spans="2:9">
      <c r="C23" s="2"/>
    </row>
    <row r="24" spans="2:9" ht="14.25">
      <c r="C24" s="10"/>
    </row>
    <row r="25" spans="2:9" ht="14.25">
      <c r="C25" s="10"/>
    </row>
    <row r="26" spans="2:9" ht="14.25">
      <c r="C26" s="10"/>
    </row>
    <row r="27" spans="2:9" ht="14.25">
      <c r="C27" s="10"/>
    </row>
    <row r="28" spans="2:9" ht="14.25">
      <c r="C28" s="1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rgb="FFFFFF00"/>
  </sheetPr>
  <dimension ref="B2:N36"/>
  <sheetViews>
    <sheetView zoomScale="90" zoomScaleNormal="90" workbookViewId="0">
      <selection activeCell="C37" sqref="C37"/>
    </sheetView>
  </sheetViews>
  <sheetFormatPr defaultRowHeight="12.95"/>
  <cols>
    <col min="2" max="2" width="14.28515625" bestFit="1" customWidth="1"/>
    <col min="3" max="3" width="52.7109375" customWidth="1"/>
    <col min="4" max="4" width="50.85546875" customWidth="1"/>
  </cols>
  <sheetData>
    <row r="2" spans="2:14" ht="13.7">
      <c r="B2" s="152" t="s">
        <v>134</v>
      </c>
      <c r="C2" s="13"/>
      <c r="D2" s="13"/>
      <c r="E2" s="13"/>
      <c r="F2" s="13"/>
      <c r="G2" s="13"/>
      <c r="H2" s="13"/>
      <c r="I2" s="13"/>
      <c r="J2" s="13"/>
    </row>
    <row r="3" spans="2:14" ht="13.7">
      <c r="B3" s="150" t="s">
        <v>135</v>
      </c>
      <c r="C3" s="150" t="s">
        <v>136</v>
      </c>
      <c r="D3" s="150" t="s">
        <v>137</v>
      </c>
      <c r="E3" s="150" t="s">
        <v>138</v>
      </c>
      <c r="F3" s="150" t="s">
        <v>139</v>
      </c>
      <c r="G3" s="150" t="s">
        <v>140</v>
      </c>
      <c r="H3" s="150" t="s">
        <v>141</v>
      </c>
      <c r="I3" s="150" t="s">
        <v>142</v>
      </c>
    </row>
    <row r="4" spans="2:14" ht="52.35" thickBot="1">
      <c r="B4" s="151" t="s">
        <v>143</v>
      </c>
      <c r="C4" s="151" t="s">
        <v>144</v>
      </c>
      <c r="D4" s="151" t="s">
        <v>145</v>
      </c>
      <c r="E4" s="151" t="s">
        <v>146</v>
      </c>
      <c r="F4" s="151" t="s">
        <v>147</v>
      </c>
      <c r="G4" s="151" t="s">
        <v>148</v>
      </c>
      <c r="H4" s="151" t="s">
        <v>149</v>
      </c>
      <c r="I4" s="151" t="s">
        <v>150</v>
      </c>
    </row>
    <row r="5" spans="2:14">
      <c r="B5" s="153" t="s">
        <v>151</v>
      </c>
      <c r="C5" s="153" t="s">
        <v>152</v>
      </c>
      <c r="D5" s="153" t="s">
        <v>153</v>
      </c>
      <c r="E5" s="153" t="s">
        <v>154</v>
      </c>
      <c r="F5" s="153" t="s">
        <v>155</v>
      </c>
      <c r="G5" s="153"/>
      <c r="H5" s="153"/>
      <c r="I5" s="153"/>
      <c r="N5" s="2"/>
    </row>
    <row r="6" spans="2:14">
      <c r="B6" s="154" t="s">
        <v>151</v>
      </c>
      <c r="C6" s="154" t="s">
        <v>156</v>
      </c>
      <c r="D6" s="154" t="s">
        <v>157</v>
      </c>
      <c r="E6" s="154" t="s">
        <v>154</v>
      </c>
      <c r="F6" s="154" t="s">
        <v>155</v>
      </c>
      <c r="G6" s="154"/>
      <c r="H6" s="154"/>
      <c r="I6" s="154"/>
    </row>
    <row r="7" spans="2:14">
      <c r="B7" s="153" t="s">
        <v>151</v>
      </c>
      <c r="C7" s="153" t="s">
        <v>158</v>
      </c>
      <c r="D7" s="153" t="s">
        <v>159</v>
      </c>
      <c r="E7" s="153" t="s">
        <v>154</v>
      </c>
      <c r="F7" s="153" t="s">
        <v>155</v>
      </c>
      <c r="G7" s="153"/>
      <c r="H7" s="153"/>
      <c r="I7" s="153"/>
    </row>
    <row r="8" spans="2:14">
      <c r="B8" s="154" t="s">
        <v>151</v>
      </c>
      <c r="C8" s="154" t="s">
        <v>160</v>
      </c>
      <c r="D8" s="154" t="s">
        <v>161</v>
      </c>
      <c r="E8" s="154" t="s">
        <v>154</v>
      </c>
      <c r="F8" s="154" t="s">
        <v>155</v>
      </c>
      <c r="G8" s="154"/>
      <c r="H8" s="154"/>
      <c r="I8" s="154"/>
    </row>
    <row r="9" spans="2:14">
      <c r="B9" s="153" t="s">
        <v>151</v>
      </c>
      <c r="C9" s="153" t="s">
        <v>162</v>
      </c>
      <c r="D9" s="153" t="s">
        <v>163</v>
      </c>
      <c r="E9" s="153" t="s">
        <v>154</v>
      </c>
      <c r="F9" s="153" t="s">
        <v>155</v>
      </c>
      <c r="G9" s="153"/>
      <c r="H9" s="153"/>
      <c r="I9" s="153"/>
    </row>
    <row r="10" spans="2:14">
      <c r="B10" s="154" t="s">
        <v>151</v>
      </c>
      <c r="C10" s="154" t="s">
        <v>164</v>
      </c>
      <c r="D10" s="154" t="s">
        <v>165</v>
      </c>
      <c r="E10" s="154" t="s">
        <v>154</v>
      </c>
      <c r="F10" s="154" t="s">
        <v>155</v>
      </c>
      <c r="G10" s="154"/>
      <c r="H10" s="154"/>
      <c r="I10" s="154"/>
      <c r="N10" s="110"/>
    </row>
    <row r="11" spans="2:14">
      <c r="B11" s="153" t="s">
        <v>151</v>
      </c>
      <c r="C11" s="153" t="s">
        <v>166</v>
      </c>
      <c r="D11" s="153" t="s">
        <v>167</v>
      </c>
      <c r="E11" s="153" t="s">
        <v>154</v>
      </c>
      <c r="F11" s="153" t="s">
        <v>155</v>
      </c>
      <c r="G11" s="153"/>
      <c r="H11" s="153"/>
      <c r="I11" s="153"/>
    </row>
    <row r="12" spans="2:14" ht="13.7">
      <c r="B12" s="154" t="s">
        <v>151</v>
      </c>
      <c r="C12" s="154" t="s">
        <v>168</v>
      </c>
      <c r="D12" s="191" t="s">
        <v>169</v>
      </c>
      <c r="E12" s="191" t="s">
        <v>154</v>
      </c>
      <c r="F12" s="191" t="s">
        <v>155</v>
      </c>
      <c r="G12" s="188"/>
      <c r="H12" s="188"/>
      <c r="I12" s="154"/>
    </row>
    <row r="13" spans="2:14">
      <c r="B13" s="153" t="s">
        <v>151</v>
      </c>
      <c r="C13" s="153" t="s">
        <v>170</v>
      </c>
      <c r="D13" s="153" t="s">
        <v>171</v>
      </c>
      <c r="E13" s="153" t="s">
        <v>154</v>
      </c>
      <c r="F13" s="153" t="s">
        <v>155</v>
      </c>
      <c r="G13" s="153"/>
      <c r="H13" s="153"/>
      <c r="I13" s="153"/>
    </row>
    <row r="14" spans="2:14">
      <c r="B14" s="154" t="s">
        <v>151</v>
      </c>
      <c r="C14" s="154" t="s">
        <v>172</v>
      </c>
      <c r="D14" s="154" t="s">
        <v>173</v>
      </c>
      <c r="E14" s="154" t="s">
        <v>154</v>
      </c>
      <c r="F14" s="154" t="s">
        <v>155</v>
      </c>
      <c r="G14" s="154"/>
      <c r="H14" s="154"/>
      <c r="I14" s="154"/>
    </row>
    <row r="15" spans="2:14">
      <c r="B15" s="153" t="s">
        <v>151</v>
      </c>
      <c r="C15" s="153" t="s">
        <v>174</v>
      </c>
      <c r="D15" s="153" t="s">
        <v>175</v>
      </c>
      <c r="E15" s="153" t="s">
        <v>154</v>
      </c>
      <c r="F15" s="153" t="s">
        <v>155</v>
      </c>
      <c r="G15" s="153"/>
      <c r="H15" s="153"/>
      <c r="I15" s="153"/>
    </row>
    <row r="16" spans="2:14">
      <c r="B16" s="154" t="s">
        <v>151</v>
      </c>
      <c r="C16" s="154" t="s">
        <v>176</v>
      </c>
      <c r="D16" s="154" t="s">
        <v>177</v>
      </c>
      <c r="E16" s="154" t="s">
        <v>154</v>
      </c>
      <c r="F16" s="154" t="s">
        <v>155</v>
      </c>
      <c r="G16" s="154"/>
      <c r="H16" s="154"/>
      <c r="I16" s="154"/>
    </row>
    <row r="17" spans="2:9">
      <c r="B17" s="153" t="s">
        <v>151</v>
      </c>
      <c r="C17" s="153" t="s">
        <v>178</v>
      </c>
      <c r="D17" s="153" t="s">
        <v>171</v>
      </c>
      <c r="E17" s="153" t="s">
        <v>154</v>
      </c>
      <c r="F17" s="153" t="s">
        <v>155</v>
      </c>
      <c r="G17" s="153"/>
      <c r="H17" s="153"/>
      <c r="I17" s="153"/>
    </row>
    <row r="18" spans="2:9">
      <c r="B18" s="154" t="s">
        <v>151</v>
      </c>
      <c r="C18" s="154" t="s">
        <v>179</v>
      </c>
      <c r="D18" s="154" t="s">
        <v>175</v>
      </c>
      <c r="E18" s="154" t="s">
        <v>154</v>
      </c>
      <c r="F18" s="154" t="s">
        <v>155</v>
      </c>
      <c r="G18" s="154"/>
      <c r="H18" s="154"/>
      <c r="I18" s="154"/>
    </row>
    <row r="19" spans="2:9">
      <c r="B19" s="153" t="s">
        <v>151</v>
      </c>
      <c r="C19" s="153" t="s">
        <v>180</v>
      </c>
      <c r="D19" s="153" t="s">
        <v>177</v>
      </c>
      <c r="E19" s="153" t="s">
        <v>154</v>
      </c>
      <c r="F19" s="153" t="s">
        <v>155</v>
      </c>
      <c r="G19" s="153"/>
      <c r="H19" s="153"/>
      <c r="I19" s="153"/>
    </row>
    <row r="20" spans="2:9">
      <c r="B20" s="154" t="s">
        <v>151</v>
      </c>
      <c r="C20" s="154" t="s">
        <v>181</v>
      </c>
      <c r="D20" s="154" t="s">
        <v>182</v>
      </c>
      <c r="E20" s="154" t="s">
        <v>154</v>
      </c>
      <c r="F20" s="154" t="s">
        <v>155</v>
      </c>
      <c r="G20" s="154"/>
      <c r="H20" s="154"/>
      <c r="I20" s="154"/>
    </row>
    <row r="21" spans="2:9">
      <c r="B21" s="153" t="s">
        <v>151</v>
      </c>
      <c r="C21" s="153" t="s">
        <v>183</v>
      </c>
      <c r="D21" s="153" t="s">
        <v>184</v>
      </c>
      <c r="E21" s="153" t="s">
        <v>154</v>
      </c>
      <c r="F21" s="153" t="s">
        <v>155</v>
      </c>
      <c r="G21" s="153"/>
      <c r="H21" s="153"/>
      <c r="I21" s="153"/>
    </row>
    <row r="22" spans="2:9">
      <c r="B22" s="154" t="s">
        <v>151</v>
      </c>
      <c r="C22" s="154" t="s">
        <v>185</v>
      </c>
      <c r="D22" s="154" t="s">
        <v>186</v>
      </c>
      <c r="E22" s="154" t="s">
        <v>154</v>
      </c>
      <c r="F22" s="154" t="s">
        <v>155</v>
      </c>
      <c r="G22" s="154"/>
      <c r="H22" s="154"/>
      <c r="I22" s="154"/>
    </row>
    <row r="23" spans="2:9">
      <c r="B23" s="153" t="s">
        <v>151</v>
      </c>
      <c r="C23" s="153" t="s">
        <v>187</v>
      </c>
      <c r="D23" s="153" t="s">
        <v>188</v>
      </c>
      <c r="E23" s="153" t="s">
        <v>154</v>
      </c>
      <c r="F23" s="153" t="s">
        <v>155</v>
      </c>
      <c r="G23" s="153"/>
      <c r="H23" s="153"/>
      <c r="I23" s="153"/>
    </row>
    <row r="24" spans="2:9">
      <c r="B24" s="154" t="s">
        <v>151</v>
      </c>
      <c r="C24" s="154" t="s">
        <v>189</v>
      </c>
      <c r="D24" s="154" t="s">
        <v>190</v>
      </c>
      <c r="E24" s="154" t="s">
        <v>154</v>
      </c>
      <c r="F24" s="154" t="s">
        <v>155</v>
      </c>
      <c r="G24" s="154"/>
      <c r="H24" s="154"/>
      <c r="I24" s="154"/>
    </row>
    <row r="25" spans="2:9">
      <c r="B25" s="154" t="s">
        <v>151</v>
      </c>
      <c r="C25" s="154" t="s">
        <v>191</v>
      </c>
      <c r="D25" s="154" t="s">
        <v>192</v>
      </c>
      <c r="E25" s="154" t="s">
        <v>154</v>
      </c>
      <c r="F25" s="154" t="s">
        <v>155</v>
      </c>
      <c r="G25" s="154"/>
      <c r="H25" s="154"/>
      <c r="I25" s="154"/>
    </row>
    <row r="26" spans="2:9">
      <c r="B26" s="154" t="s">
        <v>151</v>
      </c>
      <c r="C26" s="154" t="s">
        <v>193</v>
      </c>
      <c r="D26" s="154" t="s">
        <v>194</v>
      </c>
      <c r="E26" s="154" t="s">
        <v>154</v>
      </c>
      <c r="F26" s="154" t="s">
        <v>155</v>
      </c>
      <c r="G26" s="154"/>
      <c r="H26" s="154"/>
      <c r="I26" s="154"/>
    </row>
    <row r="27" spans="2:9">
      <c r="B27" s="153" t="s">
        <v>151</v>
      </c>
      <c r="C27" s="153" t="s">
        <v>195</v>
      </c>
      <c r="D27" s="153" t="s">
        <v>196</v>
      </c>
      <c r="E27" s="153" t="s">
        <v>154</v>
      </c>
      <c r="F27" s="153" t="s">
        <v>155</v>
      </c>
      <c r="G27" s="153"/>
      <c r="H27" s="153"/>
      <c r="I27" s="153"/>
    </row>
    <row r="28" spans="2:9">
      <c r="B28" s="154" t="s">
        <v>197</v>
      </c>
      <c r="C28" s="154" t="s">
        <v>198</v>
      </c>
      <c r="D28" s="154" t="s">
        <v>199</v>
      </c>
      <c r="E28" s="154" t="s">
        <v>98</v>
      </c>
      <c r="F28" s="154" t="s">
        <v>200</v>
      </c>
      <c r="G28" s="154"/>
      <c r="H28" s="154"/>
      <c r="I28" s="154"/>
    </row>
    <row r="29" spans="2:9">
      <c r="B29" s="153" t="s">
        <v>197</v>
      </c>
      <c r="C29" s="153" t="s">
        <v>201</v>
      </c>
      <c r="D29" s="153" t="s">
        <v>202</v>
      </c>
      <c r="E29" s="153" t="s">
        <v>98</v>
      </c>
      <c r="F29" s="153" t="s">
        <v>200</v>
      </c>
      <c r="G29" s="153"/>
      <c r="H29" s="153"/>
      <c r="I29" s="153"/>
    </row>
    <row r="30" spans="2:9">
      <c r="B30" s="154" t="s">
        <v>197</v>
      </c>
      <c r="C30" s="154" t="s">
        <v>203</v>
      </c>
      <c r="D30" s="154" t="s">
        <v>204</v>
      </c>
      <c r="E30" s="154" t="s">
        <v>98</v>
      </c>
      <c r="F30" s="154" t="s">
        <v>200</v>
      </c>
      <c r="G30" s="154"/>
      <c r="H30" s="154"/>
      <c r="I30" s="154"/>
    </row>
    <row r="31" spans="2:9">
      <c r="B31" s="153" t="s">
        <v>197</v>
      </c>
      <c r="C31" s="153" t="s">
        <v>205</v>
      </c>
      <c r="D31" s="153" t="s">
        <v>206</v>
      </c>
      <c r="E31" s="153" t="s">
        <v>98</v>
      </c>
      <c r="F31" s="153" t="s">
        <v>200</v>
      </c>
      <c r="G31" s="153"/>
      <c r="H31" s="153"/>
      <c r="I31" s="153"/>
    </row>
    <row r="32" spans="2:9">
      <c r="B32" s="154" t="s">
        <v>197</v>
      </c>
      <c r="C32" s="154" t="s">
        <v>207</v>
      </c>
      <c r="D32" s="154" t="s">
        <v>208</v>
      </c>
      <c r="E32" s="154" t="s">
        <v>98</v>
      </c>
      <c r="F32" s="154" t="s">
        <v>200</v>
      </c>
      <c r="G32" s="154"/>
      <c r="H32" s="154"/>
      <c r="I32" s="154"/>
    </row>
    <row r="33" spans="2:9">
      <c r="B33" s="153" t="s">
        <v>197</v>
      </c>
      <c r="C33" s="153" t="s">
        <v>209</v>
      </c>
      <c r="D33" s="153" t="s">
        <v>210</v>
      </c>
      <c r="E33" s="153" t="s">
        <v>98</v>
      </c>
      <c r="F33" s="153" t="s">
        <v>200</v>
      </c>
      <c r="G33" s="153"/>
      <c r="H33" s="153"/>
      <c r="I33" s="153"/>
    </row>
    <row r="34" spans="2:9">
      <c r="B34" s="154" t="s">
        <v>211</v>
      </c>
      <c r="C34" s="154" t="s">
        <v>212</v>
      </c>
      <c r="D34" s="154" t="s">
        <v>213</v>
      </c>
      <c r="E34" s="154" t="s">
        <v>98</v>
      </c>
      <c r="F34" s="154" t="s">
        <v>200</v>
      </c>
      <c r="G34" s="154" t="s">
        <v>107</v>
      </c>
      <c r="H34" s="154"/>
      <c r="I34" s="154"/>
    </row>
    <row r="35" spans="2:9">
      <c r="B35" s="153" t="s">
        <v>131</v>
      </c>
      <c r="C35" s="153"/>
      <c r="D35" s="153"/>
      <c r="E35" s="153"/>
      <c r="F35" s="153"/>
      <c r="G35" s="153"/>
      <c r="H35" s="153"/>
      <c r="I35" s="153"/>
    </row>
    <row r="36" spans="2:9" ht="13.7" thickBot="1">
      <c r="B36" s="164" t="s">
        <v>214</v>
      </c>
      <c r="C36" s="164" t="s">
        <v>215</v>
      </c>
      <c r="D36" s="164" t="s">
        <v>216</v>
      </c>
      <c r="E36" s="164" t="s">
        <v>98</v>
      </c>
      <c r="F36" s="164" t="s">
        <v>200</v>
      </c>
      <c r="G36" s="164" t="s">
        <v>107</v>
      </c>
      <c r="H36" s="164" t="s">
        <v>95</v>
      </c>
      <c r="I36" s="164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>
    <tabColor rgb="FFFFFF00"/>
  </sheetPr>
  <dimension ref="A1:AJ22"/>
  <sheetViews>
    <sheetView tabSelected="1" zoomScale="80" zoomScaleNormal="80" workbookViewId="0">
      <selection activeCell="G37" sqref="G37"/>
    </sheetView>
  </sheetViews>
  <sheetFormatPr defaultRowHeight="12.95"/>
  <cols>
    <col min="1" max="1" width="29.5703125" customWidth="1"/>
    <col min="2" max="2" width="22.7109375" bestFit="1" customWidth="1"/>
    <col min="3" max="3" width="18" customWidth="1"/>
    <col min="4" max="4" width="24.42578125" customWidth="1"/>
    <col min="5" max="10" width="9.5703125" customWidth="1"/>
    <col min="11" max="16" width="9" customWidth="1"/>
    <col min="17" max="18" width="10.7109375" customWidth="1"/>
    <col min="19" max="19" width="15.42578125" customWidth="1"/>
    <col min="20" max="26" width="8.140625" customWidth="1"/>
    <col min="36" max="36" width="10.42578125" customWidth="1"/>
  </cols>
  <sheetData>
    <row r="1" spans="1:36" ht="13.7">
      <c r="D1" s="7"/>
      <c r="E1" s="7"/>
      <c r="F1" s="7"/>
      <c r="G1" s="7"/>
      <c r="H1" s="7"/>
      <c r="I1" s="7"/>
      <c r="J1" s="7"/>
    </row>
    <row r="2" spans="1:36" ht="18.399999999999999">
      <c r="A2" s="5" t="s">
        <v>217</v>
      </c>
      <c r="B2" s="1"/>
      <c r="C2" s="1"/>
      <c r="D2" s="3" t="s">
        <v>218</v>
      </c>
      <c r="E2" s="3"/>
      <c r="F2" s="3"/>
      <c r="G2" s="3"/>
      <c r="H2" s="3"/>
      <c r="I2" s="3"/>
      <c r="J2" s="3"/>
    </row>
    <row r="3" spans="1:36" ht="27.2">
      <c r="A3" s="155" t="s">
        <v>136</v>
      </c>
      <c r="B3" s="155" t="s">
        <v>137</v>
      </c>
      <c r="C3" s="155" t="s">
        <v>219</v>
      </c>
      <c r="D3" s="155" t="s">
        <v>220</v>
      </c>
      <c r="E3" s="155" t="s">
        <v>221</v>
      </c>
      <c r="F3" s="155" t="s">
        <v>222</v>
      </c>
      <c r="G3" s="155" t="s">
        <v>223</v>
      </c>
      <c r="H3" s="155" t="s">
        <v>224</v>
      </c>
      <c r="I3" s="155" t="s">
        <v>225</v>
      </c>
      <c r="J3" s="155" t="s">
        <v>226</v>
      </c>
      <c r="K3" s="155" t="s">
        <v>227</v>
      </c>
      <c r="L3" s="155" t="s">
        <v>228</v>
      </c>
      <c r="M3" s="155" t="s">
        <v>229</v>
      </c>
      <c r="N3" s="155" t="s">
        <v>230</v>
      </c>
      <c r="O3" s="155" t="s">
        <v>231</v>
      </c>
      <c r="P3" s="155" t="s">
        <v>232</v>
      </c>
      <c r="Q3" s="155" t="s">
        <v>233</v>
      </c>
      <c r="R3" s="155" t="s">
        <v>234</v>
      </c>
      <c r="S3" s="155" t="s">
        <v>235</v>
      </c>
      <c r="T3" s="155" t="s">
        <v>236</v>
      </c>
      <c r="U3" s="155" t="s">
        <v>237</v>
      </c>
      <c r="V3" s="155" t="s">
        <v>238</v>
      </c>
      <c r="W3" s="155" t="s">
        <v>239</v>
      </c>
      <c r="X3" s="155" t="s">
        <v>240</v>
      </c>
      <c r="Y3" s="155" t="s">
        <v>241</v>
      </c>
      <c r="Z3" s="155" t="s">
        <v>242</v>
      </c>
      <c r="AA3" s="155" t="s">
        <v>243</v>
      </c>
      <c r="AB3" s="155" t="s">
        <v>244</v>
      </c>
      <c r="AC3" s="155" t="s">
        <v>245</v>
      </c>
      <c r="AD3" s="155" t="s">
        <v>246</v>
      </c>
      <c r="AE3" s="155" t="s">
        <v>247</v>
      </c>
      <c r="AF3" s="155" t="s">
        <v>248</v>
      </c>
      <c r="AG3" s="155" t="s">
        <v>249</v>
      </c>
      <c r="AH3" s="155" t="s">
        <v>250</v>
      </c>
      <c r="AI3" s="155" t="s">
        <v>251</v>
      </c>
      <c r="AJ3" s="155" t="s">
        <v>252</v>
      </c>
    </row>
    <row r="4" spans="1:36" ht="40.15" customHeight="1" thickBot="1">
      <c r="A4" s="156" t="s">
        <v>253</v>
      </c>
      <c r="B4" s="156"/>
      <c r="C4" s="156"/>
      <c r="D4" s="156"/>
      <c r="E4" s="156" t="s">
        <v>254</v>
      </c>
      <c r="F4" s="156" t="s">
        <v>254</v>
      </c>
      <c r="G4" s="156" t="s">
        <v>254</v>
      </c>
      <c r="H4" s="156" t="s">
        <v>254</v>
      </c>
      <c r="I4" s="156" t="s">
        <v>254</v>
      </c>
      <c r="J4" s="156" t="s">
        <v>254</v>
      </c>
      <c r="K4" s="156" t="s">
        <v>255</v>
      </c>
      <c r="L4" s="156" t="s">
        <v>255</v>
      </c>
      <c r="M4" s="156" t="s">
        <v>255</v>
      </c>
      <c r="N4" s="156" t="s">
        <v>255</v>
      </c>
      <c r="O4" s="156" t="s">
        <v>255</v>
      </c>
      <c r="P4" s="156" t="s">
        <v>255</v>
      </c>
      <c r="Q4" s="156" t="s">
        <v>256</v>
      </c>
      <c r="R4" s="156" t="s">
        <v>257</v>
      </c>
      <c r="S4" s="156" t="s">
        <v>258</v>
      </c>
      <c r="T4" s="156" t="s">
        <v>259</v>
      </c>
      <c r="U4" s="156" t="s">
        <v>259</v>
      </c>
      <c r="V4" s="156" t="s">
        <v>259</v>
      </c>
      <c r="W4" s="156" t="s">
        <v>259</v>
      </c>
      <c r="X4" s="156" t="s">
        <v>259</v>
      </c>
      <c r="Y4" s="156" t="s">
        <v>259</v>
      </c>
      <c r="Z4" s="156" t="s">
        <v>259</v>
      </c>
      <c r="AA4" s="156" t="s">
        <v>260</v>
      </c>
      <c r="AB4" s="156" t="s">
        <v>260</v>
      </c>
      <c r="AC4" s="156" t="s">
        <v>260</v>
      </c>
      <c r="AD4" s="156" t="s">
        <v>260</v>
      </c>
      <c r="AE4" s="156" t="s">
        <v>260</v>
      </c>
      <c r="AF4" s="156" t="s">
        <v>260</v>
      </c>
      <c r="AG4" s="156" t="s">
        <v>261</v>
      </c>
      <c r="AH4" s="156" t="s">
        <v>262</v>
      </c>
      <c r="AI4" s="156" t="s">
        <v>263</v>
      </c>
      <c r="AJ4" s="156" t="s">
        <v>264</v>
      </c>
    </row>
    <row r="5" spans="1:36">
      <c r="A5" s="113" t="str">
        <f>Processes!C5</f>
        <v>TRA_NEW_CAR_GSL</v>
      </c>
      <c r="B5" s="114" t="str">
        <f>Processes!D5</f>
        <v>Car. GSL. New.</v>
      </c>
      <c r="C5" s="115" t="str">
        <f>TRA_Comm!C8</f>
        <v>TRA_GSL</v>
      </c>
      <c r="D5" s="116" t="str">
        <f>TRA_Comm!$C$15</f>
        <v>DMD_TRA_CAR_PAX</v>
      </c>
      <c r="E5" s="117"/>
      <c r="F5" s="117"/>
      <c r="G5" s="117"/>
      <c r="H5" s="117"/>
      <c r="I5" s="117"/>
      <c r="J5" s="117"/>
      <c r="K5" s="124">
        <f>1/(Dane_IST_Pojazdy!E6*Dane_IST_Pojazdy!$O$3*10^4/10^9)</f>
        <v>520.83333333333337</v>
      </c>
      <c r="L5" s="124">
        <f>1/(Dane_IST_Pojazdy!F6*Dane_IST_Pojazdy!$O$3*10^4/10^9)</f>
        <v>520.83333333333337</v>
      </c>
      <c r="M5" s="124">
        <f>1/(Dane_IST_Pojazdy!G6*Dane_IST_Pojazdy!$O$3*10^4/10^9)</f>
        <v>520.83333333333337</v>
      </c>
      <c r="N5" s="124">
        <f>1/(Dane_IST_Pojazdy!H6*Dane_IST_Pojazdy!$O$3*10^4/10^9)</f>
        <v>520.83333333333337</v>
      </c>
      <c r="O5" s="124">
        <f>1/(Dane_IST_Pojazdy!I6*Dane_IST_Pojazdy!$O$3*10^4/10^9)</f>
        <v>520.83333333333337</v>
      </c>
      <c r="P5" s="124">
        <f>1/(Dane_IST_Pojazdy!J6*Dane_IST_Pojazdy!$O$3*10^4/10^9)</f>
        <v>520.83333333333337</v>
      </c>
      <c r="Q5" s="114"/>
      <c r="R5" s="114">
        <v>1E-3</v>
      </c>
      <c r="S5" s="124">
        <v>1.1000000000000001</v>
      </c>
      <c r="T5" s="142">
        <f>Dane_IST_Pojazdy!D5</f>
        <v>6000</v>
      </c>
      <c r="U5" s="142">
        <f>Dane_IST_Pojazdy!E5</f>
        <v>6050</v>
      </c>
      <c r="V5" s="142">
        <f>Dane_IST_Pojazdy!F5</f>
        <v>6150</v>
      </c>
      <c r="W5" s="142">
        <f>Dane_IST_Pojazdy!G5</f>
        <v>6200</v>
      </c>
      <c r="X5" s="142">
        <f>Dane_IST_Pojazdy!H5</f>
        <v>6200</v>
      </c>
      <c r="Y5" s="142">
        <f>Dane_IST_Pojazdy!I5</f>
        <v>6200</v>
      </c>
      <c r="Z5" s="142">
        <f>Dane_IST_Pojazdy!J5</f>
        <v>6200</v>
      </c>
      <c r="AA5" s="181">
        <v>94576.5</v>
      </c>
      <c r="AB5" s="181">
        <v>90346.5</v>
      </c>
      <c r="AC5" s="181">
        <v>90346.5</v>
      </c>
      <c r="AD5" s="181">
        <v>90346.5</v>
      </c>
      <c r="AE5" s="181">
        <v>90346.5</v>
      </c>
      <c r="AF5" s="181">
        <v>90346.5</v>
      </c>
      <c r="AG5" s="132">
        <v>0.9</v>
      </c>
      <c r="AH5" s="132">
        <v>0.13500000000000001</v>
      </c>
      <c r="AI5" s="134">
        <v>12</v>
      </c>
      <c r="AJ5">
        <v>2025</v>
      </c>
    </row>
    <row r="6" spans="1:36">
      <c r="A6" s="118" t="str">
        <f>Processes!C6</f>
        <v>TRA_NEW_CAR_DSL</v>
      </c>
      <c r="B6" s="119" t="str">
        <f>Processes!D6</f>
        <v>Car. DSL. New.</v>
      </c>
      <c r="C6" s="120" t="str">
        <f>TRA_Comm!C7</f>
        <v>TRA_DSL</v>
      </c>
      <c r="D6" s="121" t="str">
        <f>TRA_Comm!$C$15</f>
        <v>DMD_TRA_CAR_PAX</v>
      </c>
      <c r="E6" s="120"/>
      <c r="F6" s="120"/>
      <c r="G6" s="120"/>
      <c r="H6" s="120"/>
      <c r="I6" s="120"/>
      <c r="J6" s="120"/>
      <c r="K6" s="125">
        <f>1/(Dane_IST_Pojazdy!E12*Dane_IST_Pojazdy!$O$4*10^4/10^9)</f>
        <v>505.05050505050508</v>
      </c>
      <c r="L6" s="125">
        <f>1/(Dane_IST_Pojazdy!F12*Dane_IST_Pojazdy!$O$4*10^4/10^9)</f>
        <v>505.05050505050508</v>
      </c>
      <c r="M6" s="125">
        <f>1/(Dane_IST_Pojazdy!G12*Dane_IST_Pojazdy!$O$4*10^4/10^9)</f>
        <v>505.05050505050508</v>
      </c>
      <c r="N6" s="125">
        <f>1/(Dane_IST_Pojazdy!H12*Dane_IST_Pojazdy!$O$4*10^4/10^9)</f>
        <v>505.05050505050508</v>
      </c>
      <c r="O6" s="125">
        <f>1/(Dane_IST_Pojazdy!I12*Dane_IST_Pojazdy!$O$4*10^4/10^9)</f>
        <v>505.05050505050508</v>
      </c>
      <c r="P6" s="125">
        <f>1/(Dane_IST_Pojazdy!J12*Dane_IST_Pojazdy!$O$4*10^4/10^9)</f>
        <v>505.05050505050508</v>
      </c>
      <c r="Q6" s="119"/>
      <c r="R6" s="119">
        <v>1E-3</v>
      </c>
      <c r="S6" s="125">
        <v>1.1000000000000001</v>
      </c>
      <c r="T6" s="118">
        <f>Dane_IST_Pojazdy!D11</f>
        <v>12100</v>
      </c>
      <c r="U6" s="118">
        <f>Dane_IST_Pojazdy!E11</f>
        <v>12000</v>
      </c>
      <c r="V6" s="118">
        <f>Dane_IST_Pojazdy!F11</f>
        <v>12050</v>
      </c>
      <c r="W6" s="118">
        <f>Dane_IST_Pojazdy!G11</f>
        <v>12100</v>
      </c>
      <c r="X6" s="118">
        <f>Dane_IST_Pojazdy!H11</f>
        <v>12100</v>
      </c>
      <c r="Y6" s="118">
        <f>Dane_IST_Pojazdy!I11</f>
        <v>12100</v>
      </c>
      <c r="Z6" s="118">
        <f>Dane_IST_Pojazdy!J11</f>
        <v>12100</v>
      </c>
      <c r="AA6" s="181">
        <v>112387.5</v>
      </c>
      <c r="AB6" s="181">
        <v>105871.5</v>
      </c>
      <c r="AC6" s="181">
        <v>105871.5</v>
      </c>
      <c r="AD6" s="181">
        <v>105871.5</v>
      </c>
      <c r="AE6" s="181">
        <v>105871.5</v>
      </c>
      <c r="AF6" s="181">
        <v>105871.5</v>
      </c>
      <c r="AG6" s="121">
        <v>0.9</v>
      </c>
      <c r="AH6" s="120">
        <v>0.13500000000000001</v>
      </c>
      <c r="AI6" s="120">
        <v>12</v>
      </c>
      <c r="AJ6">
        <v>2025</v>
      </c>
    </row>
    <row r="7" spans="1:36">
      <c r="A7" s="126" t="str">
        <f>Processes!C7</f>
        <v>TRA_NEW_CAR_LPG</v>
      </c>
      <c r="B7" s="127" t="str">
        <f>Processes!D7</f>
        <v>Car. LPG. New.</v>
      </c>
      <c r="C7" s="128" t="str">
        <f>TRA_Comm!C9</f>
        <v>TRA_LPG</v>
      </c>
      <c r="D7" s="129" t="str">
        <f>TRA_Comm!$C$15</f>
        <v>DMD_TRA_CAR_PAX</v>
      </c>
      <c r="E7" s="128"/>
      <c r="F7" s="128"/>
      <c r="G7" s="128"/>
      <c r="H7" s="128"/>
      <c r="I7" s="128"/>
      <c r="J7" s="128"/>
      <c r="K7" s="135">
        <f>1/(Dane_IST_Pojazdy!E18*Dane_IST_Pojazdy!$O$5*10^4/10^9)</f>
        <v>496.03174603174591</v>
      </c>
      <c r="L7" s="135">
        <f>1/(Dane_IST_Pojazdy!F18*Dane_IST_Pojazdy!$O$5*10^4/10^9)</f>
        <v>496.03174603174591</v>
      </c>
      <c r="M7" s="135">
        <f>1/(Dane_IST_Pojazdy!G18*Dane_IST_Pojazdy!$O$5*10^4/10^9)</f>
        <v>496.03174603174591</v>
      </c>
      <c r="N7" s="135">
        <f>1/(Dane_IST_Pojazdy!H18*Dane_IST_Pojazdy!$O$5*10^4/10^9)</f>
        <v>496.03174603174591</v>
      </c>
      <c r="O7" s="135">
        <f>1/(Dane_IST_Pojazdy!I18*Dane_IST_Pojazdy!$O$5*10^4/10^9)</f>
        <v>496.03174603174591</v>
      </c>
      <c r="P7" s="135">
        <f>1/(Dane_IST_Pojazdy!J18*Dane_IST_Pojazdy!$O$5*10^4/10^9)</f>
        <v>496.03174603174591</v>
      </c>
      <c r="Q7" s="127"/>
      <c r="R7" s="127">
        <v>1E-3</v>
      </c>
      <c r="S7" s="131">
        <v>1.1000000000000001</v>
      </c>
      <c r="T7" s="129">
        <f>Dane_IST_Pojazdy!D17</f>
        <v>10100</v>
      </c>
      <c r="U7" s="129">
        <f>Dane_IST_Pojazdy!E17</f>
        <v>10200</v>
      </c>
      <c r="V7" s="129">
        <f>Dane_IST_Pojazdy!F17</f>
        <v>10350</v>
      </c>
      <c r="W7" s="129">
        <f>Dane_IST_Pojazdy!G17</f>
        <v>10400</v>
      </c>
      <c r="X7" s="129">
        <f>Dane_IST_Pojazdy!H17</f>
        <v>10400</v>
      </c>
      <c r="Y7" s="129">
        <f>Dane_IST_Pojazdy!I17</f>
        <v>10400</v>
      </c>
      <c r="Z7" s="129">
        <f>Dane_IST_Pojazdy!J17</f>
        <v>10400</v>
      </c>
      <c r="AA7" s="181">
        <v>101389.5</v>
      </c>
      <c r="AB7" s="181">
        <v>97159.5</v>
      </c>
      <c r="AC7" s="181">
        <v>97159.5</v>
      </c>
      <c r="AD7" s="181">
        <v>97159.5</v>
      </c>
      <c r="AE7" s="181">
        <v>97159.5</v>
      </c>
      <c r="AF7" s="181">
        <v>97159.5</v>
      </c>
      <c r="AG7" s="127">
        <v>0.9</v>
      </c>
      <c r="AH7" s="128">
        <v>0.13500000000000001</v>
      </c>
      <c r="AI7" s="126">
        <v>12</v>
      </c>
      <c r="AJ7">
        <v>2025</v>
      </c>
    </row>
    <row r="8" spans="1:36">
      <c r="A8" s="118" t="str">
        <f>Processes!C8</f>
        <v>TRA_NEW_CAR_GAS_NAT</v>
      </c>
      <c r="B8" s="119" t="str">
        <f>Processes!D8</f>
        <v>Car. GAS. New.</v>
      </c>
      <c r="C8" s="120" t="str">
        <f>TRA_Comm!C10</f>
        <v>TRA_NAT_GAS</v>
      </c>
      <c r="D8" s="121" t="str">
        <f>TRA_Comm!$C$15</f>
        <v>DMD_TRA_CAR_PAX</v>
      </c>
      <c r="E8" s="120"/>
      <c r="F8" s="120"/>
      <c r="G8" s="120"/>
      <c r="H8" s="120"/>
      <c r="I8" s="120"/>
      <c r="J8" s="120"/>
      <c r="K8" s="125">
        <f>1/(Dane_IST_Pojazdy!E24*Dane_IST_Pojazdy!$O$6*10^4/10^9)</f>
        <v>336.1344537815126</v>
      </c>
      <c r="L8" s="125">
        <f>1/(Dane_IST_Pojazdy!F24*Dane_IST_Pojazdy!$O$6*10^4/10^9)</f>
        <v>336.1344537815126</v>
      </c>
      <c r="M8" s="125">
        <f>1/(Dane_IST_Pojazdy!G24*Dane_IST_Pojazdy!$O$6*10^4/10^9)</f>
        <v>336.1344537815126</v>
      </c>
      <c r="N8" s="125">
        <f>1/(Dane_IST_Pojazdy!H24*Dane_IST_Pojazdy!$O$6*10^4/10^9)</f>
        <v>336.1344537815126</v>
      </c>
      <c r="O8" s="125">
        <f>1/(Dane_IST_Pojazdy!I24*Dane_IST_Pojazdy!$O$6*10^4/10^9)</f>
        <v>336.1344537815126</v>
      </c>
      <c r="P8" s="125">
        <f>1/(Dane_IST_Pojazdy!J24*Dane_IST_Pojazdy!$O$6*10^4/10^9)</f>
        <v>336.1344537815126</v>
      </c>
      <c r="Q8" s="119"/>
      <c r="R8" s="119">
        <v>1E-3</v>
      </c>
      <c r="S8" s="125">
        <v>1.1000000000000001</v>
      </c>
      <c r="T8" s="118">
        <f>Dane_IST_Pojazdy!D23</f>
        <v>12100</v>
      </c>
      <c r="U8" s="118">
        <f>Dane_IST_Pojazdy!E23</f>
        <v>12150</v>
      </c>
      <c r="V8" s="118">
        <f>Dane_IST_Pojazdy!F23</f>
        <v>12200</v>
      </c>
      <c r="W8" s="118">
        <f>Dane_IST_Pojazdy!G23</f>
        <v>12250</v>
      </c>
      <c r="X8" s="118">
        <f>Dane_IST_Pojazdy!H23</f>
        <v>12250</v>
      </c>
      <c r="Y8" s="118">
        <f>Dane_IST_Pojazdy!I23</f>
        <v>12250</v>
      </c>
      <c r="Z8" s="118">
        <f>Dane_IST_Pojazdy!J23</f>
        <v>12250</v>
      </c>
      <c r="AA8" s="181">
        <v>103941</v>
      </c>
      <c r="AB8" s="181">
        <v>99711</v>
      </c>
      <c r="AC8" s="181">
        <v>99711</v>
      </c>
      <c r="AD8" s="181">
        <v>99711</v>
      </c>
      <c r="AE8" s="181">
        <v>99711</v>
      </c>
      <c r="AF8" s="181">
        <v>99711</v>
      </c>
      <c r="AG8" s="121">
        <v>0.9</v>
      </c>
      <c r="AH8" s="120">
        <v>0.13500000000000001</v>
      </c>
      <c r="AI8" s="120">
        <v>12</v>
      </c>
      <c r="AJ8">
        <v>2025</v>
      </c>
    </row>
    <row r="9" spans="1:36">
      <c r="A9" s="126" t="str">
        <f>Processes!C9</f>
        <v xml:space="preserve">TRA_NEW_CAR_PHEV </v>
      </c>
      <c r="B9" s="126" t="str">
        <f>Processes!D9</f>
        <v>Car. EV/HYB. New.</v>
      </c>
      <c r="C9" s="126" t="str">
        <f>TRA_Comm!C8</f>
        <v>TRA_GSL</v>
      </c>
      <c r="D9" s="126"/>
      <c r="E9" s="135">
        <f>Dane_IST_Pojazdy!E30*Dane_IST_Pojazdy!$O$3/(Dane_IST_Pojazdy!E30*Dane_IST_Pojazdy!$O$3+Dane_IST_Pojazdy!E33*Dane_IST_Pojazdy!$O$8)</f>
        <v>0.49004594180704442</v>
      </c>
      <c r="F9" s="135">
        <f>Dane_IST_Pojazdy!F30*Dane_IST_Pojazdy!$O$3/(Dane_IST_Pojazdy!F30*Dane_IST_Pojazdy!$O$3+Dane_IST_Pojazdy!F33*Dane_IST_Pojazdy!$O$8)</f>
        <v>0.49004594180704442</v>
      </c>
      <c r="G9" s="135">
        <f>Dane_IST_Pojazdy!G30*Dane_IST_Pojazdy!$O$3/(Dane_IST_Pojazdy!G30*Dane_IST_Pojazdy!$O$3+Dane_IST_Pojazdy!G33*Dane_IST_Pojazdy!$O$8)</f>
        <v>0.47941636268890048</v>
      </c>
      <c r="H9" s="135">
        <f>Dane_IST_Pojazdy!H30*Dane_IST_Pojazdy!$O$3/(Dane_IST_Pojazdy!H30*Dane_IST_Pojazdy!$O$3+Dane_IST_Pojazdy!H33*Dane_IST_Pojazdy!$O$8)</f>
        <v>0.47941636268890048</v>
      </c>
      <c r="I9" s="135">
        <f>Dane_IST_Pojazdy!I30*Dane_IST_Pojazdy!$O$3/(Dane_IST_Pojazdy!I30*Dane_IST_Pojazdy!$O$3+Dane_IST_Pojazdy!I33*Dane_IST_Pojazdy!$O$8)</f>
        <v>0.47941636268890048</v>
      </c>
      <c r="J9" s="135">
        <f>Dane_IST_Pojazdy!J30*Dane_IST_Pojazdy!$O$3/(Dane_IST_Pojazdy!J30*Dane_IST_Pojazdy!$O$3+Dane_IST_Pojazdy!J33*Dane_IST_Pojazdy!$O$8)</f>
        <v>0.47941636268890048</v>
      </c>
      <c r="K9" s="135">
        <f>1/(Dane_IST_Pojazdy!E30*Dane_IST_Pojazdy!$O$3*10^4/10^9)</f>
        <v>1302.0833333333333</v>
      </c>
      <c r="L9" s="135">
        <f>1/(Dane_IST_Pojazdy!F30*Dane_IST_Pojazdy!$O$3*10^4/10^9)</f>
        <v>1302.0833333333333</v>
      </c>
      <c r="M9" s="135">
        <f>1/(Dane_IST_Pojazdy!G30*Dane_IST_Pojazdy!$O$3*10^4/10^9)</f>
        <v>1358.695652173913</v>
      </c>
      <c r="N9" s="135">
        <f>1/(Dane_IST_Pojazdy!H30*Dane_IST_Pojazdy!$O$3*10^4/10^9)</f>
        <v>1358.695652173913</v>
      </c>
      <c r="O9" s="135">
        <f>1/(Dane_IST_Pojazdy!I30*Dane_IST_Pojazdy!$O$3*10^4/10^9)</f>
        <v>1358.695652173913</v>
      </c>
      <c r="P9" s="135">
        <f>1/(Dane_IST_Pojazdy!J30*Dane_IST_Pojazdy!$O$3*10^4/10^9)</f>
        <v>1358.695652173913</v>
      </c>
      <c r="Q9" s="126"/>
      <c r="R9" s="126">
        <v>1E-3</v>
      </c>
      <c r="S9" s="135">
        <v>1.1000000000000001</v>
      </c>
      <c r="T9" s="126">
        <f>Dane_IST_Pojazdy!D29</f>
        <v>13000</v>
      </c>
      <c r="U9" s="126">
        <f>Dane_IST_Pojazdy!E29</f>
        <v>15000</v>
      </c>
      <c r="V9" s="126">
        <f>Dane_IST_Pojazdy!F29</f>
        <v>17000</v>
      </c>
      <c r="W9" s="126">
        <f>Dane_IST_Pojazdy!G29</f>
        <v>20000</v>
      </c>
      <c r="X9" s="126">
        <f>Dane_IST_Pojazdy!H29</f>
        <v>20000</v>
      </c>
      <c r="Y9" s="126">
        <f>Dane_IST_Pojazdy!I29</f>
        <v>20000</v>
      </c>
      <c r="Z9" s="126">
        <f>Dane_IST_Pojazdy!J29</f>
        <v>20000</v>
      </c>
      <c r="AA9" s="181">
        <v>111699</v>
      </c>
      <c r="AB9" s="181">
        <v>101943.9707991895</v>
      </c>
      <c r="AC9" s="181">
        <v>99432</v>
      </c>
      <c r="AD9" s="181">
        <v>96918.649850759859</v>
      </c>
      <c r="AE9" s="181">
        <v>96183</v>
      </c>
      <c r="AF9" s="181">
        <v>95443.995967061011</v>
      </c>
      <c r="AG9" s="126">
        <v>0.9</v>
      </c>
      <c r="AH9" s="126">
        <v>0.13500000000000001</v>
      </c>
      <c r="AI9" s="126">
        <v>12</v>
      </c>
      <c r="AJ9">
        <v>2025</v>
      </c>
    </row>
    <row r="10" spans="1:36">
      <c r="A10" s="126"/>
      <c r="B10" s="126"/>
      <c r="C10" s="126" t="str">
        <f>TRA_Comm!C22</f>
        <v>TRA_BAT_ELC</v>
      </c>
      <c r="D10" s="126"/>
      <c r="E10" s="135">
        <f>1-E9</f>
        <v>0.50995405819295558</v>
      </c>
      <c r="F10" s="135">
        <f t="shared" ref="F10:J10" si="0">1-F9</f>
        <v>0.50995405819295558</v>
      </c>
      <c r="G10" s="135">
        <f t="shared" si="0"/>
        <v>0.52058363731109947</v>
      </c>
      <c r="H10" s="135">
        <f t="shared" si="0"/>
        <v>0.52058363731109947</v>
      </c>
      <c r="I10" s="135">
        <f t="shared" si="0"/>
        <v>0.52058363731109947</v>
      </c>
      <c r="J10" s="135">
        <f t="shared" si="0"/>
        <v>0.52058363731109947</v>
      </c>
      <c r="K10" s="135">
        <f>1/(Dane_IST_Pojazdy!E33*Dane_IST_Pojazdy!$O$8*10^4/10^9)</f>
        <v>1251.2512512512512</v>
      </c>
      <c r="L10" s="135">
        <f>1/(Dane_IST_Pojazdy!F33*Dane_IST_Pojazdy!$O$8*10^4/10^9)</f>
        <v>1251.2512512512512</v>
      </c>
      <c r="M10" s="135">
        <f>1/(Dane_IST_Pojazdy!G33*Dane_IST_Pojazdy!$O$8*10^4/10^9)</f>
        <v>1251.2512512512512</v>
      </c>
      <c r="N10" s="135">
        <f>1/(Dane_IST_Pojazdy!H33*Dane_IST_Pojazdy!$O$8*10^4/10^9)</f>
        <v>1251.2512512512512</v>
      </c>
      <c r="O10" s="135">
        <f>1/(Dane_IST_Pojazdy!I33*Dane_IST_Pojazdy!$O$8*10^4/10^9)</f>
        <v>1251.2512512512512</v>
      </c>
      <c r="P10" s="135">
        <f>1/(Dane_IST_Pojazdy!J33*Dane_IST_Pojazdy!$O$8*10^4/10^9)</f>
        <v>1251.2512512512512</v>
      </c>
      <c r="Q10" s="126"/>
      <c r="R10" s="126">
        <v>1E-3</v>
      </c>
      <c r="S10" s="126"/>
      <c r="T10" s="126"/>
      <c r="U10" s="126"/>
      <c r="V10" s="126"/>
      <c r="W10" s="126"/>
      <c r="X10" s="126"/>
      <c r="Y10" s="126"/>
      <c r="Z10" s="126"/>
      <c r="AA10" s="181"/>
      <c r="AB10" s="181"/>
      <c r="AC10" s="181"/>
      <c r="AD10" s="181"/>
      <c r="AE10" s="181"/>
      <c r="AF10" s="181"/>
      <c r="AG10" s="126">
        <v>0.9</v>
      </c>
      <c r="AH10" s="126">
        <v>0.13500000000000001</v>
      </c>
      <c r="AI10" s="126">
        <v>12</v>
      </c>
    </row>
    <row r="11" spans="1:36">
      <c r="A11" s="126"/>
      <c r="B11" s="126"/>
      <c r="C11" s="126"/>
      <c r="D11" s="126" t="str">
        <f>TRA_Comm!$C$15</f>
        <v>DMD_TRA_CAR_PAX</v>
      </c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81"/>
      <c r="AB11" s="181"/>
      <c r="AC11" s="181"/>
      <c r="AD11" s="181"/>
      <c r="AE11" s="181"/>
      <c r="AF11" s="181"/>
      <c r="AG11" s="126"/>
      <c r="AH11" s="126"/>
      <c r="AI11" s="126"/>
    </row>
    <row r="12" spans="1:36">
      <c r="A12" s="118" t="str">
        <f>Processes!C10</f>
        <v>TRA_NEW_CAR_BEV</v>
      </c>
      <c r="B12" s="119"/>
      <c r="C12" s="120" t="str">
        <f>TRA_Comm!C22</f>
        <v>TRA_BAT_ELC</v>
      </c>
      <c r="D12" s="121" t="str">
        <f>TRA_Comm!$C$15</f>
        <v>DMD_TRA_CAR_PAX</v>
      </c>
      <c r="E12" s="120"/>
      <c r="F12" s="120"/>
      <c r="G12" s="120"/>
      <c r="H12" s="120"/>
      <c r="I12" s="120"/>
      <c r="J12" s="120"/>
      <c r="K12" s="125">
        <f>1/(Dane_IST_Pojazdy!E33*Dane_IST_Pojazdy!$O$8*10^4/10^9)</f>
        <v>1251.2512512512512</v>
      </c>
      <c r="L12" s="125">
        <f>1/(Dane_IST_Pojazdy!F33*Dane_IST_Pojazdy!$O$8*10^4/10^9)</f>
        <v>1251.2512512512512</v>
      </c>
      <c r="M12" s="125">
        <f>1/(Dane_IST_Pojazdy!G33*Dane_IST_Pojazdy!$O$8*10^4/10^9)</f>
        <v>1251.2512512512512</v>
      </c>
      <c r="N12" s="125">
        <f>1/(Dane_IST_Pojazdy!H33*Dane_IST_Pojazdy!$O$8*10^4/10^9)</f>
        <v>1251.2512512512512</v>
      </c>
      <c r="O12" s="125">
        <f>1/(Dane_IST_Pojazdy!I33*Dane_IST_Pojazdy!$O$8*10^4/10^9)</f>
        <v>1251.2512512512512</v>
      </c>
      <c r="P12" s="125">
        <f>1/(Dane_IST_Pojazdy!J33*Dane_IST_Pojazdy!$O$8*10^4/10^9)</f>
        <v>1251.2512512512512</v>
      </c>
      <c r="Q12" s="119"/>
      <c r="R12" s="119">
        <v>1E-3</v>
      </c>
      <c r="S12" s="125">
        <v>1.1000000000000001</v>
      </c>
      <c r="T12" s="118">
        <f>Dane_IST_Pojazdy!D29</f>
        <v>13000</v>
      </c>
      <c r="U12" s="118">
        <f>Dane_IST_Pojazdy!E29</f>
        <v>15000</v>
      </c>
      <c r="V12" s="118">
        <f>Dane_IST_Pojazdy!F29</f>
        <v>17000</v>
      </c>
      <c r="W12" s="118">
        <f>Dane_IST_Pojazdy!G29</f>
        <v>20000</v>
      </c>
      <c r="X12" s="118">
        <f>Dane_IST_Pojazdy!H29</f>
        <v>20000</v>
      </c>
      <c r="Y12" s="118">
        <f>Dane_IST_Pojazdy!I29</f>
        <v>20000</v>
      </c>
      <c r="Z12" s="118">
        <f>Dane_IST_Pojazdy!J29</f>
        <v>20000</v>
      </c>
      <c r="AA12" s="181">
        <v>119416.5</v>
      </c>
      <c r="AB12" s="181">
        <v>100720.10467584293</v>
      </c>
      <c r="AC12" s="181">
        <v>98320.5</v>
      </c>
      <c r="AD12" s="181">
        <v>95922.758582038645</v>
      </c>
      <c r="AE12" s="181">
        <v>95094</v>
      </c>
      <c r="AF12" s="181">
        <v>94261.436056853854</v>
      </c>
      <c r="AG12" s="121">
        <v>0.9</v>
      </c>
      <c r="AH12" s="120">
        <v>0.13500000000000001</v>
      </c>
      <c r="AI12" s="120">
        <v>12</v>
      </c>
      <c r="AJ12">
        <v>2025</v>
      </c>
    </row>
    <row r="13" spans="1:36">
      <c r="A13" s="126" t="str">
        <f>Processes!C11</f>
        <v>TRA_NEW_CAR_FCV</v>
      </c>
      <c r="B13" s="127" t="str">
        <f>Processes!D11</f>
        <v>Car. FuelCell. New.</v>
      </c>
      <c r="C13" s="128" t="str">
        <f>TRA_Comm!C12</f>
        <v>TRA_H2</v>
      </c>
      <c r="D13" s="129" t="str">
        <f>TRA_Comm!$C$15</f>
        <v>DMD_TRA_CAR_PAX</v>
      </c>
      <c r="E13" s="128"/>
      <c r="F13" s="128"/>
      <c r="G13" s="128"/>
      <c r="H13" s="128"/>
      <c r="I13" s="128"/>
      <c r="J13" s="128"/>
      <c r="K13" s="135">
        <f>1/(Dane_IST_Pojazdy!E38*Dane_IST_Pojazdy!$O$7*10^4/10^9)</f>
        <v>833.33333333333337</v>
      </c>
      <c r="L13" s="135">
        <f>1/(Dane_IST_Pojazdy!F38*Dane_IST_Pojazdy!$O$7*10^4/10^9)</f>
        <v>833.33333333333337</v>
      </c>
      <c r="M13" s="135">
        <f>1/(Dane_IST_Pojazdy!G38*Dane_IST_Pojazdy!$O$7*10^4/10^9)</f>
        <v>833.33333333333337</v>
      </c>
      <c r="N13" s="135">
        <f>1/(Dane_IST_Pojazdy!H38*Dane_IST_Pojazdy!$O$7*10^4/10^9)</f>
        <v>833.33333333333337</v>
      </c>
      <c r="O13" s="135">
        <f>1/(Dane_IST_Pojazdy!I38*Dane_IST_Pojazdy!$O$7*10^4/10^9)</f>
        <v>833.33333333333337</v>
      </c>
      <c r="P13" s="135">
        <f>1/(Dane_IST_Pojazdy!J38*Dane_IST_Pojazdy!$O$7*10^4/10^9)</f>
        <v>833.33333333333337</v>
      </c>
      <c r="Q13" s="127"/>
      <c r="R13" s="127">
        <v>1E-3</v>
      </c>
      <c r="S13" s="131">
        <v>1.1000000000000001</v>
      </c>
      <c r="T13" s="143">
        <f>Dane_IST_Pojazdy!E37</f>
        <v>30000</v>
      </c>
      <c r="U13" s="143">
        <f>Dane_IST_Pojazdy!E37</f>
        <v>30000</v>
      </c>
      <c r="V13" s="143">
        <f>Dane_IST_Pojazdy!F37</f>
        <v>30000</v>
      </c>
      <c r="W13" s="143">
        <f>Dane_IST_Pojazdy!G37</f>
        <v>30000</v>
      </c>
      <c r="X13" s="143">
        <f>Dane_IST_Pojazdy!H37</f>
        <v>30000</v>
      </c>
      <c r="Y13" s="143">
        <f>Dane_IST_Pojazdy!I37</f>
        <v>30000</v>
      </c>
      <c r="Z13" s="143">
        <f>Dane_IST_Pojazdy!J37</f>
        <v>30000</v>
      </c>
      <c r="AA13" s="181">
        <v>208260</v>
      </c>
      <c r="AB13" s="181">
        <v>170981.10955474988</v>
      </c>
      <c r="AC13" s="181">
        <v>154381.5</v>
      </c>
      <c r="AD13" s="181">
        <v>137783.55690116546</v>
      </c>
      <c r="AE13" s="181">
        <v>134437.5</v>
      </c>
      <c r="AF13" s="181">
        <v>131087.13874319172</v>
      </c>
      <c r="AG13" s="121">
        <v>0.9</v>
      </c>
      <c r="AH13" s="120">
        <v>0.13500000000000001</v>
      </c>
      <c r="AI13" s="120">
        <v>12</v>
      </c>
      <c r="AJ13">
        <v>2025</v>
      </c>
    </row>
    <row r="14" spans="1:36">
      <c r="A14" s="153" t="s">
        <v>131</v>
      </c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G14" s="153"/>
      <c r="AH14" s="153"/>
      <c r="AI14" s="153"/>
    </row>
    <row r="15" spans="1:36" ht="13.7" thickBot="1">
      <c r="A15" s="164" t="str">
        <f>Processes!C36</f>
        <v>TRA_NEW_BAT_CAR_BEV</v>
      </c>
      <c r="B15" s="164" t="str">
        <f>Processes!D36</f>
        <v>Battery for BEV</v>
      </c>
      <c r="C15" s="164" t="str">
        <f>TRA_Comm!C11</f>
        <v>TRA_ELC</v>
      </c>
      <c r="D15" s="164" t="str">
        <f>TRA_Comm!C22</f>
        <v>TRA_BAT_ELC</v>
      </c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>
        <v>0.95</v>
      </c>
      <c r="R15" s="164">
        <v>1</v>
      </c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>
        <v>4.5000000000000005E-3</v>
      </c>
      <c r="AH15" s="164">
        <v>4.5000000000000005E-3</v>
      </c>
      <c r="AI15" s="164">
        <v>12</v>
      </c>
      <c r="AJ15" s="164"/>
    </row>
    <row r="18" spans="27:28">
      <c r="AA18" t="s">
        <v>265</v>
      </c>
    </row>
    <row r="19" spans="27:28">
      <c r="AA19">
        <v>100</v>
      </c>
      <c r="AB19" t="s">
        <v>266</v>
      </c>
    </row>
    <row r="20" spans="27:28">
      <c r="AA20">
        <f>AA19*3.6</f>
        <v>360</v>
      </c>
      <c r="AB20" t="s">
        <v>267</v>
      </c>
    </row>
    <row r="21" spans="27:28">
      <c r="AA21">
        <f>AA20</f>
        <v>360</v>
      </c>
      <c r="AB21" t="s">
        <v>268</v>
      </c>
    </row>
    <row r="22" spans="27:28">
      <c r="AA22">
        <f>AA21/1000000</f>
        <v>3.6000000000000002E-4</v>
      </c>
      <c r="AB22" t="s">
        <v>269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rgb="FFFFFF00"/>
  </sheetPr>
  <dimension ref="A1:AB12"/>
  <sheetViews>
    <sheetView topLeftCell="C1" zoomScale="80" zoomScaleNormal="80" workbookViewId="0">
      <selection activeCell="S5" sqref="S5:X5"/>
    </sheetView>
  </sheetViews>
  <sheetFormatPr defaultRowHeight="12.95"/>
  <cols>
    <col min="1" max="1" width="39.7109375" bestFit="1" customWidth="1"/>
    <col min="2" max="2" width="30.42578125" customWidth="1"/>
    <col min="3" max="3" width="25.5703125" customWidth="1"/>
    <col min="4" max="4" width="34.85546875" customWidth="1"/>
    <col min="5" max="10" width="8.7109375" customWidth="1"/>
    <col min="11" max="11" width="19.42578125" customWidth="1"/>
    <col min="12" max="12" width="23.85546875" customWidth="1"/>
    <col min="13" max="18" width="8.140625" customWidth="1"/>
    <col min="19" max="24" width="8.85546875" customWidth="1"/>
    <col min="25" max="28" width="11.140625" customWidth="1"/>
  </cols>
  <sheetData>
    <row r="1" spans="1:28" ht="13.7">
      <c r="C1" s="6"/>
      <c r="D1" s="6"/>
      <c r="E1" s="2"/>
      <c r="F1" s="2"/>
      <c r="G1" s="2"/>
      <c r="H1" s="2"/>
      <c r="I1" s="2"/>
      <c r="J1" s="2"/>
      <c r="L1" s="3"/>
      <c r="M1" s="2"/>
      <c r="N1" s="2"/>
      <c r="O1" s="2"/>
      <c r="P1" s="2"/>
      <c r="Q1" s="2"/>
      <c r="R1" s="2"/>
      <c r="AA1" s="2"/>
    </row>
    <row r="2" spans="1:28" ht="13.7">
      <c r="C2" s="3"/>
      <c r="D2" s="3"/>
      <c r="K2" s="3"/>
      <c r="L2" s="3"/>
      <c r="AA2" s="2"/>
    </row>
    <row r="3" spans="1:28" ht="18.399999999999999">
      <c r="A3" s="5" t="s">
        <v>270</v>
      </c>
      <c r="B3" s="1"/>
      <c r="C3" s="1"/>
      <c r="D3" s="3" t="s">
        <v>218</v>
      </c>
    </row>
    <row r="4" spans="1:28" ht="45" customHeight="1">
      <c r="A4" s="155" t="s">
        <v>136</v>
      </c>
      <c r="B4" s="155" t="s">
        <v>137</v>
      </c>
      <c r="C4" s="155" t="s">
        <v>219</v>
      </c>
      <c r="D4" s="155" t="s">
        <v>220</v>
      </c>
      <c r="E4" s="155" t="s">
        <v>227</v>
      </c>
      <c r="F4" s="155" t="s">
        <v>228</v>
      </c>
      <c r="G4" s="155" t="s">
        <v>229</v>
      </c>
      <c r="H4" s="155" t="s">
        <v>230</v>
      </c>
      <c r="I4" s="155" t="s">
        <v>231</v>
      </c>
      <c r="J4" s="155" t="s">
        <v>232</v>
      </c>
      <c r="K4" s="155" t="s">
        <v>234</v>
      </c>
      <c r="L4" s="155" t="s">
        <v>271</v>
      </c>
      <c r="M4" s="155" t="s">
        <v>237</v>
      </c>
      <c r="N4" s="155" t="s">
        <v>238</v>
      </c>
      <c r="O4" s="155" t="s">
        <v>239</v>
      </c>
      <c r="P4" s="155" t="s">
        <v>240</v>
      </c>
      <c r="Q4" s="155" t="s">
        <v>241</v>
      </c>
      <c r="R4" s="155" t="s">
        <v>242</v>
      </c>
      <c r="S4" s="155" t="s">
        <v>243</v>
      </c>
      <c r="T4" s="155" t="s">
        <v>244</v>
      </c>
      <c r="U4" s="155" t="s">
        <v>245</v>
      </c>
      <c r="V4" s="155" t="s">
        <v>246</v>
      </c>
      <c r="W4" s="155" t="s">
        <v>247</v>
      </c>
      <c r="X4" s="155" t="s">
        <v>248</v>
      </c>
      <c r="Y4" s="155" t="s">
        <v>249</v>
      </c>
      <c r="Z4" s="155" t="s">
        <v>250</v>
      </c>
      <c r="AA4" s="155" t="s">
        <v>251</v>
      </c>
      <c r="AB4" s="155" t="s">
        <v>252</v>
      </c>
    </row>
    <row r="5" spans="1:28" ht="26.45" thickBot="1">
      <c r="A5" s="156" t="s">
        <v>253</v>
      </c>
      <c r="B5" s="156"/>
      <c r="C5" s="156"/>
      <c r="D5" s="156"/>
      <c r="E5" s="156" t="s">
        <v>255</v>
      </c>
      <c r="F5" s="156" t="s">
        <v>255</v>
      </c>
      <c r="G5" s="156" t="s">
        <v>255</v>
      </c>
      <c r="H5" s="156" t="s">
        <v>255</v>
      </c>
      <c r="I5" s="156" t="s">
        <v>255</v>
      </c>
      <c r="J5" s="156" t="s">
        <v>255</v>
      </c>
      <c r="K5" s="156" t="s">
        <v>257</v>
      </c>
      <c r="L5" s="156" t="s">
        <v>272</v>
      </c>
      <c r="M5" s="156" t="s">
        <v>259</v>
      </c>
      <c r="N5" s="156" t="s">
        <v>259</v>
      </c>
      <c r="O5" s="156" t="s">
        <v>259</v>
      </c>
      <c r="P5" s="156" t="s">
        <v>259</v>
      </c>
      <c r="Q5" s="156" t="s">
        <v>259</v>
      </c>
      <c r="R5" s="156" t="s">
        <v>259</v>
      </c>
      <c r="S5" s="156" t="s">
        <v>260</v>
      </c>
      <c r="T5" s="156" t="s">
        <v>260</v>
      </c>
      <c r="U5" s="156" t="s">
        <v>260</v>
      </c>
      <c r="V5" s="156" t="s">
        <v>260</v>
      </c>
      <c r="W5" s="156" t="s">
        <v>260</v>
      </c>
      <c r="X5" s="156" t="s">
        <v>260</v>
      </c>
      <c r="Y5" s="156" t="s">
        <v>261</v>
      </c>
      <c r="Z5" s="156" t="s">
        <v>262</v>
      </c>
      <c r="AA5" s="156" t="s">
        <v>263</v>
      </c>
      <c r="AB5" s="156" t="s">
        <v>264</v>
      </c>
    </row>
    <row r="6" spans="1:28">
      <c r="A6" s="126" t="str">
        <f>Processes!C12</f>
        <v>TRA_NEW_TRUCK_LE_3_5_GSL</v>
      </c>
      <c r="B6" s="127" t="str">
        <f>Processes!D12</f>
        <v>Truck. GSL. New.</v>
      </c>
      <c r="C6" s="128" t="str">
        <f>TRA_Comm!C8</f>
        <v>TRA_GSL</v>
      </c>
      <c r="D6" s="157" t="str">
        <f>TRA_Comm!$C$16</f>
        <v>DMD_TRA_TRUCK_LE_3_5_FRT</v>
      </c>
      <c r="E6" s="159">
        <f>1/(Dane_IST_Pojazdy!E48*Dane_IST_Pojazdy!$O$3*10^4/10^9)</f>
        <v>411.18421052631578</v>
      </c>
      <c r="F6" s="159">
        <f>1/(Dane_IST_Pojazdy!F48*Dane_IST_Pojazdy!$O$3*10^4/10^9)</f>
        <v>411.18421052631578</v>
      </c>
      <c r="G6" s="159">
        <f>1/(Dane_IST_Pojazdy!G48*Dane_IST_Pojazdy!$O$3*10^4/10^9)</f>
        <v>411.18421052631578</v>
      </c>
      <c r="H6" s="159">
        <f>1/(Dane_IST_Pojazdy!H48*Dane_IST_Pojazdy!$O$3*10^4/10^9)</f>
        <v>411.18421052631578</v>
      </c>
      <c r="I6" s="159">
        <f>1/(Dane_IST_Pojazdy!I48*Dane_IST_Pojazdy!$O$3*10^4/10^9)</f>
        <v>411.18421052631578</v>
      </c>
      <c r="J6" s="159">
        <f>1/(Dane_IST_Pojazdy!J48*Dane_IST_Pojazdy!$O$3*10^4/10^9)</f>
        <v>411.18421052631578</v>
      </c>
      <c r="K6" s="130">
        <v>1E-3</v>
      </c>
      <c r="L6" s="114">
        <v>1.4</v>
      </c>
      <c r="M6" s="144">
        <f>Dane_IST_Pojazdy!E47</f>
        <v>4200</v>
      </c>
      <c r="N6" s="144">
        <f>Dane_IST_Pojazdy!F47</f>
        <v>3900</v>
      </c>
      <c r="O6" s="144">
        <f>Dane_IST_Pojazdy!G47</f>
        <v>3500</v>
      </c>
      <c r="P6" s="144">
        <f>Dane_IST_Pojazdy!H47</f>
        <v>3500</v>
      </c>
      <c r="Q6" s="144">
        <f>Dane_IST_Pojazdy!I47</f>
        <v>3500</v>
      </c>
      <c r="R6" s="144">
        <f>Dane_IST_Pojazdy!J47</f>
        <v>3500</v>
      </c>
      <c r="S6" s="190">
        <v>179325.70551807177</v>
      </c>
      <c r="T6" s="190">
        <v>178958.30383672484</v>
      </c>
      <c r="U6" s="189">
        <v>178958.30383672484</v>
      </c>
      <c r="V6" s="189">
        <v>178958.30383672484</v>
      </c>
      <c r="W6" s="189">
        <v>178958.30383672484</v>
      </c>
      <c r="X6" s="189">
        <v>178958.30383672484</v>
      </c>
      <c r="Y6" s="126">
        <v>0.9</v>
      </c>
      <c r="Z6" s="127">
        <v>0.13500000000000001</v>
      </c>
      <c r="AA6" s="128">
        <v>12</v>
      </c>
      <c r="AB6">
        <v>2025</v>
      </c>
    </row>
    <row r="7" spans="1:28">
      <c r="A7" s="118" t="str">
        <f>Processes!C13</f>
        <v>TRA_NEW_TRUCK_LE_3_5_DSL</v>
      </c>
      <c r="B7" s="119" t="str">
        <f>Processes!D13</f>
        <v>Truck. DSL. New.</v>
      </c>
      <c r="C7" s="120" t="str">
        <f>TRA_Comm!C7</f>
        <v>TRA_DSL</v>
      </c>
      <c r="D7" s="120" t="str">
        <f>TRA_Comm!$C$16</f>
        <v>DMD_TRA_TRUCK_LE_3_5_FRT</v>
      </c>
      <c r="E7" s="159">
        <f>1/(Dane_IST_Pojazdy!E54*Dane_IST_Pojazdy!$O$3*10^4/10^9)</f>
        <v>390.62499999999994</v>
      </c>
      <c r="F7" s="159">
        <f>1/(Dane_IST_Pojazdy!F54*Dane_IST_Pojazdy!$O$4*10^4/10^9)</f>
        <v>347.22222222222223</v>
      </c>
      <c r="G7" s="159">
        <f>1/(Dane_IST_Pojazdy!G54*Dane_IST_Pojazdy!$O$4*10^4/10^9)</f>
        <v>347.22222222222223</v>
      </c>
      <c r="H7" s="159">
        <f>1/(Dane_IST_Pojazdy!H54*Dane_IST_Pojazdy!$O$4*10^4/10^9)</f>
        <v>347.22222222222223</v>
      </c>
      <c r="I7" s="159">
        <f>1/(Dane_IST_Pojazdy!I54*Dane_IST_Pojazdy!$O$4*10^4/10^9)</f>
        <v>347.22222222222223</v>
      </c>
      <c r="J7" s="159">
        <f>1/(Dane_IST_Pojazdy!J54*Dane_IST_Pojazdy!$O$4*10^4/10^9)</f>
        <v>347.22222222222223</v>
      </c>
      <c r="K7" s="123">
        <v>1E-3</v>
      </c>
      <c r="L7" s="119">
        <v>1.4</v>
      </c>
      <c r="M7" s="143">
        <f>Dane_IST_Pojazdy!E53</f>
        <v>18000</v>
      </c>
      <c r="N7" s="143">
        <f>Dane_IST_Pojazdy!F53</f>
        <v>20000</v>
      </c>
      <c r="O7" s="143">
        <f>Dane_IST_Pojazdy!G53</f>
        <v>22000</v>
      </c>
      <c r="P7" s="143">
        <f>Dane_IST_Pojazdy!H53</f>
        <v>22000</v>
      </c>
      <c r="Q7" s="143">
        <f>Dane_IST_Pojazdy!I53</f>
        <v>22000</v>
      </c>
      <c r="R7" s="143">
        <f>Dane_IST_Pojazdy!J53</f>
        <v>22000</v>
      </c>
      <c r="S7" s="189">
        <v>199250.78390896862</v>
      </c>
      <c r="T7" s="181">
        <v>198842.55981858316</v>
      </c>
      <c r="U7" s="181">
        <v>198842.55981858316</v>
      </c>
      <c r="V7" s="181">
        <v>198842.55981858316</v>
      </c>
      <c r="W7" s="181">
        <v>198842.55981858316</v>
      </c>
      <c r="X7" s="181">
        <v>198842.55981858316</v>
      </c>
      <c r="Y7" s="120">
        <v>0.9</v>
      </c>
      <c r="Z7" s="121">
        <v>0.13500000000000001</v>
      </c>
      <c r="AA7" s="119">
        <v>12</v>
      </c>
      <c r="AB7">
        <v>2025</v>
      </c>
    </row>
    <row r="8" spans="1:28">
      <c r="A8" s="126" t="str">
        <f>Processes!C14</f>
        <v>TRA_NEW_TRUCK_LE_3_5_LPG</v>
      </c>
      <c r="B8" s="127" t="str">
        <f>Processes!D14</f>
        <v>Truck. LPG. New.</v>
      </c>
      <c r="C8" s="128" t="str">
        <f>TRA_Comm!C9</f>
        <v>TRA_LPG</v>
      </c>
      <c r="D8" s="157" t="str">
        <f>TRA_Comm!$C$16</f>
        <v>DMD_TRA_TRUCK_LE_3_5_FRT</v>
      </c>
      <c r="E8" s="136">
        <f>1/(Dane_IST_Pojazdy!E60*Dane_IST_Pojazdy!$O$5*10^4/10^9)</f>
        <v>308.64197530864197</v>
      </c>
      <c r="F8" s="136">
        <f>1/(Dane_IST_Pojazdy!F60*Dane_IST_Pojazdy!$O$5*10^4/10^9)</f>
        <v>308.64197530864197</v>
      </c>
      <c r="G8" s="136">
        <f>1/(Dane_IST_Pojazdy!G60*Dane_IST_Pojazdy!$O$5*10^4/10^9)</f>
        <v>308.64197530864197</v>
      </c>
      <c r="H8" s="136">
        <f>1/(Dane_IST_Pojazdy!H60*Dane_IST_Pojazdy!$O$5*10^4/10^9)</f>
        <v>308.64197530864197</v>
      </c>
      <c r="I8" s="136">
        <f>1/(Dane_IST_Pojazdy!I60*Dane_IST_Pojazdy!$O$5*10^4/10^9)</f>
        <v>308.64197530864197</v>
      </c>
      <c r="J8" s="136">
        <f>1/(Dane_IST_Pojazdy!J60*Dane_IST_Pojazdy!$O$5*10^4/10^9)</f>
        <v>308.64197530864197</v>
      </c>
      <c r="K8" s="130">
        <v>1E-3</v>
      </c>
      <c r="L8" s="127">
        <v>1.4</v>
      </c>
      <c r="M8" s="144">
        <f>Dane_IST_Pojazdy!E59</f>
        <v>16600</v>
      </c>
      <c r="N8" s="144">
        <f>Dane_IST_Pojazdy!F59</f>
        <v>16800</v>
      </c>
      <c r="O8" s="144">
        <f>Dane_IST_Pojazdy!G59</f>
        <v>17000</v>
      </c>
      <c r="P8" s="144">
        <f>Dane_IST_Pojazdy!H59</f>
        <v>17000</v>
      </c>
      <c r="Q8" s="144">
        <f>Dane_IST_Pojazdy!I59</f>
        <v>17000</v>
      </c>
      <c r="R8" s="144">
        <f>Dane_IST_Pojazdy!J59</f>
        <v>17000</v>
      </c>
      <c r="S8" s="189">
        <v>218136.54941461992</v>
      </c>
      <c r="T8" s="181">
        <v>217728.32532423452</v>
      </c>
      <c r="U8" s="181">
        <v>217728.32532423452</v>
      </c>
      <c r="V8" s="181">
        <v>217728.32532423452</v>
      </c>
      <c r="W8" s="181">
        <v>217728.32532423452</v>
      </c>
      <c r="X8" s="181">
        <v>217728.32532423452</v>
      </c>
      <c r="Y8" s="126">
        <v>0.9</v>
      </c>
      <c r="Z8" s="127">
        <v>0.13500000000000001</v>
      </c>
      <c r="AA8" s="128">
        <v>12</v>
      </c>
      <c r="AB8">
        <v>2025</v>
      </c>
    </row>
    <row r="9" spans="1:28">
      <c r="A9" s="118" t="str">
        <f>Processes!C15</f>
        <v>TRA_NEW_TRUCK_LE_3_5_GAS_NAT</v>
      </c>
      <c r="B9" s="119" t="str">
        <f>Processes!D15</f>
        <v>Truck. GAS. New.</v>
      </c>
      <c r="C9" s="120" t="str">
        <f>TRA_Comm!C10</f>
        <v>TRA_NAT_GAS</v>
      </c>
      <c r="D9" s="120" t="str">
        <f>TRA_Comm!$C$16</f>
        <v>DMD_TRA_TRUCK_LE_3_5_FRT</v>
      </c>
      <c r="E9" s="159">
        <f>1/(Dane_IST_Pojazdy!E66*Dane_IST_Pojazdy!$O$6*10^4/10^9)</f>
        <v>240.09603841536614</v>
      </c>
      <c r="F9" s="159">
        <f>1/(Dane_IST_Pojazdy!F66*Dane_IST_Pojazdy!$O$6*10^4/10^9)</f>
        <v>240.09603841536614</v>
      </c>
      <c r="G9" s="159">
        <f>1/(Dane_IST_Pojazdy!G66*Dane_IST_Pojazdy!$O$6*10^4/10^9)</f>
        <v>240.09603841536614</v>
      </c>
      <c r="H9" s="159">
        <f>1/(Dane_IST_Pojazdy!H66*Dane_IST_Pojazdy!$O$6*10^4/10^9)</f>
        <v>240.09603841536614</v>
      </c>
      <c r="I9" s="159">
        <f>1/(Dane_IST_Pojazdy!I66*Dane_IST_Pojazdy!$O$6*10^4/10^9)</f>
        <v>240.09603841536614</v>
      </c>
      <c r="J9" s="159">
        <f>1/(Dane_IST_Pojazdy!J66*Dane_IST_Pojazdy!$O$6*10^4/10^9)</f>
        <v>240.09603841536614</v>
      </c>
      <c r="K9" s="123">
        <v>1E-3</v>
      </c>
      <c r="L9" s="119">
        <v>1.4</v>
      </c>
      <c r="M9" s="143">
        <f>Dane_IST_Pojazdy!E65</f>
        <v>22000</v>
      </c>
      <c r="N9" s="143">
        <f>Dane_IST_Pojazdy!F65</f>
        <v>25000</v>
      </c>
      <c r="O9" s="143">
        <f>Dane_IST_Pojazdy!G65</f>
        <v>28000</v>
      </c>
      <c r="P9" s="143">
        <f>Dane_IST_Pojazdy!H65</f>
        <v>28000</v>
      </c>
      <c r="Q9" s="143">
        <f>Dane_IST_Pojazdy!I65</f>
        <v>28000</v>
      </c>
      <c r="R9" s="143">
        <f>Dane_IST_Pojazdy!J65</f>
        <v>28000</v>
      </c>
      <c r="S9" s="189">
        <v>245558.91181037234</v>
      </c>
      <c r="T9" s="181">
        <v>245150.68771998689</v>
      </c>
      <c r="U9" s="181">
        <v>245150.68771998689</v>
      </c>
      <c r="V9" s="181">
        <v>245150.68771998689</v>
      </c>
      <c r="W9" s="181">
        <v>245150.68771998689</v>
      </c>
      <c r="X9" s="181">
        <v>245150.68771998689</v>
      </c>
      <c r="Y9" s="120">
        <v>0.9</v>
      </c>
      <c r="Z9" s="121">
        <v>0.13500000000000001</v>
      </c>
      <c r="AA9" s="119">
        <v>12</v>
      </c>
      <c r="AB9">
        <v>2025</v>
      </c>
    </row>
    <row r="10" spans="1:28">
      <c r="A10" s="126" t="str">
        <f>Processes!C16</f>
        <v>TRA_NEW_TRUCK_LE_3_5_BEV</v>
      </c>
      <c r="B10" s="126" t="str">
        <f>Processes!D16</f>
        <v>Truck. EV. New.</v>
      </c>
      <c r="C10" s="126" t="str">
        <f>TRA_Comm!C11</f>
        <v>TRA_ELC</v>
      </c>
      <c r="D10" s="157" t="str">
        <f>TRA_Comm!$C$16</f>
        <v>DMD_TRA_TRUCK_LE_3_5_FRT</v>
      </c>
      <c r="E10" s="137">
        <f>1/(Dane_IST_Pojazdy!E75*Dane_IST_Pojazdy!$O$8*10^4/10^9)</f>
        <v>854.70085470085462</v>
      </c>
      <c r="F10" s="137">
        <f>1/(Dane_IST_Pojazdy!F75*Dane_IST_Pojazdy!$O$8*10^4/10^9)</f>
        <v>854.70085470085462</v>
      </c>
      <c r="G10" s="137">
        <f>1/(Dane_IST_Pojazdy!G75*Dane_IST_Pojazdy!$O$8*10^4/10^9)</f>
        <v>854.70085470085462</v>
      </c>
      <c r="H10" s="137">
        <f>1/(Dane_IST_Pojazdy!H75*Dane_IST_Pojazdy!$O$8*10^4/10^9)</f>
        <v>854.70085470085462</v>
      </c>
      <c r="I10" s="137">
        <f>1/(Dane_IST_Pojazdy!I75*Dane_IST_Pojazdy!$O$8*10^4/10^9)</f>
        <v>854.70085470085462</v>
      </c>
      <c r="J10" s="137">
        <f>1/(Dane_IST_Pojazdy!J75*Dane_IST_Pojazdy!$O$8*10^4/10^9)</f>
        <v>854.70085470085462</v>
      </c>
      <c r="K10" s="130">
        <v>1E-3</v>
      </c>
      <c r="L10" s="126">
        <v>1.4</v>
      </c>
      <c r="M10" s="145">
        <f>Dane_IST_Pojazdy!E71</f>
        <v>12000</v>
      </c>
      <c r="N10" s="145">
        <f>Dane_IST_Pojazdy!F71</f>
        <v>15000</v>
      </c>
      <c r="O10" s="145">
        <f>Dane_IST_Pojazdy!G71</f>
        <v>18000</v>
      </c>
      <c r="P10" s="145">
        <f>Dane_IST_Pojazdy!H71</f>
        <v>18000</v>
      </c>
      <c r="Q10" s="145">
        <f>Dane_IST_Pojazdy!I71</f>
        <v>18000</v>
      </c>
      <c r="R10" s="145">
        <f>Dane_IST_Pojazdy!J71</f>
        <v>18000</v>
      </c>
      <c r="S10" s="189">
        <v>295572.2416223592</v>
      </c>
      <c r="T10" s="181">
        <v>240283.40949273942</v>
      </c>
      <c r="U10" s="181">
        <v>230907.53790182262</v>
      </c>
      <c r="V10" s="181">
        <v>221531.66631090586</v>
      </c>
      <c r="W10" s="181">
        <v>218785.7128814834</v>
      </c>
      <c r="X10" s="181">
        <v>216039.75945206097</v>
      </c>
      <c r="Y10" s="126">
        <v>0.9</v>
      </c>
      <c r="Z10" s="126">
        <v>0.13500000000000001</v>
      </c>
      <c r="AA10" s="126">
        <v>12</v>
      </c>
      <c r="AB10">
        <v>2025</v>
      </c>
    </row>
    <row r="11" spans="1:28">
      <c r="D11" s="126"/>
    </row>
    <row r="12" spans="1:28">
      <c r="B12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EAC6F-7879-4055-8C2D-E9761AAD17F6}">
  <sheetPr>
    <tabColor rgb="FFFFFF00"/>
  </sheetPr>
  <dimension ref="A1:AC8"/>
  <sheetViews>
    <sheetView topLeftCell="D1" zoomScale="80" zoomScaleNormal="80" workbookViewId="0">
      <selection activeCell="W24" sqref="W24"/>
    </sheetView>
  </sheetViews>
  <sheetFormatPr defaultRowHeight="12.95"/>
  <cols>
    <col min="1" max="1" width="52.28515625" customWidth="1"/>
    <col min="2" max="2" width="30.42578125" customWidth="1"/>
    <col min="3" max="3" width="25.5703125" customWidth="1"/>
    <col min="4" max="4" width="32.140625" customWidth="1"/>
    <col min="5" max="10" width="7" customWidth="1"/>
    <col min="11" max="11" width="13.85546875" bestFit="1" customWidth="1"/>
    <col min="12" max="12" width="20" customWidth="1"/>
    <col min="13" max="19" width="8.140625" customWidth="1"/>
    <col min="20" max="25" width="9.28515625" customWidth="1"/>
    <col min="26" max="26" width="11.140625" bestFit="1" customWidth="1"/>
    <col min="27" max="29" width="12.42578125" customWidth="1"/>
  </cols>
  <sheetData>
    <row r="1" spans="1:29" ht="13.9" customHeight="1">
      <c r="C1" s="6"/>
      <c r="D1" s="6"/>
      <c r="E1" s="2"/>
      <c r="F1" s="2"/>
      <c r="G1" s="2"/>
      <c r="H1" s="2"/>
      <c r="I1" s="2"/>
      <c r="J1" s="2"/>
      <c r="L1" s="3"/>
      <c r="M1" s="3"/>
      <c r="N1" s="2"/>
      <c r="O1" s="2"/>
      <c r="P1" s="2"/>
      <c r="Q1" s="2"/>
      <c r="R1" s="2"/>
      <c r="S1" s="2"/>
      <c r="AB1" s="2"/>
    </row>
    <row r="2" spans="1:29" ht="13.9" customHeight="1">
      <c r="C2" s="6"/>
      <c r="D2" s="6"/>
      <c r="L2" s="3"/>
      <c r="M2" s="3"/>
      <c r="AB2" s="2"/>
    </row>
    <row r="3" spans="1:29" ht="18.399999999999999">
      <c r="A3" s="5" t="s">
        <v>273</v>
      </c>
      <c r="B3" s="1"/>
      <c r="C3" s="1"/>
      <c r="D3" s="3" t="s">
        <v>218</v>
      </c>
    </row>
    <row r="4" spans="1:29" ht="40.700000000000003">
      <c r="A4" s="155" t="s">
        <v>136</v>
      </c>
      <c r="B4" s="155" t="s">
        <v>137</v>
      </c>
      <c r="C4" s="155" t="s">
        <v>219</v>
      </c>
      <c r="D4" s="155" t="s">
        <v>220</v>
      </c>
      <c r="E4" s="155" t="s">
        <v>274</v>
      </c>
      <c r="F4" s="155" t="s">
        <v>275</v>
      </c>
      <c r="G4" s="155" t="s">
        <v>276</v>
      </c>
      <c r="H4" s="155" t="s">
        <v>277</v>
      </c>
      <c r="I4" s="155" t="s">
        <v>278</v>
      </c>
      <c r="J4" s="155" t="s">
        <v>279</v>
      </c>
      <c r="K4" s="155" t="s">
        <v>234</v>
      </c>
      <c r="L4" s="155" t="s">
        <v>280</v>
      </c>
      <c r="M4" s="155" t="s">
        <v>236</v>
      </c>
      <c r="N4" s="155" t="s">
        <v>237</v>
      </c>
      <c r="O4" s="155" t="s">
        <v>238</v>
      </c>
      <c r="P4" s="155" t="s">
        <v>239</v>
      </c>
      <c r="Q4" s="155" t="s">
        <v>240</v>
      </c>
      <c r="R4" s="155" t="s">
        <v>241</v>
      </c>
      <c r="S4" s="155" t="s">
        <v>242</v>
      </c>
      <c r="T4" s="155" t="s">
        <v>243</v>
      </c>
      <c r="U4" s="155" t="s">
        <v>244</v>
      </c>
      <c r="V4" s="155" t="s">
        <v>245</v>
      </c>
      <c r="W4" s="155" t="s">
        <v>246</v>
      </c>
      <c r="X4" s="155" t="s">
        <v>247</v>
      </c>
      <c r="Y4" s="155" t="s">
        <v>248</v>
      </c>
      <c r="Z4" s="155" t="s">
        <v>249</v>
      </c>
      <c r="AA4" s="155" t="s">
        <v>250</v>
      </c>
      <c r="AB4" s="155" t="s">
        <v>251</v>
      </c>
      <c r="AC4" s="155" t="s">
        <v>252</v>
      </c>
    </row>
    <row r="5" spans="1:29" ht="26.45" thickBot="1">
      <c r="A5" s="156" t="s">
        <v>253</v>
      </c>
      <c r="B5" s="156"/>
      <c r="C5" s="156"/>
      <c r="D5" s="156"/>
      <c r="E5" s="156" t="s">
        <v>255</v>
      </c>
      <c r="F5" s="156" t="s">
        <v>255</v>
      </c>
      <c r="G5" s="156" t="s">
        <v>255</v>
      </c>
      <c r="H5" s="156" t="s">
        <v>255</v>
      </c>
      <c r="I5" s="156" t="s">
        <v>255</v>
      </c>
      <c r="J5" s="156" t="s">
        <v>255</v>
      </c>
      <c r="K5" s="156" t="s">
        <v>257</v>
      </c>
      <c r="L5" s="156" t="s">
        <v>258</v>
      </c>
      <c r="M5" s="156" t="s">
        <v>259</v>
      </c>
      <c r="N5" s="156" t="s">
        <v>259</v>
      </c>
      <c r="O5" s="156" t="s">
        <v>259</v>
      </c>
      <c r="P5" s="156" t="s">
        <v>259</v>
      </c>
      <c r="Q5" s="156" t="s">
        <v>259</v>
      </c>
      <c r="R5" s="156" t="s">
        <v>259</v>
      </c>
      <c r="S5" s="156" t="s">
        <v>259</v>
      </c>
      <c r="T5" s="156" t="s">
        <v>260</v>
      </c>
      <c r="U5" s="156" t="s">
        <v>260</v>
      </c>
      <c r="V5" s="156" t="s">
        <v>260</v>
      </c>
      <c r="W5" s="156" t="s">
        <v>260</v>
      </c>
      <c r="X5" s="156" t="s">
        <v>260</v>
      </c>
      <c r="Y5" s="156" t="s">
        <v>260</v>
      </c>
      <c r="Z5" s="156" t="s">
        <v>261</v>
      </c>
      <c r="AA5" s="156" t="s">
        <v>262</v>
      </c>
      <c r="AB5" s="156" t="s">
        <v>263</v>
      </c>
      <c r="AC5" s="156" t="s">
        <v>264</v>
      </c>
    </row>
    <row r="6" spans="1:29">
      <c r="A6" s="113" t="str">
        <f>Processes!C17</f>
        <v>TRA_NEW_TRUCK_GT_3_5_DSL</v>
      </c>
      <c r="B6" s="114" t="str">
        <f>Processes!D13</f>
        <v>Truck. DSL. New.</v>
      </c>
      <c r="C6" s="115" t="str">
        <f>TRA_Comm!C7</f>
        <v>TRA_DSL</v>
      </c>
      <c r="D6" s="116" t="str">
        <f>TRA_Comm!$C$17</f>
        <v>DMD_TRA_TRUCK_GT_3_5_FRT</v>
      </c>
      <c r="E6" s="158">
        <f>1/(Dane_IST_Pojazdy!E164*Dane_IST_Pojazdy!$O$4*10^4/10^9)</f>
        <v>169.37669376693765</v>
      </c>
      <c r="F6" s="158">
        <f>1/(Dane_IST_Pojazdy!F164*Dane_IST_Pojazdy!$O$4*10^4/10^9)</f>
        <v>169.37669376693765</v>
      </c>
      <c r="G6" s="158">
        <f>1/(Dane_IST_Pojazdy!G164*Dane_IST_Pojazdy!$O$4*10^4/10^9)</f>
        <v>169.37669376693765</v>
      </c>
      <c r="H6" s="158">
        <f>1/(Dane_IST_Pojazdy!H164*Dane_IST_Pojazdy!$O$4*10^4/10^9)</f>
        <v>169.37669376693765</v>
      </c>
      <c r="I6" s="158">
        <f>1/(Dane_IST_Pojazdy!I164*Dane_IST_Pojazdy!$O$4*10^4/10^9)</f>
        <v>169.37669376693765</v>
      </c>
      <c r="J6" s="158">
        <f>1/(Dane_IST_Pojazdy!J164*Dane_IST_Pojazdy!$O$4*10^4/10^9)</f>
        <v>169.37669376693765</v>
      </c>
      <c r="K6" s="122">
        <v>1E-3</v>
      </c>
      <c r="L6" s="114">
        <v>4.6500000000000004</v>
      </c>
      <c r="M6" s="142">
        <f>Dane_IST_Pojazdy!D163</f>
        <v>28500</v>
      </c>
      <c r="N6" s="142">
        <f>Dane_IST_Pojazdy!E163</f>
        <v>30000</v>
      </c>
      <c r="O6" s="142">
        <f>Dane_IST_Pojazdy!F163</f>
        <v>32000</v>
      </c>
      <c r="P6" s="142">
        <f>Dane_IST_Pojazdy!G163</f>
        <v>33800</v>
      </c>
      <c r="Q6" s="142">
        <f>Dane_IST_Pojazdy!H163</f>
        <v>33800</v>
      </c>
      <c r="R6" s="142">
        <f>Dane_IST_Pojazdy!I163</f>
        <v>33800</v>
      </c>
      <c r="S6" s="142">
        <f>Dane_IST_Pojazdy!J163</f>
        <v>33800</v>
      </c>
      <c r="T6" s="181">
        <v>306539.6675522594</v>
      </c>
      <c r="U6" s="181">
        <v>305911.63049012795</v>
      </c>
      <c r="V6" s="181">
        <v>305911.63049012795</v>
      </c>
      <c r="W6" s="181">
        <v>305911.63049012795</v>
      </c>
      <c r="X6" s="181">
        <v>305911.63049012795</v>
      </c>
      <c r="Y6" s="181">
        <v>305911.63049012795</v>
      </c>
      <c r="Z6" s="134">
        <v>0.9</v>
      </c>
      <c r="AA6" s="132">
        <v>0.13500000000000001</v>
      </c>
      <c r="AB6" s="134">
        <v>12</v>
      </c>
      <c r="AC6">
        <v>2025</v>
      </c>
    </row>
    <row r="7" spans="1:29">
      <c r="A7" s="118" t="str">
        <f>Processes!C18</f>
        <v>TRA_NEW_TRUCK_GT_3_5_GAS_NAT</v>
      </c>
      <c r="B7" s="119" t="str">
        <f>Processes!D15</f>
        <v>Truck. GAS. New.</v>
      </c>
      <c r="C7" s="120" t="str">
        <f>TRA_Comm!C10</f>
        <v>TRA_NAT_GAS</v>
      </c>
      <c r="D7" s="121" t="str">
        <f>TRA_Comm!$C$17</f>
        <v>DMD_TRA_TRUCK_GT_3_5_FRT</v>
      </c>
      <c r="E7" s="159">
        <f>1/(Dane_IST_Pojazdy!E170*Dane_IST_Pojazdy!$O$6*10^4/10^9)</f>
        <v>114.28571428571428</v>
      </c>
      <c r="F7" s="159">
        <f>1/(Dane_IST_Pojazdy!F170*Dane_IST_Pojazdy!$O$6*10^4/10^9)</f>
        <v>114.28571428571428</v>
      </c>
      <c r="G7" s="159">
        <f>1/(Dane_IST_Pojazdy!G170*Dane_IST_Pojazdy!$O$6*10^4/10^9)</f>
        <v>114.28571428571428</v>
      </c>
      <c r="H7" s="159">
        <f>1/(Dane_IST_Pojazdy!H170*Dane_IST_Pojazdy!$O$6*10^4/10^9)</f>
        <v>114.28571428571428</v>
      </c>
      <c r="I7" s="159">
        <f>1/(Dane_IST_Pojazdy!I170*Dane_IST_Pojazdy!$O$6*10^4/10^9)</f>
        <v>114.28571428571428</v>
      </c>
      <c r="J7" s="159">
        <f>1/(Dane_IST_Pojazdy!J170*Dane_IST_Pojazdy!$O$6*10^4/10^9)</f>
        <v>114.28571428571428</v>
      </c>
      <c r="K7" s="123">
        <v>1E-3</v>
      </c>
      <c r="L7" s="119">
        <v>4.6500000000000004</v>
      </c>
      <c r="M7" s="143">
        <f>Dane_IST_Pojazdy!D169</f>
        <v>28500</v>
      </c>
      <c r="N7" s="143">
        <f>Dane_IST_Pojazdy!E169</f>
        <v>30000</v>
      </c>
      <c r="O7" s="143">
        <f>Dane_IST_Pojazdy!F169</f>
        <v>32000</v>
      </c>
      <c r="P7" s="143">
        <f>Dane_IST_Pojazdy!G169</f>
        <v>33800</v>
      </c>
      <c r="Q7" s="143">
        <f>Dane_IST_Pojazdy!H169</f>
        <v>33800</v>
      </c>
      <c r="R7" s="143">
        <f>Dane_IST_Pojazdy!I169</f>
        <v>33800</v>
      </c>
      <c r="S7" s="143">
        <f>Dane_IST_Pojazdy!J169</f>
        <v>33800</v>
      </c>
      <c r="T7" s="181">
        <v>377782.94124672667</v>
      </c>
      <c r="U7" s="181">
        <v>377154.90418459522</v>
      </c>
      <c r="V7" s="181">
        <v>377154.90418459522</v>
      </c>
      <c r="W7" s="181">
        <v>377154.90418459522</v>
      </c>
      <c r="X7" s="181">
        <v>377154.90418459522</v>
      </c>
      <c r="Y7" s="181">
        <v>377154.90418459522</v>
      </c>
      <c r="Z7" s="120">
        <v>0.9</v>
      </c>
      <c r="AA7" s="121">
        <v>0.13500000000000001</v>
      </c>
      <c r="AB7" s="119">
        <v>12</v>
      </c>
      <c r="AC7">
        <v>2025</v>
      </c>
    </row>
    <row r="8" spans="1:29">
      <c r="A8" s="126" t="str">
        <f>Processes!C19</f>
        <v>TRA_NEW_TRUCK_GT_3_5_BEV</v>
      </c>
      <c r="B8" s="127" t="str">
        <f>Processes!D16</f>
        <v>Truck. EV. New.</v>
      </c>
      <c r="C8" s="128" t="str">
        <f>TRA_Comm!C11</f>
        <v>TRA_ELC</v>
      </c>
      <c r="D8" s="129" t="str">
        <f>TRA_Comm!$C$17</f>
        <v>DMD_TRA_TRUCK_GT_3_5_FRT</v>
      </c>
      <c r="E8" s="136">
        <f>1/(Dane_IST_Pojazdy!E175*Dane_IST_Pojazdy!$O$8*10^4/10^9)</f>
        <v>854.70085470085462</v>
      </c>
      <c r="F8" s="136">
        <f>1/(Dane_IST_Pojazdy!F175*Dane_IST_Pojazdy!$O$8*10^4/10^9)</f>
        <v>854.70085470085462</v>
      </c>
      <c r="G8" s="136">
        <f>1/(Dane_IST_Pojazdy!G175*Dane_IST_Pojazdy!$O$8*10^4/10^9)</f>
        <v>854.70085470085462</v>
      </c>
      <c r="H8" s="136">
        <f>1/(Dane_IST_Pojazdy!H175*Dane_IST_Pojazdy!$O$8*10^4/10^9)</f>
        <v>854.70085470085462</v>
      </c>
      <c r="I8" s="136">
        <f>1/(Dane_IST_Pojazdy!I175*Dane_IST_Pojazdy!$O$8*10^4/10^9)</f>
        <v>854.70085470085462</v>
      </c>
      <c r="J8" s="136">
        <f>1/(Dane_IST_Pojazdy!J175*Dane_IST_Pojazdy!$O$8*10^4/10^9)</f>
        <v>854.70085470085462</v>
      </c>
      <c r="K8" s="130">
        <v>1E-3</v>
      </c>
      <c r="L8" s="127">
        <v>4.6500000000000004</v>
      </c>
      <c r="M8" s="144">
        <f>Dane_IST_Pojazdy!D174</f>
        <v>10000</v>
      </c>
      <c r="N8" s="144">
        <f>Dane_IST_Pojazdy!E174</f>
        <v>12000</v>
      </c>
      <c r="O8" s="144">
        <f>Dane_IST_Pojazdy!F174</f>
        <v>15000</v>
      </c>
      <c r="P8" s="144">
        <f>Dane_IST_Pojazdy!G174</f>
        <v>18000</v>
      </c>
      <c r="Q8" s="144">
        <f>Dane_IST_Pojazdy!H174</f>
        <v>18000</v>
      </c>
      <c r="R8" s="144">
        <f>Dane_IST_Pojazdy!I174</f>
        <v>18000</v>
      </c>
      <c r="S8" s="144">
        <f>Dane_IST_Pojazdy!J174</f>
        <v>18000</v>
      </c>
      <c r="T8" s="181">
        <v>454726.52557286026</v>
      </c>
      <c r="U8" s="181">
        <v>369666.78383498371</v>
      </c>
      <c r="V8" s="181">
        <v>355242.36600280402</v>
      </c>
      <c r="W8" s="181">
        <v>340817.94817062438</v>
      </c>
      <c r="X8" s="181">
        <v>336593.40443305136</v>
      </c>
      <c r="Y8" s="181">
        <v>332368.86069547839</v>
      </c>
      <c r="Z8" s="126">
        <v>0.9</v>
      </c>
      <c r="AA8" s="127">
        <v>0.13500000000000001</v>
      </c>
      <c r="AB8" s="128">
        <v>12</v>
      </c>
      <c r="AC8">
        <v>2025</v>
      </c>
    </row>
  </sheetData>
  <phoneticPr fontId="125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tabColor rgb="FFFFFF00"/>
  </sheetPr>
  <dimension ref="A1:AB16"/>
  <sheetViews>
    <sheetView topLeftCell="C1" zoomScale="80" zoomScaleNormal="80" workbookViewId="0">
      <selection activeCell="S5" sqref="S5:X5"/>
    </sheetView>
  </sheetViews>
  <sheetFormatPr defaultRowHeight="12.95"/>
  <cols>
    <col min="1" max="1" width="52.28515625" customWidth="1"/>
    <col min="2" max="2" width="30.42578125" customWidth="1"/>
    <col min="3" max="3" width="25.5703125" customWidth="1"/>
    <col min="4" max="4" width="32.140625" customWidth="1"/>
    <col min="5" max="10" width="5.7109375" customWidth="1"/>
    <col min="11" max="11" width="13.85546875" bestFit="1" customWidth="1"/>
    <col min="12" max="12" width="20" customWidth="1"/>
    <col min="13" max="18" width="8.140625" customWidth="1"/>
    <col min="19" max="20" width="9" customWidth="1"/>
    <col min="25" max="26" width="11" customWidth="1"/>
    <col min="27" max="27" width="9.140625" customWidth="1"/>
    <col min="28" max="28" width="10.7109375" customWidth="1"/>
  </cols>
  <sheetData>
    <row r="1" spans="1:28" ht="13.9" customHeight="1">
      <c r="C1" s="6"/>
      <c r="D1" s="6"/>
      <c r="E1" s="2"/>
      <c r="F1" s="2"/>
      <c r="G1" s="2"/>
      <c r="H1" s="2"/>
      <c r="I1" s="2"/>
      <c r="J1" s="2"/>
      <c r="L1" s="3"/>
      <c r="M1" s="2"/>
      <c r="N1" s="2"/>
      <c r="O1" s="2"/>
      <c r="P1" s="2"/>
      <c r="Q1" s="2"/>
      <c r="R1" s="2"/>
      <c r="AA1" s="2"/>
    </row>
    <row r="2" spans="1:28" ht="13.9" customHeight="1">
      <c r="C2" s="6"/>
      <c r="D2" s="6"/>
      <c r="L2" s="3"/>
      <c r="AA2" s="2"/>
    </row>
    <row r="3" spans="1:28" ht="18.399999999999999">
      <c r="A3" s="5" t="s">
        <v>281</v>
      </c>
      <c r="B3" s="1"/>
      <c r="C3" s="1"/>
      <c r="D3" s="3" t="s">
        <v>218</v>
      </c>
    </row>
    <row r="4" spans="1:28" ht="27.2">
      <c r="A4" s="155" t="s">
        <v>136</v>
      </c>
      <c r="B4" s="155" t="s">
        <v>137</v>
      </c>
      <c r="C4" s="155" t="s">
        <v>219</v>
      </c>
      <c r="D4" s="155" t="s">
        <v>220</v>
      </c>
      <c r="E4" s="155" t="s">
        <v>274</v>
      </c>
      <c r="F4" s="155" t="s">
        <v>275</v>
      </c>
      <c r="G4" s="155" t="s">
        <v>276</v>
      </c>
      <c r="H4" s="155" t="s">
        <v>277</v>
      </c>
      <c r="I4" s="155" t="s">
        <v>278</v>
      </c>
      <c r="J4" s="155" t="s">
        <v>279</v>
      </c>
      <c r="K4" s="155" t="s">
        <v>234</v>
      </c>
      <c r="L4" s="155" t="s">
        <v>282</v>
      </c>
      <c r="M4" s="155" t="s">
        <v>237</v>
      </c>
      <c r="N4" s="155" t="s">
        <v>238</v>
      </c>
      <c r="O4" s="155" t="s">
        <v>239</v>
      </c>
      <c r="P4" s="155" t="s">
        <v>240</v>
      </c>
      <c r="Q4" s="155" t="s">
        <v>241</v>
      </c>
      <c r="R4" s="155" t="s">
        <v>242</v>
      </c>
      <c r="S4" s="155" t="s">
        <v>243</v>
      </c>
      <c r="T4" s="155" t="s">
        <v>244</v>
      </c>
      <c r="U4" s="155" t="s">
        <v>245</v>
      </c>
      <c r="V4" s="155" t="s">
        <v>246</v>
      </c>
      <c r="W4" s="155" t="s">
        <v>247</v>
      </c>
      <c r="X4" s="155" t="s">
        <v>248</v>
      </c>
      <c r="Y4" s="155" t="s">
        <v>249</v>
      </c>
      <c r="Z4" s="155" t="s">
        <v>250</v>
      </c>
      <c r="AA4" s="155" t="s">
        <v>251</v>
      </c>
      <c r="AB4" s="155" t="s">
        <v>252</v>
      </c>
    </row>
    <row r="5" spans="1:28" ht="39.4" thickBot="1">
      <c r="A5" s="156" t="s">
        <v>253</v>
      </c>
      <c r="B5" s="156"/>
      <c r="C5" s="156"/>
      <c r="D5" s="156"/>
      <c r="E5" s="156" t="s">
        <v>255</v>
      </c>
      <c r="F5" s="156" t="s">
        <v>255</v>
      </c>
      <c r="G5" s="156" t="s">
        <v>255</v>
      </c>
      <c r="H5" s="156" t="s">
        <v>255</v>
      </c>
      <c r="I5" s="156" t="s">
        <v>255</v>
      </c>
      <c r="J5" s="156" t="s">
        <v>255</v>
      </c>
      <c r="K5" s="156" t="s">
        <v>257</v>
      </c>
      <c r="L5" s="156" t="s">
        <v>258</v>
      </c>
      <c r="M5" s="156" t="s">
        <v>259</v>
      </c>
      <c r="N5" s="156" t="s">
        <v>259</v>
      </c>
      <c r="O5" s="156" t="s">
        <v>259</v>
      </c>
      <c r="P5" s="156" t="s">
        <v>259</v>
      </c>
      <c r="Q5" s="156" t="s">
        <v>259</v>
      </c>
      <c r="R5" s="156" t="s">
        <v>259</v>
      </c>
      <c r="S5" s="156" t="s">
        <v>260</v>
      </c>
      <c r="T5" s="156" t="s">
        <v>260</v>
      </c>
      <c r="U5" s="156" t="s">
        <v>260</v>
      </c>
      <c r="V5" s="156" t="s">
        <v>260</v>
      </c>
      <c r="W5" s="156" t="s">
        <v>260</v>
      </c>
      <c r="X5" s="156" t="s">
        <v>260</v>
      </c>
      <c r="Y5" s="156" t="s">
        <v>261</v>
      </c>
      <c r="Z5" s="156" t="s">
        <v>262</v>
      </c>
      <c r="AA5" s="156" t="s">
        <v>263</v>
      </c>
      <c r="AB5" s="156" t="s">
        <v>264</v>
      </c>
    </row>
    <row r="6" spans="1:28">
      <c r="A6" s="113" t="str">
        <f>Processes!C20</f>
        <v>TRA_NEW_BUS_LE_3_5_GSL</v>
      </c>
      <c r="B6" s="114" t="str">
        <f>Processes!D20</f>
        <v>Bus. &lt;3.5.GSL. New.</v>
      </c>
      <c r="C6" s="115" t="str">
        <f>TRA_Comm!C8</f>
        <v>TRA_GSL</v>
      </c>
      <c r="D6" s="116" t="str">
        <f>TRA_Comm!$C$18</f>
        <v>DMD_TRA_BUS_LE_3_5_PAX</v>
      </c>
      <c r="E6" s="158">
        <f>1/(Dane_IST_Pojazdy!E90*Dane_IST_Pojazdy!$O$3*10^4/10^9)</f>
        <v>411.18421052631578</v>
      </c>
      <c r="F6" s="158">
        <f>1/(Dane_IST_Pojazdy!F90*Dane_IST_Pojazdy!$O$3*10^4/10^9)</f>
        <v>411.18421052631578</v>
      </c>
      <c r="G6" s="158">
        <f>1/(Dane_IST_Pojazdy!G90*Dane_IST_Pojazdy!$O$3*10^4/10^9)</f>
        <v>411.18421052631578</v>
      </c>
      <c r="H6" s="158">
        <f>1/(Dane_IST_Pojazdy!H90*Dane_IST_Pojazdy!$O$3*10^4/10^9)</f>
        <v>411.18421052631578</v>
      </c>
      <c r="I6" s="158">
        <f>1/(Dane_IST_Pojazdy!I90*Dane_IST_Pojazdy!$O$3*10^4/10^9)</f>
        <v>411.18421052631578</v>
      </c>
      <c r="J6" s="158">
        <f>1/(Dane_IST_Pojazdy!J90*Dane_IST_Pojazdy!$O$3*10^4/10^9)</f>
        <v>411.18421052631578</v>
      </c>
      <c r="K6" s="122">
        <v>1E-3</v>
      </c>
      <c r="L6" s="114">
        <v>1</v>
      </c>
      <c r="M6" s="142">
        <f>Dane_IST_Pojazdy!E89</f>
        <v>4200</v>
      </c>
      <c r="N6" s="142">
        <f>Dane_IST_Pojazdy!F89</f>
        <v>3900</v>
      </c>
      <c r="O6" s="142">
        <f>Dane_IST_Pojazdy!G89</f>
        <v>3500</v>
      </c>
      <c r="P6" s="142">
        <f>Dane_IST_Pojazdy!H89</f>
        <v>3500</v>
      </c>
      <c r="Q6" s="142">
        <f>Dane_IST_Pojazdy!I89</f>
        <v>3500</v>
      </c>
      <c r="R6" s="142">
        <f>Dane_IST_Pojazdy!J89</f>
        <v>3500</v>
      </c>
      <c r="S6" s="189">
        <v>253771.48928093477</v>
      </c>
      <c r="T6" s="181">
        <v>253652.81749701258</v>
      </c>
      <c r="U6">
        <v>253652.81749701258</v>
      </c>
      <c r="V6">
        <v>253652.81749701258</v>
      </c>
      <c r="W6">
        <v>253652.81749701258</v>
      </c>
      <c r="X6">
        <v>253652.81749701258</v>
      </c>
      <c r="Y6" s="134">
        <v>0.9</v>
      </c>
      <c r="Z6" s="132">
        <v>0.13500000000000001</v>
      </c>
      <c r="AA6" s="134">
        <v>12</v>
      </c>
      <c r="AB6">
        <v>2025</v>
      </c>
    </row>
    <row r="7" spans="1:28">
      <c r="A7" s="118" t="str">
        <f>Processes!C21</f>
        <v>TRA_NEW_BUS_LE_3_5_DSL</v>
      </c>
      <c r="B7" s="119" t="str">
        <f>Processes!D21</f>
        <v>Bus. &lt;3.5. DSL. New.</v>
      </c>
      <c r="C7" s="120" t="str">
        <f>TRA_Comm!C7</f>
        <v>TRA_DSL</v>
      </c>
      <c r="D7" s="121" t="str">
        <f>TRA_Comm!$C$18</f>
        <v>DMD_TRA_BUS_LE_3_5_PAX</v>
      </c>
      <c r="E7" s="159">
        <f>1/(Dane_IST_Pojazdy!E96*Dane_IST_Pojazdy!$O$4*10^4/10^9)</f>
        <v>347.22222222222223</v>
      </c>
      <c r="F7" s="159">
        <f>1/(Dane_IST_Pojazdy!F96*Dane_IST_Pojazdy!$O$4*10^4/10^9)</f>
        <v>347.22222222222223</v>
      </c>
      <c r="G7" s="159">
        <f>1/(Dane_IST_Pojazdy!G96*Dane_IST_Pojazdy!$O$4*10^4/10^9)</f>
        <v>347.22222222222223</v>
      </c>
      <c r="H7" s="159">
        <f>1/(Dane_IST_Pojazdy!H96*Dane_IST_Pojazdy!$O$4*10^4/10^9)</f>
        <v>347.22222222222223</v>
      </c>
      <c r="I7" s="159">
        <f>1/(Dane_IST_Pojazdy!I96*Dane_IST_Pojazdy!$O$4*10^4/10^9)</f>
        <v>347.22222222222223</v>
      </c>
      <c r="J7" s="159">
        <f>1/(Dane_IST_Pojazdy!J96*Dane_IST_Pojazdy!$O$4*10^4/10^9)</f>
        <v>347.22222222222223</v>
      </c>
      <c r="K7" s="123">
        <v>1E-3</v>
      </c>
      <c r="L7" s="119">
        <v>1</v>
      </c>
      <c r="M7" s="143">
        <f>Dane_IST_Pojazdy!E95</f>
        <v>18000</v>
      </c>
      <c r="N7" s="143">
        <f>Dane_IST_Pojazdy!F95</f>
        <v>20000</v>
      </c>
      <c r="O7" s="143">
        <f>Dane_IST_Pojazdy!G95</f>
        <v>22000</v>
      </c>
      <c r="P7" s="143">
        <f>Dane_IST_Pojazdy!H95</f>
        <v>22000</v>
      </c>
      <c r="Q7" s="143">
        <f>Dane_IST_Pojazdy!I95</f>
        <v>22000</v>
      </c>
      <c r="R7" s="143">
        <f>Dane_IST_Pojazdy!J95</f>
        <v>22000</v>
      </c>
      <c r="S7" s="181">
        <v>281968.32142326084</v>
      </c>
      <c r="T7" s="181">
        <v>281836.46388556954</v>
      </c>
      <c r="U7" s="181">
        <v>281836.46388556954</v>
      </c>
      <c r="V7" s="181">
        <v>281836.46388556954</v>
      </c>
      <c r="W7" s="181">
        <v>281836.46388556954</v>
      </c>
      <c r="X7" s="181">
        <v>281836.46388556954</v>
      </c>
      <c r="Y7" s="120">
        <v>0.9</v>
      </c>
      <c r="Z7" s="121">
        <v>0.13500000000000001</v>
      </c>
      <c r="AA7" s="119">
        <v>12</v>
      </c>
      <c r="AB7">
        <v>2025</v>
      </c>
    </row>
    <row r="8" spans="1:28">
      <c r="A8" s="126" t="str">
        <f>Processes!C22</f>
        <v>TRA_NEW_BUS_LE_3_5_LPG</v>
      </c>
      <c r="B8" s="127" t="str">
        <f>Processes!D22</f>
        <v>Bus. &lt;3.5. LPG. New.</v>
      </c>
      <c r="C8" s="157" t="str">
        <f>TRA_Comm!C9</f>
        <v>TRA_LPG</v>
      </c>
      <c r="D8" s="129" t="str">
        <f>TRA_Comm!$C$18</f>
        <v>DMD_TRA_BUS_LE_3_5_PAX</v>
      </c>
      <c r="E8" s="136">
        <f>1/(Dane_IST_Pojazdy!E102*Dane_IST_Pojazdy!$O$5*10^4/10^9)</f>
        <v>308.64197530864197</v>
      </c>
      <c r="F8" s="136">
        <f>1/(Dane_IST_Pojazdy!F102*Dane_IST_Pojazdy!$O$5*10^4/10^9)</f>
        <v>308.64197530864197</v>
      </c>
      <c r="G8" s="136">
        <f>1/(Dane_IST_Pojazdy!G102*Dane_IST_Pojazdy!$O$5*10^4/10^9)</f>
        <v>308.64197530864197</v>
      </c>
      <c r="H8" s="136">
        <f>1/(Dane_IST_Pojazdy!H102*Dane_IST_Pojazdy!$O$5*10^4/10^9)</f>
        <v>308.64197530864197</v>
      </c>
      <c r="I8" s="136">
        <f>1/(Dane_IST_Pojazdy!I102*Dane_IST_Pojazdy!$O$5*10^4/10^9)</f>
        <v>308.64197530864197</v>
      </c>
      <c r="J8" s="136">
        <f>1/(Dane_IST_Pojazdy!J102*Dane_IST_Pojazdy!$O$5*10^4/10^9)</f>
        <v>308.64197530864197</v>
      </c>
      <c r="K8" s="130">
        <v>1E-3</v>
      </c>
      <c r="L8" s="127">
        <v>1</v>
      </c>
      <c r="M8" s="145">
        <f>Dane_IST_Pojazdy!E101</f>
        <v>16600</v>
      </c>
      <c r="N8" s="145">
        <f>Dane_IST_Pojazdy!F101</f>
        <v>16800</v>
      </c>
      <c r="O8" s="145">
        <f>Dane_IST_Pojazdy!G101</f>
        <v>17000</v>
      </c>
      <c r="P8" s="145">
        <f>Dane_IST_Pojazdy!H101</f>
        <v>17000</v>
      </c>
      <c r="Q8" s="145">
        <f>Dane_IST_Pojazdy!I101</f>
        <v>17000</v>
      </c>
      <c r="R8" s="145">
        <f>Dane_IST_Pojazdy!J101</f>
        <v>17000</v>
      </c>
      <c r="S8" s="181">
        <v>299186.11333724495</v>
      </c>
      <c r="T8" s="181">
        <v>299054.25579955365</v>
      </c>
      <c r="U8" s="181">
        <v>299054.25579955365</v>
      </c>
      <c r="V8" s="181">
        <v>299054.25579955365</v>
      </c>
      <c r="W8" s="181">
        <v>299054.25579955365</v>
      </c>
      <c r="X8" s="181">
        <v>299054.25579955365</v>
      </c>
      <c r="Y8" s="160">
        <v>0.9</v>
      </c>
      <c r="Z8" s="161">
        <v>0.13500000000000001</v>
      </c>
      <c r="AA8" s="160">
        <v>12</v>
      </c>
      <c r="AB8">
        <v>2025</v>
      </c>
    </row>
    <row r="9" spans="1:28">
      <c r="A9" s="118" t="str">
        <f>Processes!C23</f>
        <v>TRA_NEW_BUS_LE_3_5_GAS_NAT</v>
      </c>
      <c r="B9" s="119" t="str">
        <f>Processes!D23</f>
        <v>Bus. &lt;3.5. GAS. New.</v>
      </c>
      <c r="C9" s="120" t="str">
        <f>TRA_Comm!C10</f>
        <v>TRA_NAT_GAS</v>
      </c>
      <c r="D9" s="121" t="str">
        <f>TRA_Comm!$C$18</f>
        <v>DMD_TRA_BUS_LE_3_5_PAX</v>
      </c>
      <c r="E9" s="159">
        <f>1/(Dane_IST_Pojazdy!E108*Dane_IST_Pojazdy!$O$6*10^4/10^9)</f>
        <v>240.09603841536614</v>
      </c>
      <c r="F9" s="159">
        <f>1/(Dane_IST_Pojazdy!F108*Dane_IST_Pojazdy!$O$6*10^4/10^9)</f>
        <v>240.09603841536614</v>
      </c>
      <c r="G9" s="159">
        <f>1/(Dane_IST_Pojazdy!G108*Dane_IST_Pojazdy!$O$6*10^4/10^9)</f>
        <v>240.09603841536614</v>
      </c>
      <c r="H9" s="159">
        <f>1/(Dane_IST_Pojazdy!H108*Dane_IST_Pojazdy!$O$6*10^4/10^9)</f>
        <v>240.09603841536614</v>
      </c>
      <c r="I9" s="159">
        <f>1/(Dane_IST_Pojazdy!I108*Dane_IST_Pojazdy!$O$6*10^4/10^9)</f>
        <v>240.09603841536614</v>
      </c>
      <c r="J9" s="159">
        <f>1/(Dane_IST_Pojazdy!J108*Dane_IST_Pojazdy!$O$6*10^4/10^9)</f>
        <v>240.09603841536614</v>
      </c>
      <c r="K9" s="123">
        <v>1E-3</v>
      </c>
      <c r="L9" s="119">
        <v>1</v>
      </c>
      <c r="M9" s="143">
        <f>Dane_IST_Pojazdy!E107</f>
        <v>22000</v>
      </c>
      <c r="N9" s="143">
        <f>Dane_IST_Pojazdy!F107</f>
        <v>25000</v>
      </c>
      <c r="O9" s="143">
        <f>Dane_IST_Pojazdy!G107</f>
        <v>28000</v>
      </c>
      <c r="P9" s="143">
        <f>Dane_IST_Pojazdy!H107</f>
        <v>28000</v>
      </c>
      <c r="Q9" s="143">
        <f>Dane_IST_Pojazdy!I107</f>
        <v>28000</v>
      </c>
      <c r="R9" s="143">
        <f>Dane_IST_Pojazdy!J107</f>
        <v>28000</v>
      </c>
      <c r="S9" s="181">
        <v>306160.57997772109</v>
      </c>
      <c r="T9" s="181">
        <v>306028.72244002973</v>
      </c>
      <c r="U9" s="181">
        <v>306028.72244002973</v>
      </c>
      <c r="V9" s="181">
        <v>306028.72244002973</v>
      </c>
      <c r="W9" s="181">
        <v>306028.72244002973</v>
      </c>
      <c r="X9" s="181">
        <v>306028.72244002973</v>
      </c>
      <c r="Y9" s="120">
        <v>0.9</v>
      </c>
      <c r="Z9" s="121">
        <v>0.13500000000000001</v>
      </c>
      <c r="AA9" s="119">
        <v>12</v>
      </c>
      <c r="AB9">
        <v>2025</v>
      </c>
    </row>
    <row r="10" spans="1:28">
      <c r="A10" s="126" t="str">
        <f>Processes!C24</f>
        <v>TRA_NEW_BUS_LE_3_5_BEV</v>
      </c>
      <c r="B10" s="127" t="str">
        <f>Processes!D24</f>
        <v>Bus. &lt;3.5. EV. New.</v>
      </c>
      <c r="C10" s="157" t="str">
        <f>TRA_Comm!C11</f>
        <v>TRA_ELC</v>
      </c>
      <c r="D10" s="129" t="str">
        <f>TRA_Comm!$C$18</f>
        <v>DMD_TRA_BUS_LE_3_5_PAX</v>
      </c>
      <c r="E10" s="136">
        <f>1/(Dane_IST_Pojazdy!E117*Dane_IST_Pojazdy!$O$8*10^4/10^9)</f>
        <v>555.55555555555554</v>
      </c>
      <c r="F10" s="136">
        <f>1/(Dane_IST_Pojazdy!F117*Dane_IST_Pojazdy!$O$8*10^4/10^9)</f>
        <v>555.55555555555554</v>
      </c>
      <c r="G10" s="136">
        <f>1/(Dane_IST_Pojazdy!G117*Dane_IST_Pojazdy!$O$8*10^4/10^9)</f>
        <v>555.55555555555554</v>
      </c>
      <c r="H10" s="136">
        <f>1/(Dane_IST_Pojazdy!H117*Dane_IST_Pojazdy!$O$8*10^4/10^9)</f>
        <v>555.55555555555554</v>
      </c>
      <c r="I10" s="136">
        <f>1/(Dane_IST_Pojazdy!I117*Dane_IST_Pojazdy!$O$8*10^4/10^9)</f>
        <v>555.55555555555554</v>
      </c>
      <c r="J10" s="136">
        <f>1/(Dane_IST_Pojazdy!J117*Dane_IST_Pojazdy!$O$8*10^4/10^9)</f>
        <v>555.55555555555554</v>
      </c>
      <c r="K10" s="130">
        <v>1E-3</v>
      </c>
      <c r="L10" s="127">
        <v>1</v>
      </c>
      <c r="M10" s="145">
        <f>Dane_IST_Pojazdy!E113</f>
        <v>12000</v>
      </c>
      <c r="N10" s="145">
        <f>Dane_IST_Pojazdy!F113</f>
        <v>15000</v>
      </c>
      <c r="O10" s="145">
        <f>Dane_IST_Pojazdy!G113</f>
        <v>18000</v>
      </c>
      <c r="P10" s="145">
        <f>Dane_IST_Pojazdy!H113</f>
        <v>18000</v>
      </c>
      <c r="Q10" s="145">
        <f>Dane_IST_Pojazdy!I113</f>
        <v>18000</v>
      </c>
      <c r="R10" s="145">
        <f>Dane_IST_Pojazdy!J113</f>
        <v>18000</v>
      </c>
      <c r="S10" s="181">
        <v>368789.60266355</v>
      </c>
      <c r="T10" s="181">
        <v>311533.86803669471</v>
      </c>
      <c r="U10" s="181">
        <v>302805.66266521777</v>
      </c>
      <c r="V10" s="181">
        <v>294077.45729374082</v>
      </c>
      <c r="W10" s="181">
        <v>290457.8052278515</v>
      </c>
      <c r="X10" s="181">
        <v>286838.15316196223</v>
      </c>
      <c r="Y10" s="160">
        <v>0.9</v>
      </c>
      <c r="Z10" s="161">
        <v>0.13500000000000001</v>
      </c>
      <c r="AA10" s="160">
        <v>12</v>
      </c>
      <c r="AB10">
        <v>2025</v>
      </c>
    </row>
    <row r="16" spans="1:28">
      <c r="X16" t="s">
        <v>283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38E5B-4340-4B7C-BEFA-3AF31973C121}">
  <dimension ref="A2:AB8"/>
  <sheetViews>
    <sheetView topLeftCell="E1" zoomScale="80" zoomScaleNormal="80" workbookViewId="0">
      <selection activeCell="S5" sqref="S5:X5"/>
    </sheetView>
  </sheetViews>
  <sheetFormatPr defaultRowHeight="12.95"/>
  <cols>
    <col min="1" max="1" width="29.85546875" customWidth="1"/>
    <col min="2" max="2" width="30.42578125" customWidth="1"/>
    <col min="3" max="3" width="20.5703125" customWidth="1"/>
    <col min="4" max="4" width="33" bestFit="1" customWidth="1"/>
    <col min="5" max="10" width="7.140625" customWidth="1"/>
    <col min="11" max="11" width="14.42578125" customWidth="1"/>
    <col min="12" max="12" width="23.7109375" customWidth="1"/>
    <col min="13" max="18" width="8.140625" customWidth="1"/>
    <col min="19" max="24" width="12.7109375" customWidth="1"/>
    <col min="25" max="28" width="11.42578125" customWidth="1"/>
    <col min="29" max="29" width="9" customWidth="1"/>
  </cols>
  <sheetData>
    <row r="2" spans="1:28" ht="13.7">
      <c r="C2" s="3"/>
      <c r="D2" s="3"/>
    </row>
    <row r="3" spans="1:28" ht="18.399999999999999">
      <c r="A3" s="5" t="s">
        <v>284</v>
      </c>
      <c r="B3" s="1"/>
      <c r="C3" s="1"/>
      <c r="D3" s="3" t="s">
        <v>218</v>
      </c>
    </row>
    <row r="4" spans="1:28" ht="27.2">
      <c r="A4" s="155" t="s">
        <v>136</v>
      </c>
      <c r="B4" s="155" t="s">
        <v>137</v>
      </c>
      <c r="C4" s="155" t="s">
        <v>219</v>
      </c>
      <c r="D4" s="155" t="s">
        <v>220</v>
      </c>
      <c r="E4" s="155" t="s">
        <v>274</v>
      </c>
      <c r="F4" s="155" t="s">
        <v>275</v>
      </c>
      <c r="G4" s="155" t="s">
        <v>276</v>
      </c>
      <c r="H4" s="155" t="s">
        <v>277</v>
      </c>
      <c r="I4" s="155" t="s">
        <v>278</v>
      </c>
      <c r="J4" s="155" t="s">
        <v>279</v>
      </c>
      <c r="K4" s="155" t="s">
        <v>234</v>
      </c>
      <c r="L4" s="155" t="s">
        <v>285</v>
      </c>
      <c r="M4" s="155" t="s">
        <v>237</v>
      </c>
      <c r="N4" s="155" t="s">
        <v>238</v>
      </c>
      <c r="O4" s="155" t="s">
        <v>239</v>
      </c>
      <c r="P4" s="155" t="s">
        <v>240</v>
      </c>
      <c r="Q4" s="155" t="s">
        <v>241</v>
      </c>
      <c r="R4" s="155" t="s">
        <v>242</v>
      </c>
      <c r="S4" s="155" t="s">
        <v>243</v>
      </c>
      <c r="T4" s="155" t="s">
        <v>244</v>
      </c>
      <c r="U4" s="155" t="s">
        <v>245</v>
      </c>
      <c r="V4" s="155" t="s">
        <v>246</v>
      </c>
      <c r="W4" s="155" t="s">
        <v>247</v>
      </c>
      <c r="X4" s="155" t="s">
        <v>248</v>
      </c>
      <c r="Y4" s="155" t="s">
        <v>249</v>
      </c>
      <c r="Z4" s="155" t="s">
        <v>250</v>
      </c>
      <c r="AA4" s="155" t="s">
        <v>251</v>
      </c>
      <c r="AB4" s="155" t="s">
        <v>252</v>
      </c>
    </row>
    <row r="5" spans="1:28" ht="26.45" thickBot="1">
      <c r="A5" s="156" t="s">
        <v>253</v>
      </c>
      <c r="B5" s="156"/>
      <c r="C5" s="156"/>
      <c r="D5" s="156"/>
      <c r="E5" s="156" t="s">
        <v>255</v>
      </c>
      <c r="F5" s="156" t="s">
        <v>255</v>
      </c>
      <c r="G5" s="156" t="s">
        <v>255</v>
      </c>
      <c r="H5" s="156" t="s">
        <v>255</v>
      </c>
      <c r="I5" s="156" t="s">
        <v>255</v>
      </c>
      <c r="J5" s="156" t="s">
        <v>255</v>
      </c>
      <c r="K5" s="156" t="s">
        <v>257</v>
      </c>
      <c r="L5" s="156" t="s">
        <v>258</v>
      </c>
      <c r="M5" s="156" t="s">
        <v>259</v>
      </c>
      <c r="N5" s="156" t="s">
        <v>259</v>
      </c>
      <c r="O5" s="156" t="s">
        <v>259</v>
      </c>
      <c r="P5" s="156" t="s">
        <v>259</v>
      </c>
      <c r="Q5" s="156" t="s">
        <v>259</v>
      </c>
      <c r="R5" s="156" t="s">
        <v>259</v>
      </c>
      <c r="S5" s="156" t="s">
        <v>260</v>
      </c>
      <c r="T5" s="156" t="s">
        <v>260</v>
      </c>
      <c r="U5" s="156" t="s">
        <v>260</v>
      </c>
      <c r="V5" s="156" t="s">
        <v>260</v>
      </c>
      <c r="W5" s="156" t="s">
        <v>260</v>
      </c>
      <c r="X5" s="156" t="s">
        <v>260</v>
      </c>
      <c r="Y5" s="156" t="s">
        <v>261</v>
      </c>
      <c r="Z5" s="156" t="s">
        <v>262</v>
      </c>
      <c r="AA5" s="156" t="s">
        <v>263</v>
      </c>
      <c r="AB5" s="156" t="s">
        <v>264</v>
      </c>
    </row>
    <row r="6" spans="1:28">
      <c r="A6" s="113" t="str">
        <f>Processes!C25</f>
        <v>TRA_NEW_BUS_GT_3_5_DSL</v>
      </c>
      <c r="B6" s="114" t="str">
        <f>Processes!D25</f>
        <v>Bus. &gt;3.5. DSL. New.</v>
      </c>
      <c r="C6" s="115" t="str">
        <f>TRA_Comm!C7</f>
        <v>TRA_DSL</v>
      </c>
      <c r="D6" s="116" t="str">
        <f>TRA_Comm!$C$19</f>
        <v>DMD_TRA_BUS_GT_3_5_PAX</v>
      </c>
      <c r="E6" s="138">
        <f>1/(Dane_IST_Pojazdy!E182*Dane_IST_Pojazdy!$O$4*10^4/10^9)</f>
        <v>113.37868480725623</v>
      </c>
      <c r="F6" s="138">
        <f>1/(Dane_IST_Pojazdy!F182*Dane_IST_Pojazdy!$O$4*10^4/10^9)</f>
        <v>113.37868480725623</v>
      </c>
      <c r="G6" s="138">
        <f>1/(Dane_IST_Pojazdy!G182*Dane_IST_Pojazdy!$O$4*10^4/10^9)</f>
        <v>113.37868480725623</v>
      </c>
      <c r="H6" s="138">
        <f>1/(Dane_IST_Pojazdy!H182*Dane_IST_Pojazdy!$O$4*10^4/10^9)</f>
        <v>113.37868480725623</v>
      </c>
      <c r="I6" s="138">
        <f>1/(Dane_IST_Pojazdy!I182*Dane_IST_Pojazdy!$O$4*10^4/10^9)</f>
        <v>113.37868480725623</v>
      </c>
      <c r="J6" s="138">
        <f>1/(Dane_IST_Pojazdy!J182*Dane_IST_Pojazdy!$O$4*10^4/10^9)</f>
        <v>113.37868480725623</v>
      </c>
      <c r="K6" s="122">
        <v>1E-3</v>
      </c>
      <c r="L6" s="133">
        <v>1</v>
      </c>
      <c r="M6" s="142">
        <f>Dane_IST_Pojazdy!E181</f>
        <v>33684</v>
      </c>
      <c r="N6" s="142">
        <f>Dane_IST_Pojazdy!F181</f>
        <v>33870</v>
      </c>
      <c r="O6" s="142">
        <f>Dane_IST_Pojazdy!G181</f>
        <v>34153</v>
      </c>
      <c r="P6" s="142">
        <f>Dane_IST_Pojazdy!H181</f>
        <v>34153</v>
      </c>
      <c r="Q6" s="142">
        <f>Dane_IST_Pojazdy!I181</f>
        <v>34153</v>
      </c>
      <c r="R6" s="142">
        <f>Dane_IST_Pojazdy!J181</f>
        <v>34153</v>
      </c>
      <c r="S6" s="181">
        <v>1360417.9435864862</v>
      </c>
      <c r="T6" s="181">
        <v>1353192.4793616438</v>
      </c>
      <c r="U6" s="181">
        <v>1353192.4793616438</v>
      </c>
      <c r="V6" s="181">
        <v>1353192.4793616438</v>
      </c>
      <c r="W6" s="181">
        <v>1353192.4793616438</v>
      </c>
      <c r="X6" s="181">
        <v>1353192.4793616438</v>
      </c>
      <c r="Y6" s="182">
        <v>0.9</v>
      </c>
      <c r="Z6" s="132">
        <v>0.13500000000000001</v>
      </c>
      <c r="AA6" s="134">
        <v>12</v>
      </c>
      <c r="AB6">
        <v>2025</v>
      </c>
    </row>
    <row r="7" spans="1:28">
      <c r="A7" s="118" t="str">
        <f>Processes!C26</f>
        <v>TRA_NEW_BUS_GT_3_5_GAS_NAT</v>
      </c>
      <c r="B7" s="119" t="str">
        <f>Processes!D26</f>
        <v>Bus. &gt;3.5. GAS. New.</v>
      </c>
      <c r="C7" s="120" t="str">
        <f>TRA_Comm!C10</f>
        <v>TRA_NAT_GAS</v>
      </c>
      <c r="D7" s="121" t="str">
        <f>TRA_Comm!$C$19</f>
        <v>DMD_TRA_BUS_GT_3_5_PAX</v>
      </c>
      <c r="E7" s="139">
        <f>1/(Dane_IST_Pojazdy!E188*Dane_IST_Pojazdy!$O$6*10^4/10^9)</f>
        <v>79.365079365079367</v>
      </c>
      <c r="F7" s="139">
        <f>1/(Dane_IST_Pojazdy!F188*Dane_IST_Pojazdy!$O$6*10^4/10^9)</f>
        <v>79.365079365079367</v>
      </c>
      <c r="G7" s="139">
        <f>1/(Dane_IST_Pojazdy!G188*Dane_IST_Pojazdy!$O$6*10^4/10^9)</f>
        <v>79.365079365079367</v>
      </c>
      <c r="H7" s="139">
        <f>1/(Dane_IST_Pojazdy!H188*Dane_IST_Pojazdy!$O$6*10^4/10^9)</f>
        <v>79.365079365079367</v>
      </c>
      <c r="I7" s="139">
        <f>1/(Dane_IST_Pojazdy!I188*Dane_IST_Pojazdy!$O$6*10^4/10^9)</f>
        <v>79.365079365079367</v>
      </c>
      <c r="J7" s="139">
        <f>1/(Dane_IST_Pojazdy!J188*Dane_IST_Pojazdy!$O$6*10^4/10^9)</f>
        <v>79.365079365079367</v>
      </c>
      <c r="K7" s="123">
        <v>1E-3</v>
      </c>
      <c r="L7" s="140">
        <v>1</v>
      </c>
      <c r="M7" s="143">
        <f>Dane_IST_Pojazdy!E187</f>
        <v>33684</v>
      </c>
      <c r="N7" s="143">
        <f>Dane_IST_Pojazdy!F187</f>
        <v>33870</v>
      </c>
      <c r="O7" s="143">
        <f>Dane_IST_Pojazdy!G187</f>
        <v>34153</v>
      </c>
      <c r="P7" s="143">
        <f>Dane_IST_Pojazdy!H187</f>
        <v>34153</v>
      </c>
      <c r="Q7" s="143">
        <f>Dane_IST_Pojazdy!I187</f>
        <v>34153</v>
      </c>
      <c r="R7" s="143">
        <f>Dane_IST_Pojazdy!J187</f>
        <v>34153</v>
      </c>
      <c r="S7" s="181">
        <v>1653267.1318796938</v>
      </c>
      <c r="T7" s="189">
        <v>1652555.1011761604</v>
      </c>
      <c r="U7" s="181">
        <v>1652555.1011761604</v>
      </c>
      <c r="V7" s="181">
        <v>1652555.1011761604</v>
      </c>
      <c r="W7" s="181">
        <v>1652555.1011761604</v>
      </c>
      <c r="X7" s="181">
        <v>1652555.1011761604</v>
      </c>
      <c r="Y7" s="120">
        <v>0.9</v>
      </c>
      <c r="Z7" s="121">
        <v>0.13500000000000001</v>
      </c>
      <c r="AA7" s="119">
        <v>12</v>
      </c>
      <c r="AB7">
        <v>2025</v>
      </c>
    </row>
    <row r="8" spans="1:28">
      <c r="A8" s="126" t="str">
        <f>Processes!C27</f>
        <v>TRA_NEW_BUS_GT_3_5_BEV</v>
      </c>
      <c r="B8" s="127" t="str">
        <f>Processes!D27</f>
        <v>Bus. &gt;3.5. EV. New.</v>
      </c>
      <c r="C8" s="128" t="str">
        <f>TRA_Comm!C11</f>
        <v>TRA_ELC</v>
      </c>
      <c r="D8" s="129" t="str">
        <f>TRA_Comm!$C$19</f>
        <v>DMD_TRA_BUS_GT_3_5_PAX</v>
      </c>
      <c r="E8" s="131">
        <f>1/(Dane_IST_Pojazdy!E193*Dane_IST_Pojazdy!$O$8*10^4/10^9)</f>
        <v>269.6871628910464</v>
      </c>
      <c r="F8" s="131">
        <f>1/(Dane_IST_Pojazdy!F193*Dane_IST_Pojazdy!$O$8*10^4/10^9)</f>
        <v>269.6871628910464</v>
      </c>
      <c r="G8" s="131">
        <f>1/(Dane_IST_Pojazdy!G193*Dane_IST_Pojazdy!$O$8*10^4/10^9)</f>
        <v>269.6871628910464</v>
      </c>
      <c r="H8" s="131">
        <f>1/(Dane_IST_Pojazdy!H193*Dane_IST_Pojazdy!$O$8*10^4/10^9)</f>
        <v>269.6871628910464</v>
      </c>
      <c r="I8" s="131">
        <f>1/(Dane_IST_Pojazdy!I193*Dane_IST_Pojazdy!$O$8*10^4/10^9)</f>
        <v>269.6871628910464</v>
      </c>
      <c r="J8" s="131">
        <f>1/(Dane_IST_Pojazdy!J193*Dane_IST_Pojazdy!$O$8*10^4/10^9)</f>
        <v>269.6871628910464</v>
      </c>
      <c r="K8" s="130">
        <v>1E-3</v>
      </c>
      <c r="L8" s="141">
        <v>1</v>
      </c>
      <c r="M8" s="144">
        <f>Dane_IST_Pojazdy!E192</f>
        <v>75000</v>
      </c>
      <c r="N8" s="144">
        <f>Dane_IST_Pojazdy!F192</f>
        <v>75000</v>
      </c>
      <c r="O8" s="144">
        <f>Dane_IST_Pojazdy!G192</f>
        <v>75000</v>
      </c>
      <c r="P8" s="144">
        <f>Dane_IST_Pojazdy!H192</f>
        <v>75000</v>
      </c>
      <c r="Q8" s="144">
        <f>Dane_IST_Pojazdy!I192</f>
        <v>75000</v>
      </c>
      <c r="R8" s="144">
        <f>Dane_IST_Pojazdy!J192</f>
        <v>75000</v>
      </c>
      <c r="S8" s="181">
        <v>1741510.425745388</v>
      </c>
      <c r="T8" s="181">
        <v>1484666.39855674</v>
      </c>
      <c r="U8" s="181">
        <v>1446359.9797788702</v>
      </c>
      <c r="V8" s="181">
        <v>1408053.5610010002</v>
      </c>
      <c r="W8" s="181">
        <v>1392167.6025519408</v>
      </c>
      <c r="X8" s="181">
        <v>1376281.6441028814</v>
      </c>
      <c r="Y8" s="126">
        <v>0.9</v>
      </c>
      <c r="Z8" s="127">
        <v>0.13500000000000001</v>
      </c>
      <c r="AA8" s="128">
        <v>12</v>
      </c>
      <c r="AB8">
        <v>2025</v>
      </c>
    </row>
  </sheetData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2" ma:contentTypeDescription="Create a new document." ma:contentTypeScope="" ma:versionID="ec85db34e74be2b7676d82a37db561ad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c47b525c3abbe3dcec1085a86f8d7d20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2D19205C-A775-4ABB-BFBA-E11B66E58A77}"/>
</file>

<file path=customXml/itemProps2.xml><?xml version="1.0" encoding="utf-8"?>
<ds:datastoreItem xmlns:ds="http://schemas.openxmlformats.org/officeDocument/2006/customXml" ds:itemID="{1C1F8522-F76D-49D4-8175-6C96F5502FF2}"/>
</file>

<file path=customXml/itemProps3.xml><?xml version="1.0" encoding="utf-8"?>
<ds:datastoreItem xmlns:ds="http://schemas.openxmlformats.org/officeDocument/2006/customXml" ds:itemID="{D4DD25C3-5929-45C1-BD49-E10900A264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Artur Wyrwa</cp:lastModifiedBy>
  <cp:revision/>
  <dcterms:created xsi:type="dcterms:W3CDTF">2000-12-13T15:53:11Z</dcterms:created>
  <dcterms:modified xsi:type="dcterms:W3CDTF">2022-11-27T13:14:24Z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ase_Yr_Bal">
    <vt:lpwstr>EuroStat.mdb</vt:lpwstr>
  </property>
  <property fmtid="{D5CDD505-2E9C-101B-9397-08002B2CF9AE}" pid="3" name="ImportCode:EuroStat.mdb">
    <vt:lpwstr>58178961698000</vt:lpwstr>
  </property>
  <property fmtid="{D5CDD505-2E9C-101B-9397-08002B2CF9AE}" pid="4" name="TmplVersion">
    <vt:lpwstr>Vrsn000059</vt:lpwstr>
  </property>
  <property fmtid="{D5CDD505-2E9C-101B-9397-08002B2CF9AE}" pid="5" name="Project">
    <vt:lpwstr>NEEDS</vt:lpwstr>
  </property>
  <property fmtid="{D5CDD505-2E9C-101B-9397-08002B2CF9AE}" pid="6" name="ContentTypeId">
    <vt:lpwstr>0x010100A7D98A4600D5044F9F854C890D6CC50E</vt:lpwstr>
  </property>
  <property fmtid="{D5CDD505-2E9C-101B-9397-08002B2CF9AE}" pid="7" name="MediaServiceImageTags">
    <vt:lpwstr/>
  </property>
  <property fmtid="{D5CDD505-2E9C-101B-9397-08002B2CF9AE}" pid="8" name="SaveCode">
    <vt:r8>446514308452606</vt:r8>
  </property>
</Properties>
</file>