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TIMES_PL\"/>
    </mc:Choice>
  </mc:AlternateContent>
  <xr:revisionPtr revIDLastSave="0" documentId="13_ncr:1_{88B69921-6EA6-4416-B3F4-E107667C6D01}" xr6:coauthVersionLast="47" xr6:coauthVersionMax="47" xr10:uidLastSave="{00000000-0000-0000-0000-000000000000}"/>
  <bookViews>
    <workbookView xWindow="-120" yWindow="-120" windowWidth="38640" windowHeight="21240" tabRatio="901" firstSheet="2" activeTab="5" xr2:uid="{00000000-000D-0000-FFFF-FFFF00000000}"/>
  </bookViews>
  <sheets>
    <sheet name="tabl. 3(29)_HC" sheetId="136" r:id="rId1"/>
    <sheet name="tabl. 4(30)_BC" sheetId="138" r:id="rId2"/>
    <sheet name="tabl. 5(31)_OIL_GAS" sheetId="137" r:id="rId3"/>
    <sheet name="EUROSTAT_2020" sheetId="139" r:id="rId4"/>
    <sheet name="GUS_2020" sheetId="140" r:id="rId5"/>
    <sheet name="GUS_2020_PJ" sheetId="141" r:id="rId6"/>
    <sheet name="SUP_Comm" sheetId="112" r:id="rId7"/>
    <sheet name="SUP_Processes" sheetId="134" r:id="rId8"/>
    <sheet name="MIN" sheetId="122" r:id="rId9"/>
    <sheet name="SUPPLY_LOOP" sheetId="117" r:id="rId10"/>
    <sheet name="PRI_PROD" sheetId="126" r:id="rId11"/>
    <sheet name="SCD_TRANSF" sheetId="143" r:id="rId12"/>
    <sheet name="PRI_IMP" sheetId="135" r:id="rId13"/>
  </sheets>
  <externalReferences>
    <externalReference r:id="rId14"/>
    <externalReference r:id="rId15"/>
    <externalReference r:id="rId16"/>
    <externalReference r:id="rId17"/>
  </externalReferences>
  <definedNames>
    <definedName name="All_TP" localSheetId="12">#REF!,#REF!,#REF!</definedName>
    <definedName name="All_TP">#REF!,#REF!,#REF!</definedName>
    <definedName name="All_US" localSheetId="12">#REF!,#REF!,#REF!</definedName>
    <definedName name="All_US">#REF!,#REF!,#REF!</definedName>
    <definedName name="body1ea" localSheetId="12">#REF!</definedName>
    <definedName name="body1ea">#REF!</definedName>
    <definedName name="body1eb" localSheetId="12">#REF!</definedName>
    <definedName name="body1eb">#REF!</definedName>
    <definedName name="body1fa" localSheetId="12">#REF!</definedName>
    <definedName name="body1fa">#REF!</definedName>
    <definedName name="body1fb" localSheetId="12">#REF!</definedName>
    <definedName name="body1fb">#REF!</definedName>
    <definedName name="body1ga" localSheetId="12">#REF!</definedName>
    <definedName name="body1ga">#REF!</definedName>
    <definedName name="body1gb" localSheetId="12">#REF!</definedName>
    <definedName name="body1gb">#REF!</definedName>
    <definedName name="body2ea" localSheetId="12">#REF!</definedName>
    <definedName name="body2ea">#REF!</definedName>
    <definedName name="body2eb" localSheetId="12">#REF!</definedName>
    <definedName name="body2eb">#REF!</definedName>
    <definedName name="body2f" localSheetId="12">#REF!</definedName>
    <definedName name="body2f">#REF!</definedName>
    <definedName name="body2fa" localSheetId="12">#REF!</definedName>
    <definedName name="body2fa">#REF!</definedName>
    <definedName name="body2fb" localSheetId="12">#REF!</definedName>
    <definedName name="body2fb">#REF!</definedName>
    <definedName name="body2ga" localSheetId="12">#REF!</definedName>
    <definedName name="body2ga">#REF!</definedName>
    <definedName name="body2gb" localSheetId="12">#REF!</definedName>
    <definedName name="body2gb">#REF!</definedName>
    <definedName name="body3ea" localSheetId="12">#REF!</definedName>
    <definedName name="body3ea">#REF!</definedName>
    <definedName name="body3eb" localSheetId="12">#REF!</definedName>
    <definedName name="body3eb">#REF!</definedName>
    <definedName name="body3fa" localSheetId="12">#REF!</definedName>
    <definedName name="body3fa">#REF!</definedName>
    <definedName name="body3fb" localSheetId="12">#REF!</definedName>
    <definedName name="body3fb">#REF!</definedName>
    <definedName name="body3ga" localSheetId="12">#REF!</definedName>
    <definedName name="body3ga">#REF!</definedName>
    <definedName name="body3gb" localSheetId="12">#REF!</definedName>
    <definedName name="body3gb">#REF!</definedName>
    <definedName name="body4ea" localSheetId="12">#REF!</definedName>
    <definedName name="body4ea">#REF!</definedName>
    <definedName name="body4eb" localSheetId="12">#REF!</definedName>
    <definedName name="body4eb">#REF!</definedName>
    <definedName name="body4f" localSheetId="12">#REF!</definedName>
    <definedName name="body4f">#REF!</definedName>
    <definedName name="body4fa" localSheetId="12">#REF!</definedName>
    <definedName name="body4fa">#REF!</definedName>
    <definedName name="body4fb" localSheetId="12">#REF!</definedName>
    <definedName name="body4fb">#REF!</definedName>
    <definedName name="body4ga" localSheetId="12">#REF!</definedName>
    <definedName name="body4ga">#REF!</definedName>
    <definedName name="body4gb" localSheetId="12">#REF!</definedName>
    <definedName name="body4gb">#REF!</definedName>
    <definedName name="countrye" localSheetId="12">#REF!</definedName>
    <definedName name="countrye">#REF!</definedName>
    <definedName name="countryf" localSheetId="12">#REF!</definedName>
    <definedName name="countryf">#REF!</definedName>
    <definedName name="countryg" localSheetId="12">#REF!</definedName>
    <definedName name="countryg">#REF!</definedName>
    <definedName name="CRF_CountryName">[1]Sheet1!$C$4</definedName>
    <definedName name="FID_1">[2]AGR_Fuels!$A$2</definedName>
    <definedName name="RetBE" localSheetId="12">[3]Macro1!#REF!</definedName>
    <definedName name="RetBE">[3]Macro1!#REF!</definedName>
    <definedName name="TP.Electricity_and_RES" localSheetId="12">#REF!</definedName>
    <definedName name="TP.Electricity_and_RES">#REF!</definedName>
    <definedName name="TP.Petroleum" localSheetId="12">#REF!</definedName>
    <definedName name="TP.Petroleum">#REF!</definedName>
    <definedName name="TP.Solids_and_Gases" localSheetId="12">#REF!</definedName>
    <definedName name="TP.Solids_and_Gases">#REF!</definedName>
    <definedName name="US.Electricity_and_RES" localSheetId="12">#REF!</definedName>
    <definedName name="US.Electricity_and_RES">#REF!</definedName>
    <definedName name="US.Petroleum" localSheetId="12">#REF!</definedName>
    <definedName name="US.Petroleum">#REF!</definedName>
    <definedName name="US.Solids_and_Gases" localSheetId="12">#REF!</definedName>
    <definedName name="US.Solids_and_Gases">#REF!</definedName>
    <definedName name="x">[4]AGR_Fuels!$A$2</definedName>
    <definedName name="yeare" localSheetId="12">#REF!</definedName>
    <definedName name="yeare">#REF!</definedName>
    <definedName name="yearf" localSheetId="12">#REF!</definedName>
    <definedName name="yearf">#REF!</definedName>
    <definedName name="yearg" localSheetId="12">#REF!</definedName>
    <definedName name="yearg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35" l="1"/>
  <c r="C24" i="135"/>
  <c r="C25" i="135"/>
  <c r="C26" i="135"/>
  <c r="C14" i="135"/>
  <c r="C15" i="135"/>
  <c r="C16" i="135"/>
  <c r="C17" i="135"/>
  <c r="C18" i="135"/>
  <c r="C22" i="135"/>
  <c r="C19" i="135"/>
  <c r="C20" i="135"/>
  <c r="C21" i="135"/>
  <c r="C23" i="135"/>
  <c r="C13" i="135"/>
  <c r="F20" i="135"/>
  <c r="G20" i="135" s="1"/>
  <c r="H20" i="135" s="1"/>
  <c r="I20" i="135" s="1"/>
  <c r="J20" i="135" s="1"/>
  <c r="K20" i="135" s="1"/>
  <c r="F19" i="135"/>
  <c r="G19" i="135" s="1"/>
  <c r="H19" i="135" s="1"/>
  <c r="I19" i="135" s="1"/>
  <c r="J19" i="135" s="1"/>
  <c r="K19" i="135" s="1"/>
  <c r="C12" i="135"/>
  <c r="E23" i="135"/>
  <c r="F23" i="135" s="1"/>
  <c r="G23" i="135" s="1"/>
  <c r="H23" i="135" s="1"/>
  <c r="I23" i="135" s="1"/>
  <c r="J23" i="135" s="1"/>
  <c r="K23" i="135" s="1"/>
  <c r="J16" i="135"/>
  <c r="J17" i="135" s="1"/>
  <c r="J18" i="135" s="1"/>
  <c r="I16" i="135"/>
  <c r="I17" i="135" s="1"/>
  <c r="I18" i="135" s="1"/>
  <c r="F15" i="135"/>
  <c r="F16" i="135" s="1"/>
  <c r="F17" i="135" s="1"/>
  <c r="F18" i="135" s="1"/>
  <c r="G15" i="135"/>
  <c r="G16" i="135" s="1"/>
  <c r="G17" i="135" s="1"/>
  <c r="G18" i="135" s="1"/>
  <c r="H15" i="135"/>
  <c r="H16" i="135" s="1"/>
  <c r="H17" i="135" s="1"/>
  <c r="H18" i="135" s="1"/>
  <c r="I15" i="135"/>
  <c r="J15" i="135"/>
  <c r="K15" i="135"/>
  <c r="K16" i="135" s="1"/>
  <c r="K17" i="135" s="1"/>
  <c r="K18" i="135" s="1"/>
  <c r="E15" i="135"/>
  <c r="E16" i="135" s="1"/>
  <c r="E17" i="135" s="1"/>
  <c r="E18" i="135" s="1"/>
  <c r="M15" i="126"/>
  <c r="G14" i="135"/>
  <c r="H14" i="135"/>
  <c r="I14" i="135"/>
  <c r="J14" i="135"/>
  <c r="K14" i="135"/>
  <c r="F14" i="135"/>
  <c r="E14" i="135"/>
  <c r="F13" i="135"/>
  <c r="G13" i="135"/>
  <c r="H13" i="135"/>
  <c r="I13" i="135"/>
  <c r="J13" i="135"/>
  <c r="K13" i="135"/>
  <c r="E13" i="135"/>
  <c r="D14" i="135"/>
  <c r="B14" i="135"/>
  <c r="B13" i="135"/>
  <c r="D13" i="135"/>
  <c r="F12" i="135"/>
  <c r="G12" i="135"/>
  <c r="H12" i="135"/>
  <c r="I12" i="135"/>
  <c r="J12" i="135"/>
  <c r="K12" i="135"/>
  <c r="E12" i="135"/>
  <c r="G52" i="126"/>
  <c r="G59" i="126"/>
  <c r="C73" i="126"/>
  <c r="D8" i="126"/>
  <c r="F8" i="126"/>
  <c r="D9" i="126"/>
  <c r="F9" i="126"/>
  <c r="D10" i="126"/>
  <c r="F10" i="126"/>
  <c r="D11" i="126"/>
  <c r="F11" i="126"/>
  <c r="D12" i="126"/>
  <c r="F12" i="126"/>
  <c r="D13" i="126"/>
  <c r="F13" i="126"/>
  <c r="C71" i="126"/>
  <c r="C69" i="126"/>
  <c r="F55" i="126"/>
  <c r="F56" i="126"/>
  <c r="F57" i="126"/>
  <c r="F58" i="126"/>
  <c r="D48" i="126"/>
  <c r="D55" i="126" s="1"/>
  <c r="F48" i="126"/>
  <c r="D49" i="126"/>
  <c r="D56" i="126" s="1"/>
  <c r="F49" i="126"/>
  <c r="D50" i="126"/>
  <c r="D57" i="126" s="1"/>
  <c r="F50" i="126"/>
  <c r="D51" i="126"/>
  <c r="D58" i="126" s="1"/>
  <c r="F51" i="126"/>
  <c r="D52" i="126"/>
  <c r="D59" i="126" s="1"/>
  <c r="D32" i="126"/>
  <c r="D40" i="126" s="1"/>
  <c r="F32" i="126"/>
  <c r="F40" i="126" s="1"/>
  <c r="D33" i="126"/>
  <c r="D41" i="126" s="1"/>
  <c r="F33" i="126"/>
  <c r="F41" i="126" s="1"/>
  <c r="D34" i="126"/>
  <c r="D42" i="126" s="1"/>
  <c r="F34" i="126"/>
  <c r="F42" i="126" s="1"/>
  <c r="D35" i="126"/>
  <c r="D43" i="126" s="1"/>
  <c r="F35" i="126"/>
  <c r="F43" i="126" s="1"/>
  <c r="D36" i="126"/>
  <c r="D44" i="126" s="1"/>
  <c r="F36" i="126"/>
  <c r="F44" i="126" s="1"/>
  <c r="D37" i="126"/>
  <c r="D45" i="126" s="1"/>
  <c r="F37" i="126"/>
  <c r="F45" i="126" s="1"/>
  <c r="D24" i="126"/>
  <c r="F24" i="126"/>
  <c r="D25" i="126"/>
  <c r="F25" i="126"/>
  <c r="D26" i="126"/>
  <c r="F26" i="126"/>
  <c r="D27" i="126"/>
  <c r="F27" i="126"/>
  <c r="D28" i="126"/>
  <c r="F28" i="126"/>
  <c r="D29" i="126"/>
  <c r="F29" i="126"/>
  <c r="D16" i="126"/>
  <c r="F16" i="126"/>
  <c r="D17" i="126"/>
  <c r="F17" i="126"/>
  <c r="D18" i="126"/>
  <c r="F18" i="126"/>
  <c r="D19" i="126"/>
  <c r="F19" i="126"/>
  <c r="D20" i="126"/>
  <c r="F20" i="126"/>
  <c r="D21" i="126"/>
  <c r="F21" i="126"/>
  <c r="B63" i="126"/>
  <c r="C67" i="126"/>
  <c r="C65" i="126"/>
  <c r="C63" i="126"/>
  <c r="C61" i="126"/>
  <c r="C54" i="126"/>
  <c r="C47" i="126"/>
  <c r="C39" i="126"/>
  <c r="C31" i="126"/>
  <c r="C23" i="126"/>
  <c r="C15" i="126"/>
  <c r="C7" i="126"/>
  <c r="D19" i="122"/>
  <c r="D18" i="122"/>
  <c r="D14" i="122"/>
  <c r="D15" i="122"/>
  <c r="D16" i="122"/>
  <c r="D17" i="122"/>
  <c r="D13" i="122"/>
  <c r="C6" i="122"/>
  <c r="C7" i="122"/>
  <c r="C8" i="122"/>
  <c r="C9" i="122"/>
  <c r="C10" i="122"/>
  <c r="C11" i="122"/>
  <c r="C12" i="122"/>
  <c r="B6" i="122"/>
  <c r="D23" i="126"/>
  <c r="D15" i="126"/>
  <c r="F7" i="122"/>
  <c r="D7" i="122"/>
  <c r="B7" i="122"/>
  <c r="E30" i="126"/>
  <c r="E22" i="126"/>
  <c r="I23" i="126"/>
  <c r="J23" i="126"/>
  <c r="K23" i="126"/>
  <c r="L23" i="126"/>
  <c r="M23" i="126"/>
  <c r="N23" i="126"/>
  <c r="H23" i="126"/>
  <c r="I15" i="126"/>
  <c r="J15" i="126"/>
  <c r="K15" i="126"/>
  <c r="L15" i="126"/>
  <c r="N15" i="126"/>
  <c r="H15" i="126"/>
  <c r="B23" i="126"/>
  <c r="B15" i="126"/>
  <c r="B13" i="117"/>
  <c r="D13" i="117"/>
  <c r="E13" i="117"/>
  <c r="B14" i="117"/>
  <c r="D14" i="117"/>
  <c r="E14" i="117"/>
  <c r="I73" i="126"/>
  <c r="J73" i="126" s="1"/>
  <c r="K73" i="126" s="1"/>
  <c r="L73" i="126" s="1"/>
  <c r="M73" i="126" s="1"/>
  <c r="N73" i="126" s="1"/>
  <c r="I71" i="126"/>
  <c r="J71" i="126" s="1"/>
  <c r="K71" i="126" s="1"/>
  <c r="L71" i="126" s="1"/>
  <c r="M71" i="126" s="1"/>
  <c r="N71" i="126" s="1"/>
  <c r="I69" i="126"/>
  <c r="J69" i="126" s="1"/>
  <c r="K69" i="126" s="1"/>
  <c r="L69" i="126" s="1"/>
  <c r="M69" i="126" s="1"/>
  <c r="N69" i="126" s="1"/>
  <c r="D67" i="126"/>
  <c r="D71" i="126"/>
  <c r="D73" i="126"/>
  <c r="E66" i="126"/>
  <c r="E70" i="126"/>
  <c r="E72" i="126"/>
  <c r="B73" i="126"/>
  <c r="B71" i="126"/>
  <c r="B61" i="126"/>
  <c r="D61" i="126"/>
  <c r="B67" i="126"/>
  <c r="E62" i="126"/>
  <c r="D69" i="126"/>
  <c r="D65" i="126"/>
  <c r="D63" i="126"/>
  <c r="E74" i="126"/>
  <c r="B69" i="126"/>
  <c r="E68" i="126"/>
  <c r="B65" i="126"/>
  <c r="E64" i="126"/>
  <c r="B54" i="126"/>
  <c r="C16" i="122"/>
  <c r="C17" i="122"/>
  <c r="C15" i="122"/>
  <c r="B17" i="122"/>
  <c r="B13" i="122"/>
  <c r="B15" i="122"/>
  <c r="B16" i="122"/>
  <c r="B14" i="122"/>
  <c r="B21" i="135"/>
  <c r="D27" i="135"/>
  <c r="B27" i="135"/>
  <c r="D21" i="135" l="1"/>
  <c r="D23" i="135"/>
  <c r="D25" i="135"/>
  <c r="D26" i="135"/>
  <c r="D24" i="135"/>
  <c r="N7" i="143"/>
  <c r="K25" i="143"/>
  <c r="K24" i="143"/>
  <c r="K23" i="143"/>
  <c r="K22" i="143"/>
  <c r="K21" i="143"/>
  <c r="L7" i="143"/>
  <c r="M7" i="143"/>
  <c r="F25" i="143"/>
  <c r="F24" i="143"/>
  <c r="E11" i="117"/>
  <c r="F23" i="143"/>
  <c r="F22" i="143"/>
  <c r="F21" i="143"/>
  <c r="J20" i="143"/>
  <c r="J19" i="143"/>
  <c r="J18" i="143"/>
  <c r="J17" i="143"/>
  <c r="J16" i="143"/>
  <c r="J15" i="143"/>
  <c r="J14" i="143"/>
  <c r="J13" i="143"/>
  <c r="J12" i="143"/>
  <c r="J11" i="143"/>
  <c r="I10" i="143"/>
  <c r="I9" i="143"/>
  <c r="I8" i="143"/>
  <c r="I7" i="143"/>
  <c r="E7" i="143"/>
  <c r="D7" i="143"/>
  <c r="H20" i="143"/>
  <c r="H19" i="143"/>
  <c r="H18" i="143"/>
  <c r="H17" i="143"/>
  <c r="H16" i="143"/>
  <c r="H15" i="143"/>
  <c r="H14" i="143"/>
  <c r="H13" i="143"/>
  <c r="H12" i="143"/>
  <c r="H11" i="143"/>
  <c r="G10" i="143"/>
  <c r="G9" i="143"/>
  <c r="G8" i="143"/>
  <c r="G7" i="143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F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B32" i="122"/>
  <c r="B47" i="126"/>
  <c r="D32" i="122" l="1"/>
  <c r="D7" i="126" l="1"/>
  <c r="D47" i="126"/>
  <c r="D18" i="135" l="1"/>
  <c r="D17" i="135"/>
  <c r="D19" i="135"/>
  <c r="D16" i="135" l="1"/>
  <c r="B19" i="135"/>
  <c r="B12" i="135"/>
  <c r="B18" i="135"/>
  <c r="B16" i="135"/>
  <c r="B17" i="135"/>
  <c r="E10" i="117"/>
  <c r="E9" i="117"/>
  <c r="E12" i="117"/>
  <c r="D10" i="117"/>
  <c r="D9" i="117"/>
  <c r="B9" i="117"/>
  <c r="B10" i="117"/>
  <c r="B11" i="117"/>
  <c r="B12" i="117"/>
  <c r="D54" i="126"/>
  <c r="E46" i="126"/>
  <c r="D39" i="126"/>
  <c r="F39" i="126"/>
  <c r="E8" i="117"/>
  <c r="E6" i="117"/>
  <c r="E7" i="117"/>
  <c r="F136" i="139"/>
  <c r="B6" i="117"/>
  <c r="D28" i="122"/>
  <c r="D12" i="122"/>
  <c r="D11" i="122"/>
  <c r="D10" i="122"/>
  <c r="D9" i="122"/>
  <c r="D31" i="126" s="1"/>
  <c r="D8" i="122"/>
  <c r="B8" i="122"/>
  <c r="B9" i="122"/>
  <c r="B10" i="122"/>
  <c r="B11" i="122"/>
  <c r="B12" i="122"/>
  <c r="B39" i="126"/>
  <c r="D8" i="117"/>
  <c r="D7" i="117"/>
  <c r="D6" i="117"/>
  <c r="E60" i="126"/>
  <c r="E53" i="126"/>
  <c r="E38" i="126"/>
  <c r="E14" i="126"/>
  <c r="D31" i="122"/>
  <c r="B19" i="122"/>
  <c r="B18" i="122"/>
  <c r="D22" i="135"/>
  <c r="B22" i="135"/>
  <c r="D20" i="135"/>
  <c r="D15" i="135"/>
  <c r="D12" i="135"/>
  <c r="B20" i="135"/>
  <c r="B15" i="135"/>
  <c r="D6" i="122"/>
  <c r="B8" i="117"/>
  <c r="B7" i="117"/>
  <c r="D30" i="122"/>
  <c r="D29" i="122"/>
  <c r="B31" i="126"/>
  <c r="B7" i="1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tc={89DD581B-9950-4965-B7CE-15C4EC612EEE}</author>
    <author>tc={9FE6F271-6ED0-4766-AB41-F9DC7AC5C07B}</author>
    <author>KanORS</author>
  </authors>
  <commentList>
    <comment ref="F7" authorId="0" shapeId="0" xr:uid="{89DD581B-9950-4965-B7CE-15C4EC612EEE}">
      <text>
        <t>[Threaded comment]
Your version of Excel allows you to read this threaded comment; however, any edits to it will get removed if the file is opened in a newer version of Excel. Learn more: https://go.microsoft.com/fwlink/?linkid=870924
Comment:
    8 Mt/r, 24 MJ/kg</t>
      </text>
    </comment>
    <comment ref="F8" authorId="1" shapeId="0" xr:uid="{9FE6F271-6ED0-4766-AB41-F9DC7AC5C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 Mt/r, 29.6 MJ/kg</t>
      </text>
    </comment>
    <comment ref="B26" authorId="2" shapeId="0" xr:uid="{00000000-0006-0000-0700-000001000000}">
      <text>
        <r>
          <rPr>
            <b/>
            <sz val="10"/>
            <color indexed="81"/>
            <rFont val="Tahoma"/>
            <family val="2"/>
            <charset val="238"/>
          </rPr>
          <t>KanORS:</t>
        </r>
        <r>
          <rPr>
            <sz val="10"/>
            <color indexed="81"/>
            <rFont val="Tahoma"/>
            <family val="2"/>
            <charset val="238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tc={9919CD29-5C5C-42A6-9F7A-9E0AA8238AB3}</author>
  </authors>
  <commentList>
    <comment ref="B13" authorId="0" shapeId="0" xr:uid="{9919CD29-5C5C-42A6-9F7A-9E0AA8238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renifery process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tc={1D23A60F-479E-4B09-B4C1-B48056A83BA5}</author>
    <author>tc={C17B1014-087E-4924-AE14-E49A8632CA79}</author>
    <author>tc={CB11943A-51A4-4F0C-9620-123C6F56918A}</author>
  </authors>
  <commentList>
    <comment ref="H69" authorId="0" shapeId="0" xr:uid="{1D23A60F-479E-4B09-B4C1-B48056A83BA5}">
      <text>
        <t>[Threaded comment]
Your version of Excel allows you to read this threaded comment; however, any edits to it will get removed if the file is opened in a newer version of Excel. Learn more: https://go.microsoft.com/fwlink/?linkid=870924
Comment:
    [Biogaz w Polsce]
- uśrednioną produkcja metanu
z Mg świeżej masy substratów na
poziomie 70 m3
jako koszt substratów przyjęto wartość 50 zł za Mg.
Wartość opałowa Rolnictwo 18,8 - 25,8</t>
      </text>
    </comment>
    <comment ref="H71" authorId="1" shapeId="0" xr:uid="{C17B1014-087E-4924-AE14-E49A8632CA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Wartość opałowa 33 MJ/l cena 2 zł/l
</t>
      </text>
    </comment>
    <comment ref="H73" authorId="2" shapeId="0" xr:uid="{CB11943A-51A4-4F0C-9620-123C6F56918A}">
      <text>
        <t>[Threaded comment]
Your version of Excel allows you to read this threaded comment; however, any edits to it will get removed if the file is opened in a newer version of Excel. Learn more: https://go.microsoft.com/fwlink/?linkid=870924
Comment:
    Wartość opałowa 20 MJ/l cena 2 zł/l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tc={C850CFB8-406C-4C4B-8995-61645BD36E86}</author>
  </authors>
  <commentList>
    <comment ref="E23" authorId="0" shapeId="0" xr:uid="{C850CFB8-406C-4C4B-8995-61645BD36E86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USD/barrel  , 6.383 GJ/barrel, 4.5 PLN/EUR</t>
      </text>
    </comment>
  </commentList>
</comments>
</file>

<file path=xl/sharedStrings.xml><?xml version="1.0" encoding="utf-8"?>
<sst xmlns="http://schemas.openxmlformats.org/spreadsheetml/2006/main" count="9180" uniqueCount="1080">
  <si>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</si>
  <si>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</si>
  <si>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</si>
  <si>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</si>
  <si>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</si>
  <si>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</si>
  <si>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</si>
  <si>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</si>
  <si>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</si>
  <si>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</si>
  <si>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</si>
  <si>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</si>
  <si>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</si>
  <si>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</si>
  <si>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</si>
  <si>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</si>
  <si>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</si>
  <si>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</si>
  <si>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</si>
  <si>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</si>
  <si>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</si>
  <si>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</si>
  <si>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</si>
  <si>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</si>
  <si>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</si>
  <si>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</si>
  <si>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</si>
  <si>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</si>
  <si>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</si>
  <si>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</si>
  <si>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</si>
  <si>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</si>
  <si>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</si>
  <si>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</si>
  <si>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</si>
  <si>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</si>
  <si>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</si>
  <si>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</si>
  <si>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</si>
  <si>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</si>
  <si>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</si>
  <si>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</si>
  <si>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</si>
  <si>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</si>
  <si>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</si>
  <si>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</si>
  <si>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</si>
  <si>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</si>
  <si>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</si>
  <si>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</si>
  <si>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</si>
  <si>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</si>
  <si>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</si>
  <si>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</si>
  <si>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</si>
  <si>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</si>
  <si>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</si>
  <si>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</si>
  <si>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</si>
  <si>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</si>
  <si>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</si>
  <si>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</si>
  <si>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</si>
  <si>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</si>
  <si>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</si>
  <si>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</si>
  <si>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</si>
  <si>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</si>
  <si>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</si>
  <si>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</si>
  <si>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</si>
  <si>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</si>
  <si>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</si>
  <si>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</si>
  <si>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</si>
  <si>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</si>
  <si>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</si>
  <si>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</si>
  <si>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</si>
  <si>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</si>
  <si>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</si>
  <si>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</si>
  <si>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</si>
  <si>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</si>
  <si>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</si>
  <si>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</si>
  <si>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</si>
  <si>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</si>
  <si>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</si>
  <si>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</si>
  <si>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</si>
  <si>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</si>
  <si>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</si>
  <si>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</si>
  <si>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</si>
  <si>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</si>
  <si>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</si>
  <si>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</si>
  <si>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</si>
  <si>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</si>
  <si>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</si>
  <si>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</si>
  <si>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</si>
  <si>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</si>
  <si>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</si>
  <si>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</si>
  <si>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</si>
  <si>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</si>
  <si>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</si>
  <si>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</si>
  <si>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</si>
  <si>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</si>
  <si>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</si>
  <si>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</si>
  <si>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</si>
  <si>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</si>
  <si>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</si>
  <si>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</si>
  <si>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</si>
  <si>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</si>
  <si>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</si>
  <si>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</si>
  <si>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</si>
  <si>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</si>
  <si>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</si>
  <si>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</si>
  <si>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</si>
  <si>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</si>
  <si>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</si>
  <si>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</si>
  <si>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</si>
  <si>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</si>
  <si>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</si>
  <si>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</si>
  <si>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</si>
  <si>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</si>
  <si>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</si>
  <si>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</si>
  <si>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</si>
  <si>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</si>
  <si>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</si>
  <si>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</si>
  <si>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</si>
  <si>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</si>
  <si>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</si>
  <si>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</si>
  <si>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</si>
  <si>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</si>
  <si>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</si>
  <si>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</si>
  <si>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</si>
  <si>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</si>
  <si>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</si>
  <si>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</si>
  <si>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</si>
  <si>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</si>
  <si>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</si>
  <si>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</si>
  <si>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</si>
  <si>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</si>
  <si>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</si>
  <si>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</si>
  <si>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</si>
  <si>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</si>
  <si>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</si>
  <si>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</si>
  <si>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</si>
  <si>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</si>
  <si>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</si>
  <si>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</si>
  <si>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</si>
  <si>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</si>
  <si>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</si>
  <si>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</si>
  <si>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</si>
  <si>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</si>
  <si>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</si>
  <si>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</si>
  <si>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</si>
  <si>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</si>
  <si>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</si>
  <si>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</si>
  <si>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</si>
  <si>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</si>
  <si>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</si>
  <si>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</si>
  <si>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</si>
  <si>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</si>
  <si>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</si>
  <si>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</si>
  <si>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</si>
  <si>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</si>
  <si>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</si>
  <si>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</si>
  <si>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</si>
  <si>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</si>
  <si>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</si>
  <si>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</si>
  <si>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</si>
  <si>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</si>
  <si>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</si>
  <si>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</si>
  <si>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</si>
  <si>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</si>
  <si>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</si>
  <si>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</si>
  <si>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</si>
  <si>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</si>
  <si>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</si>
  <si>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</si>
  <si>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</si>
  <si>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</si>
  <si>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</si>
  <si>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</si>
  <si>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</si>
  <si>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</si>
  <si>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</si>
  <si>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</si>
  <si>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</si>
  <si>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</si>
  <si>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</si>
  <si>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</si>
  <si>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</si>
  <si>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</si>
  <si>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</si>
  <si>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</si>
  <si>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</si>
  <si>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</si>
  <si>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</si>
  <si>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</si>
  <si>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</si>
  <si>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</si>
  <si>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</si>
  <si>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</si>
  <si>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</si>
  <si>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</si>
  <si>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</si>
  <si>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</si>
  <si>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</si>
  <si>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</si>
  <si>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</si>
  <si>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</si>
  <si>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</si>
  <si>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</si>
  <si>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</si>
  <si>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</si>
  <si>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</si>
  <si>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</si>
  <si>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</si>
  <si>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</si>
  <si>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</si>
  <si>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</si>
  <si>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</si>
  <si>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</si>
  <si>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</si>
  <si>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</si>
  <si>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</si>
  <si>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</si>
  <si>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</si>
  <si>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</si>
  <si>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</si>
  <si>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</si>
  <si>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</si>
  <si>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</si>
  <si>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</si>
  <si>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</si>
  <si>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</si>
  <si>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</si>
  <si>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</si>
  <si>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</si>
  <si>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</si>
  <si>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</si>
  <si>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</si>
  <si>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</si>
  <si>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</si>
  <si>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</si>
  <si>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</si>
  <si>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</si>
  <si>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</si>
  <si>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</si>
  <si>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</si>
  <si>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</si>
  <si>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</si>
  <si>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</si>
  <si>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</si>
  <si>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</si>
  <si>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</si>
  <si>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</si>
  <si>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</si>
  <si>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</si>
  <si>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</si>
  <si>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</si>
  <si>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</si>
  <si>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</si>
  <si>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</si>
  <si>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</si>
  <si>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</si>
  <si>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</si>
  <si>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</si>
  <si>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</si>
  <si>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</si>
  <si>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</si>
  <si>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</si>
  <si>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</si>
  <si>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</si>
  <si>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</si>
  <si>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</si>
  <si>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</si>
  <si>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</si>
  <si>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</si>
  <si>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</si>
  <si>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</si>
  <si>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</si>
  <si>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</si>
  <si>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</si>
  <si>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</si>
  <si>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</si>
  <si>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</si>
  <si>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</si>
  <si>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</si>
  <si>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</si>
  <si>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</si>
  <si>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</si>
  <si>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</si>
  <si>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</si>
  <si>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</si>
  <si>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</si>
  <si>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</si>
  <si>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</si>
  <si>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</si>
  <si>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</si>
  <si>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</si>
  <si>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</si>
  <si>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</si>
  <si>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</si>
  <si>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</si>
  <si>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</si>
  <si>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</si>
  <si>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</si>
  <si>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</si>
  <si>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</si>
  <si>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</si>
  <si>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</si>
  <si>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</si>
  <si>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</si>
  <si>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</si>
  <si>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</si>
  <si>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</si>
  <si>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</si>
  <si>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</si>
  <si>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</si>
  <si>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</si>
  <si>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</si>
  <si>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</si>
  <si>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</si>
  <si>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</si>
  <si>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</si>
  <si>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</si>
  <si>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</si>
  <si>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</si>
  <si>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</si>
  <si>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</si>
  <si>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</si>
  <si>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</si>
  <si>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</si>
  <si>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</si>
  <si>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</si>
  <si>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</si>
  <si>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</si>
  <si>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</si>
  <si>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</si>
  <si>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</si>
  <si>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</si>
  <si>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</si>
  <si>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</si>
  <si>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</si>
  <si>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</si>
  <si>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</si>
  <si>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</si>
  <si>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</si>
  <si>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</si>
  <si>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</si>
  <si>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</si>
  <si>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</si>
  <si>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</si>
  <si>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</si>
  <si>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</si>
  <si>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</si>
  <si>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</si>
  <si>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</si>
  <si>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</si>
  <si>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</si>
  <si>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</si>
  <si>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</si>
  <si>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</si>
  <si>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</si>
  <si>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</si>
  <si>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</si>
  <si>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</si>
  <si>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</si>
  <si>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</si>
  <si>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</si>
  <si>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</si>
  <si>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</si>
  <si>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</si>
  <si>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</si>
  <si>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</si>
  <si>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</si>
  <si>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</si>
  <si>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</si>
  <si>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</si>
  <si>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</si>
  <si>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</si>
  <si>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</si>
  <si>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</si>
  <si>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</si>
  <si>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</si>
  <si>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</si>
  <si>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</si>
  <si>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</si>
  <si>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</si>
  <si>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</si>
  <si>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</si>
  <si>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</si>
  <si>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</si>
  <si>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</si>
  <si>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</si>
  <si>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</si>
  <si>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</si>
  <si>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</si>
  <si>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</si>
  <si>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</si>
  <si>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</si>
  <si>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</si>
  <si>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</si>
  <si>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</si>
  <si>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</si>
  <si>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</si>
  <si>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</si>
  <si>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</si>
  <si>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</si>
  <si>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</si>
  <si>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</si>
  <si>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</si>
  <si>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</si>
  <si>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</si>
  <si>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</si>
  <si>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</si>
  <si>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</si>
  <si>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</si>
  <si>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</si>
  <si>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</si>
  <si>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</si>
  <si>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</si>
  <si>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</si>
  <si>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</si>
  <si>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</si>
  <si>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</si>
  <si>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</si>
  <si>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</si>
  <si>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</si>
  <si>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</si>
  <si>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</si>
  <si>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</si>
  <si>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</si>
  <si>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</si>
  <si>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</si>
  <si>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</si>
  <si>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</si>
  <si>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</si>
  <si>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</si>
  <si>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</si>
  <si>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</si>
  <si>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</si>
  <si>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</si>
  <si>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</si>
  <si>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</si>
  <si>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</si>
  <si>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</si>
  <si>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</si>
  <si>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</si>
  <si>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</si>
  <si>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</si>
  <si>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</si>
  <si>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</si>
  <si>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</si>
  <si>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</si>
  <si>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</si>
  <si>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</si>
  <si>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</si>
  <si>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</si>
  <si>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</si>
  <si>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</si>
  <si>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</si>
  <si>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</si>
  <si>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</si>
  <si>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</si>
  <si>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</si>
  <si>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</si>
  <si>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</si>
  <si>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</si>
  <si>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</si>
  <si>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</si>
  <si>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</si>
  <si>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</si>
  <si>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</si>
  <si>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</si>
  <si>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</si>
  <si>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</si>
  <si>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</si>
  <si>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</si>
  <si>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</si>
  <si>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</si>
  <si>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</si>
  <si>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</si>
  <si>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</si>
  <si>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</si>
  <si>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</si>
  <si>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</si>
  <si>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</si>
  <si>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</si>
  <si>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</si>
  <si>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</si>
  <si>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</si>
  <si>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</si>
  <si>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</si>
  <si>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</si>
  <si>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</si>
  <si>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</si>
  <si>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</si>
  <si>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</si>
  <si>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</si>
  <si>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</si>
  <si>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</si>
  <si>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</si>
  <si>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</si>
  <si>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</si>
  <si>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</si>
  <si>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</si>
  <si>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</si>
  <si>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</si>
  <si>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</si>
  <si>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</si>
  <si>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</si>
  <si>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</si>
  <si>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</si>
  <si>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</si>
  <si>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</si>
  <si>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</si>
  <si>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</si>
  <si>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</si>
  <si>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</si>
  <si>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</si>
  <si>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</si>
  <si>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</si>
  <si>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</si>
  <si>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</si>
  <si>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</si>
  <si>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</si>
  <si>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</si>
  <si>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</si>
  <si>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</si>
  <si>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</si>
  <si>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</si>
  <si>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</si>
  <si>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</si>
  <si>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</si>
  <si>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</si>
  <si>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</si>
  <si>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</si>
  <si>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</si>
  <si>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</si>
  <si>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</si>
  <si>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</si>
  <si>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</si>
  <si>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</si>
  <si>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</si>
  <si>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</si>
  <si>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</si>
  <si>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</si>
  <si>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</si>
  <si>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</si>
  <si>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</si>
  <si>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</si>
  <si>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</si>
  <si>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</si>
  <si>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</si>
  <si>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</si>
  <si>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</si>
  <si>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</si>
  <si>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</si>
  <si>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</si>
  <si>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</si>
  <si>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</si>
  <si>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</si>
  <si>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</si>
  <si>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</si>
  <si>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</si>
  <si>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</si>
  <si>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</si>
  <si>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</si>
  <si>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</si>
  <si>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</si>
  <si>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</si>
  <si>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</si>
  <si>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</si>
  <si>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</si>
  <si>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</si>
  <si>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</si>
  <si>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</si>
  <si>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</si>
  <si>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</si>
  <si>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</si>
  <si>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</si>
  <si>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</si>
  <si>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</si>
  <si>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</si>
  <si>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</si>
  <si>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</si>
  <si>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</si>
  <si>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</si>
  <si>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</si>
  <si>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</si>
  <si>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</si>
  <si>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</si>
  <si>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</si>
  <si>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</si>
  <si>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</si>
  <si>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</si>
  <si>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</si>
  <si>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</si>
  <si>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</si>
  <si>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</si>
  <si>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</si>
  <si>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</si>
  <si>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</si>
  <si>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</si>
  <si>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</si>
  <si>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</si>
  <si>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</si>
  <si>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</si>
  <si>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</si>
  <si>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</si>
  <si>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</si>
  <si>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</si>
  <si>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</si>
  <si>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</si>
  <si>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</si>
  <si>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</si>
  <si>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</si>
  <si>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</si>
  <si>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</si>
  <si>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</si>
  <si>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</si>
  <si>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</si>
  <si>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</si>
  <si>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</si>
  <si>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</si>
  <si>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</si>
  <si>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</si>
  <si>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</si>
  <si>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</si>
  <si>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</si>
  <si>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</si>
  <si>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</si>
  <si>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</si>
  <si>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</si>
  <si>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</si>
  <si>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</si>
  <si>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</si>
  <si>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</si>
  <si>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</si>
  <si>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</si>
  <si>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</si>
  <si>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</si>
  <si>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</si>
  <si>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</si>
  <si>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</si>
  <si>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</si>
  <si>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</si>
  <si>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</si>
  <si>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</si>
  <si>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</si>
  <si>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</si>
  <si>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</si>
  <si>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</si>
  <si>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</si>
  <si>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</si>
  <si>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</si>
  <si>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</si>
  <si>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</si>
  <si>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</si>
  <si>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</si>
  <si>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</si>
  <si>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</si>
  <si>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</si>
  <si>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</si>
  <si>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</si>
  <si>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</si>
  <si>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</si>
  <si>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</si>
  <si>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</si>
  <si>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</si>
  <si>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</si>
  <si>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</si>
  <si>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</si>
  <si>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</si>
  <si>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</si>
  <si>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</si>
  <si>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</si>
  <si>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</si>
  <si>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</si>
  <si>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</si>
  <si>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</si>
  <si>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</si>
  <si>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</si>
  <si>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</si>
  <si>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</si>
  <si>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</si>
  <si>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</si>
  <si>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</si>
  <si>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</si>
  <si>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</si>
  <si>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</si>
  <si>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</si>
  <si>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</si>
  <si>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</si>
  <si>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</si>
  <si>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</si>
  <si>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</si>
  <si>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</si>
  <si>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</si>
  <si>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</si>
  <si>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</si>
  <si>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</si>
  <si>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</si>
  <si>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</si>
  <si>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</si>
  <si>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</si>
  <si>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</si>
  <si>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</si>
  <si>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</si>
  <si>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</si>
  <si>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</si>
  <si>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</si>
  <si>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</si>
  <si>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</si>
  <si>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</si>
  <si>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</si>
  <si>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</si>
  <si>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</si>
  <si>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</si>
  <si>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</si>
  <si>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</si>
  <si>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</si>
  <si>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</si>
  <si>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</si>
  <si>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</si>
  <si>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</si>
  <si>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</si>
  <si>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</si>
  <si>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</si>
  <si>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</si>
  <si>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</si>
  <si>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</si>
  <si>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</si>
  <si>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</si>
  <si>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</si>
  <si>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</si>
  <si>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</si>
  <si>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</si>
  <si>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</si>
  <si>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</si>
  <si>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</si>
  <si>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</si>
  <si>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</si>
  <si>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</si>
  <si>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</si>
  <si>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</si>
  <si>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</si>
  <si>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</si>
  <si>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</si>
  <si>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</si>
  <si>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</si>
  <si>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</si>
  <si>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</si>
  <si>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</si>
  <si>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</si>
  <si>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</si>
  <si>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</si>
  <si>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</si>
  <si>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Hard coal</t>
  </si>
  <si>
    <t>PRI_HC_COKE</t>
  </si>
  <si>
    <t>Hard coal ,  coking coal</t>
  </si>
  <si>
    <t>PRI_BC</t>
  </si>
  <si>
    <t>PRI_BC_NEW</t>
  </si>
  <si>
    <t>Lignite new</t>
  </si>
  <si>
    <t>PRI_GAS_NAT</t>
  </si>
  <si>
    <t>Natural Gas</t>
  </si>
  <si>
    <t>PRI_URAN</t>
  </si>
  <si>
    <t>Nuclear fuel</t>
  </si>
  <si>
    <t>PRI_OIL_CRD</t>
  </si>
  <si>
    <t>Crude Oil</t>
  </si>
  <si>
    <t>PRI_SOL</t>
  </si>
  <si>
    <t>Solar</t>
  </si>
  <si>
    <t>PRI_HYD</t>
  </si>
  <si>
    <t>PRI_WIND_ON</t>
  </si>
  <si>
    <t>Wind onshore</t>
  </si>
  <si>
    <t>PRI_WIND_OF</t>
  </si>
  <si>
    <t>Wind offshore</t>
  </si>
  <si>
    <t>PRI_GEO</t>
  </si>
  <si>
    <t>PRI_BIO_WOOD</t>
  </si>
  <si>
    <t>Wooded biomass , pelletes , etc.</t>
  </si>
  <si>
    <t>Biogas from biogasification plant</t>
  </si>
  <si>
    <t xml:space="preserve">Refuse derived fuel </t>
  </si>
  <si>
    <t>PRI_BIO_DSL</t>
  </si>
  <si>
    <t>Biodiesel</t>
  </si>
  <si>
    <t>PRI_BIO_GSL</t>
  </si>
  <si>
    <t>Biogasoline</t>
  </si>
  <si>
    <t>SEC_COKE</t>
  </si>
  <si>
    <t>Coke</t>
  </si>
  <si>
    <t>SEC_OIL_FDS</t>
  </si>
  <si>
    <t>SEC_OIL_ADD</t>
  </si>
  <si>
    <t>SEC_OIL_OHC</t>
  </si>
  <si>
    <t>SEC_OIL_RFG</t>
  </si>
  <si>
    <t>Refinery Gas</t>
  </si>
  <si>
    <t>SEC_OIL_LPG</t>
  </si>
  <si>
    <t>Liquified Petroleum Gas</t>
  </si>
  <si>
    <t>SEC_OIL_GSL</t>
  </si>
  <si>
    <t>Motor gasoline</t>
  </si>
  <si>
    <t>SEC_OIL_GSA</t>
  </si>
  <si>
    <t>SEC_OIL_KER</t>
  </si>
  <si>
    <t>Kerosenes - Jet Fuels</t>
  </si>
  <si>
    <t>SEC_OIL_NAP</t>
  </si>
  <si>
    <t>SEC_OIL_DSL</t>
  </si>
  <si>
    <t>Diesel</t>
  </si>
  <si>
    <t>SEC_OIL_FUE</t>
  </si>
  <si>
    <t>SEC_OIL_WSP</t>
  </si>
  <si>
    <t xml:space="preserve">White spirit </t>
  </si>
  <si>
    <t>SEC_OIL_OPE</t>
  </si>
  <si>
    <t>Other Petroleum Products</t>
  </si>
  <si>
    <t>SEC_H2</t>
  </si>
  <si>
    <t>Hydrogen</t>
  </si>
  <si>
    <t>SUP_HC</t>
  </si>
  <si>
    <t>Coal (SUP)</t>
  </si>
  <si>
    <t>SUP_BC</t>
  </si>
  <si>
    <t>Lignite Supply</t>
  </si>
  <si>
    <t>SUP_COKE</t>
  </si>
  <si>
    <t>Coke Supply</t>
  </si>
  <si>
    <t>SUP_OIL_FUE</t>
  </si>
  <si>
    <t>Fuel Oil</t>
  </si>
  <si>
    <t>SUP_GSL</t>
  </si>
  <si>
    <t>Gasoline (SUP)</t>
  </si>
  <si>
    <t>SUP_DSL</t>
  </si>
  <si>
    <t>Diesel (SUP)</t>
  </si>
  <si>
    <t>SUP_GAS_NAT</t>
  </si>
  <si>
    <t>Natural Gas (SUP)</t>
  </si>
  <si>
    <t>SUP_RFG</t>
  </si>
  <si>
    <t>Refinery GAS (SUP)</t>
  </si>
  <si>
    <t>SUP_ELC_IND</t>
  </si>
  <si>
    <t>Electricity (SUP)</t>
  </si>
  <si>
    <t>SUP_HT_IND</t>
  </si>
  <si>
    <t>High Temperature Heat (SUP)</t>
  </si>
  <si>
    <t>RSV_HC</t>
  </si>
  <si>
    <t>Hard Coal Reserves</t>
  </si>
  <si>
    <t>RSV_HC_COKE</t>
  </si>
  <si>
    <t>Lignite Reserves</t>
  </si>
  <si>
    <t>RSV_BC</t>
  </si>
  <si>
    <t>RSV_BC_NEW</t>
  </si>
  <si>
    <t>RSV_GAS_NAT</t>
  </si>
  <si>
    <t>Natural Gas Reserves</t>
  </si>
  <si>
    <t>RSV_OIL</t>
  </si>
  <si>
    <t>Crude Oil Reserves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</si>
  <si>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</si>
  <si>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</si>
  <si>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</si>
  <si>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</si>
  <si>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</si>
  <si>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</si>
  <si>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</si>
  <si>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</si>
  <si>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</si>
  <si>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</si>
  <si>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</si>
  <si>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</si>
  <si>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</si>
  <si>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</si>
  <si>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</si>
  <si>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</si>
  <si>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</si>
  <si>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</si>
  <si>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</si>
  <si>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</si>
  <si>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MIN</t>
  </si>
  <si>
    <t>PL</t>
  </si>
  <si>
    <t>MIN_RSV_HC</t>
  </si>
  <si>
    <t>PJa</t>
  </si>
  <si>
    <t>MIN_RSV_HC_COKE</t>
  </si>
  <si>
    <t>MIN_RSV_BC</t>
  </si>
  <si>
    <t>MIN_RSV_BC_NEW</t>
  </si>
  <si>
    <t>MIN_RSV_GAS_NAT</t>
  </si>
  <si>
    <t>MIN_RSV_OIL</t>
  </si>
  <si>
    <t>MIN_BIO_WOOD</t>
  </si>
  <si>
    <t>MIN_BIO_DSL</t>
  </si>
  <si>
    <t>MIN_BIO_GSL</t>
  </si>
  <si>
    <t>MIN_HYDRO</t>
  </si>
  <si>
    <t>MIN_WIND_ON</t>
  </si>
  <si>
    <t>MIN_WIND_OFF</t>
  </si>
  <si>
    <t>MIN_SOLAR</t>
  </si>
  <si>
    <t>MIN_GEO</t>
  </si>
  <si>
    <t>PRE</t>
  </si>
  <si>
    <t>SUP_PRI_HC</t>
  </si>
  <si>
    <t>Supply bituminous coal</t>
  </si>
  <si>
    <t>SUP_PRI_BC_EX</t>
  </si>
  <si>
    <t>Supply brown coal from existing mines</t>
  </si>
  <si>
    <t>SUP_PRI_BC_NEW</t>
  </si>
  <si>
    <t>Supply coal from new mines to be opened</t>
  </si>
  <si>
    <t>SUP_PRI_GAS_NAT</t>
  </si>
  <si>
    <t>Supply natural gas</t>
  </si>
  <si>
    <t>IMP_PRI_HC</t>
  </si>
  <si>
    <t>Import of bituminous coal</t>
  </si>
  <si>
    <t>IMP_PRI_GAS_NAT_LNGT</t>
  </si>
  <si>
    <t>IMP_PRI_GAS_NAT_BP</t>
  </si>
  <si>
    <t>IMP_PRI_GAS_NAT_FSRU</t>
  </si>
  <si>
    <t>IMP_PRI_GAS_NAT</t>
  </si>
  <si>
    <t>IMP_PRI_URAN</t>
  </si>
  <si>
    <t>IMP_SEC_GSL</t>
  </si>
  <si>
    <t>IMP_SEC_DSL</t>
  </si>
  <si>
    <t>IMP_SEC_H2</t>
  </si>
  <si>
    <t>IMP_SEC_LPG</t>
  </si>
  <si>
    <t>IMP_PRI_OIL_CRD</t>
  </si>
  <si>
    <t>IMP_SEC_OIL_FDS</t>
  </si>
  <si>
    <t>IMP_SEC_OIL_ADD</t>
  </si>
  <si>
    <t>IMP_SEC_OIL_OHC</t>
  </si>
  <si>
    <t>SUP_OWN_HC</t>
  </si>
  <si>
    <t>SUP_OWN_GAS_NAT</t>
  </si>
  <si>
    <t>SUP_OWN_GSL</t>
  </si>
  <si>
    <t>SUP_OWN_DSL</t>
  </si>
  <si>
    <t>SUP_OWN_ELC</t>
  </si>
  <si>
    <t>SUP_OWN_HTH</t>
  </si>
  <si>
    <t>SUP_OWN_OIL</t>
  </si>
  <si>
    <t>SUP_OWN_RFG</t>
  </si>
  <si>
    <t>SCD_TRANSF_REF</t>
  </si>
  <si>
    <t>Refineries</t>
  </si>
  <si>
    <t>~FI_T</t>
  </si>
  <si>
    <t>Comm-OUT</t>
  </si>
  <si>
    <t>CUM</t>
  </si>
  <si>
    <t>BNDACT~UP</t>
  </si>
  <si>
    <t>\I: Unit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</si>
  <si>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</si>
  <si>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</si>
  <si>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</si>
  <si>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</si>
  <si>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</si>
  <si>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</si>
  <si>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</si>
  <si>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Euro/GJ</t>
  </si>
  <si>
    <t>Wood Products</t>
  </si>
  <si>
    <t>Municipal Waste Production</t>
  </si>
  <si>
    <t xml:space="preserve">Biofuels Production </t>
  </si>
  <si>
    <t>Renewable potentials</t>
  </si>
  <si>
    <t>Hydro Potential</t>
  </si>
  <si>
    <t>Wind Onshore Potential</t>
  </si>
  <si>
    <t>Wind Offshore Potential</t>
  </si>
  <si>
    <t>Solar Potential</t>
  </si>
  <si>
    <t>Geothermal Potential</t>
  </si>
  <si>
    <t>Infrastructure for supply fuels</t>
  </si>
  <si>
    <t>Comm-IN</t>
  </si>
  <si>
    <t>EFF</t>
  </si>
  <si>
    <t>ELC_MV</t>
  </si>
  <si>
    <t>HT_IND</t>
  </si>
  <si>
    <t>Base-year technologies for primary production</t>
  </si>
  <si>
    <t>Input</t>
  </si>
  <si>
    <t>Output</t>
  </si>
  <si>
    <t>Mzl/PJ</t>
  </si>
  <si>
    <t>Comm-IN-A</t>
  </si>
  <si>
    <t>Share~FX</t>
  </si>
  <si>
    <t>Consumption</t>
  </si>
  <si>
    <t>BNDACT~FX</t>
  </si>
  <si>
    <t>BNDACT~FX~2050</t>
  </si>
  <si>
    <t>Life</t>
  </si>
  <si>
    <t>FIXOM</t>
  </si>
  <si>
    <t>FCOST</t>
  </si>
  <si>
    <t>(%)</t>
  </si>
  <si>
    <t>Years</t>
  </si>
  <si>
    <t>Euro/kW</t>
  </si>
  <si>
    <t>BNDACT~2025~LO</t>
  </si>
  <si>
    <t>BNDACT~2030~LO</t>
  </si>
  <si>
    <t>BNDACT~2035~LO</t>
  </si>
  <si>
    <t>BNDACT~2040~LO</t>
  </si>
  <si>
    <t>BNDACT~2045~LO</t>
  </si>
  <si>
    <t>BNDACT~2050~LO</t>
  </si>
  <si>
    <t>*</t>
  </si>
  <si>
    <t>PRI_BIOG_WWTP</t>
  </si>
  <si>
    <t>PRI_BIOG_LF</t>
  </si>
  <si>
    <t>Biogas from landfill</t>
  </si>
  <si>
    <t>PRI_BIOG_AGR</t>
  </si>
  <si>
    <t>Biogas from agriculture residues</t>
  </si>
  <si>
    <t>Biogas production from waste water treatment plants</t>
  </si>
  <si>
    <t>Biogas production from agriculture residues</t>
  </si>
  <si>
    <t xml:space="preserve">Biogas production from landfills </t>
  </si>
  <si>
    <t>MIN_BIOG_WWTP</t>
  </si>
  <si>
    <t>MIN_BIOG_AGR</t>
  </si>
  <si>
    <t>MIN_BIOG_LF</t>
  </si>
  <si>
    <t>SUP_PRI_BIO_WOOD</t>
  </si>
  <si>
    <t>MIN_RDF</t>
  </si>
  <si>
    <t>SUP_PRI_RDF</t>
  </si>
  <si>
    <t>SUP_BIOG_LF</t>
  </si>
  <si>
    <t>SUP_BIOG_WWTP</t>
  </si>
  <si>
    <t>SUP_BIOG_AGR</t>
  </si>
  <si>
    <t>SUP_BIO_DSL</t>
  </si>
  <si>
    <t>SUP_BIO_GSL</t>
  </si>
  <si>
    <t>SUP_PRI_OIL_CRD</t>
  </si>
  <si>
    <t>RSV_BIO_WOOD</t>
  </si>
  <si>
    <t>RSV_BIOG_LF</t>
  </si>
  <si>
    <t>RSV_BIOG_WWTP</t>
  </si>
  <si>
    <t>RSV_BIOG_AGR</t>
  </si>
  <si>
    <t>RSV_BIO_DSL</t>
  </si>
  <si>
    <t>RSV_BIO_GSL</t>
  </si>
  <si>
    <t>RSV_RDF</t>
  </si>
  <si>
    <t>PRI_RDF</t>
  </si>
  <si>
    <t>MIN_RSV_HC_RSD</t>
  </si>
  <si>
    <t>IMP_PRI_HC_RSD</t>
  </si>
  <si>
    <t>IMP_PRI_HC_COKE</t>
  </si>
  <si>
    <t>Import of bituminous coal for coking plants</t>
  </si>
  <si>
    <t>SUP_PRI_HC_RSD</t>
  </si>
  <si>
    <t>SUP_PRI_HC_COKE</t>
  </si>
  <si>
    <t>Supply bituminous coal for residential sector</t>
  </si>
  <si>
    <t>Supply bituminous coal for coking plants</t>
  </si>
  <si>
    <t>PRI_HC_RSD</t>
  </si>
  <si>
    <t>RSV_HC_RSD</t>
  </si>
  <si>
    <t>Hard coal deposits for extraction</t>
  </si>
  <si>
    <t>Hard coal for  residential sector</t>
  </si>
  <si>
    <t>Hard coal coking coal for extraction</t>
  </si>
  <si>
    <t>Brown coal  deposits for extraction</t>
  </si>
  <si>
    <t>Newbrown coal deposits for extraction</t>
  </si>
  <si>
    <t>Natural gas deposits</t>
  </si>
  <si>
    <t>Crude oil deposits</t>
  </si>
  <si>
    <t>RDF reserves</t>
  </si>
  <si>
    <t>Wooden biomass reserves</t>
  </si>
  <si>
    <t>Reserves of feedstock for biodiesel</t>
  </si>
  <si>
    <t>Reserces of feedstock for bioethanol</t>
  </si>
  <si>
    <t>Potential of hydro for power production</t>
  </si>
  <si>
    <t>Potential of wind on-shore</t>
  </si>
  <si>
    <t>Potential of winf off-shore</t>
  </si>
  <si>
    <t>Potential of solar energy</t>
  </si>
  <si>
    <t>Potential of geothermal</t>
  </si>
  <si>
    <t>Supply of crude oil</t>
  </si>
  <si>
    <t>Supply of wooden biomass</t>
  </si>
  <si>
    <t>Supply of biogas from waste water treatment plants</t>
  </si>
  <si>
    <t>Supply of biogas from agricultural residues and other</t>
  </si>
  <si>
    <t>Supply of biodiesel</t>
  </si>
  <si>
    <t>Supply of bioethanol</t>
  </si>
  <si>
    <t>Import of uranium fuel</t>
  </si>
  <si>
    <t>Import of gasoline</t>
  </si>
  <si>
    <t>Import of diesel oil</t>
  </si>
  <si>
    <t>Import of hydrogen</t>
  </si>
  <si>
    <t>Import of LPG</t>
  </si>
  <si>
    <t>Import of crude oil</t>
  </si>
  <si>
    <t>Import of feedestock for refineries</t>
  </si>
  <si>
    <t>Import of additives for refineries</t>
  </si>
  <si>
    <t>Import of other hydrocarbons for refineries</t>
  </si>
  <si>
    <t>Own consumption of hardcoal in energy supply sector</t>
  </si>
  <si>
    <t>Own consumption of brown coal in energy supply sector</t>
  </si>
  <si>
    <t>SUP_OWN_BC</t>
  </si>
  <si>
    <t>Own consumption of natural gas in energy supply sector</t>
  </si>
  <si>
    <t>Own consumption of gasoline in energy supply sector</t>
  </si>
  <si>
    <t>Own consumption of diesel oil in energy supply sector</t>
  </si>
  <si>
    <t>Own consumption of electricicty in energy supply sector</t>
  </si>
  <si>
    <t>Own consumption of  heat in energy supply sector</t>
  </si>
  <si>
    <t>Own consumption of  fuel oil in refineries</t>
  </si>
  <si>
    <t>Own consumption of  refinery gas in refineries</t>
  </si>
  <si>
    <t>Fuel reserves</t>
  </si>
  <si>
    <t>Supply of Refuse-Derived Fuel</t>
  </si>
  <si>
    <t>Supply of biogas from landfills</t>
  </si>
  <si>
    <t>Import of bituminous coal for households</t>
  </si>
  <si>
    <t>Gas import via the LNG Terminal in Świnoujście</t>
  </si>
  <si>
    <t>Gas import via the Baltic Pipe</t>
  </si>
  <si>
    <t xml:space="preserve">Gas import via the FSRU in Gdańsk </t>
  </si>
  <si>
    <t>Gas import from other 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</si>
</sst>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0.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#,##0.00000000\ _z_ł"/>
    <numFmt numFmtId="190" formatCode="\Te\x\t"/>
    <numFmt numFmtId="191" formatCode="#,##0.000000000000000"/>
    <numFmt numFmtId="192" formatCode="0_)"/>
    <numFmt numFmtId="193" formatCode="#,##0.0_ ;\-#,##0.0\ "/>
    <numFmt numFmtId="194" formatCode="#,##0.000_ ;\-#,##0.000\ "/>
    <numFmt numFmtId="195" formatCode="_-* #,##0\ _€_-;\-* #,##0\ _€_-;_-* &quot;-&quot;??\ _€_-;_-@_-"/>
    <numFmt numFmtId="196" formatCode="#,##0.0"/>
    <numFmt numFmtId="197" formatCode="0.000000%"/>
    <numFmt numFmtId="198" formatCode="0.0000%"/>
    <numFmt numFmtId="199" formatCode="0.0000000"/>
    <numFmt numFmtId="200" formatCode="0.000000000"/>
    <numFmt numFmtId="201" formatCode="#,##0.00000\ _z_ł"/>
    <numFmt numFmtId="202" formatCode="#,##0.0000\ _z_ł"/>
  </numFmts>
  <fonts count="135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u/>
      <sz val="8"/>
      <color indexed="12"/>
      <name val="Arial"/>
      <family val="2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1"/>
      <color rgb="FF444444"/>
      <name val="Calibri"/>
      <family val="2"/>
      <charset val="1"/>
    </font>
    <font>
      <sz val="12"/>
      <color rgb="FF202124"/>
      <name val="Arial"/>
      <family val="2"/>
      <charset val="238"/>
    </font>
    <font>
      <b/>
      <sz val="11"/>
      <color rgb="FF202124"/>
      <name val="Arial"/>
      <family val="2"/>
      <charset val="238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93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2" fillId="2" borderId="0" applyNumberFormat="0" applyBorder="0" applyAlignment="0" applyProtection="0"/>
    <xf numFmtId="0" fontId="23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2" fillId="3" borderId="0" applyNumberFormat="0" applyBorder="0" applyAlignment="0" applyProtection="0"/>
    <xf numFmtId="0" fontId="23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2" fillId="4" borderId="0" applyNumberFormat="0" applyBorder="0" applyAlignment="0" applyProtection="0"/>
    <xf numFmtId="0" fontId="23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2" fillId="6" borderId="0" applyNumberFormat="0" applyBorder="0" applyAlignment="0" applyProtection="0"/>
    <xf numFmtId="0" fontId="23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2" fillId="7" borderId="0" applyNumberFormat="0" applyBorder="0" applyAlignment="0" applyProtection="0"/>
    <xf numFmtId="0" fontId="23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2" fillId="9" borderId="0" applyNumberFormat="0" applyBorder="0" applyAlignment="0" applyProtection="0"/>
    <xf numFmtId="0" fontId="2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2" fillId="10" borderId="0" applyNumberFormat="0" applyBorder="0" applyAlignment="0" applyProtection="0"/>
    <xf numFmtId="0" fontId="2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2" fillId="11" borderId="0" applyNumberFormat="0" applyBorder="0" applyAlignment="0" applyProtection="0"/>
    <xf numFmtId="0" fontId="2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3" fillId="12" borderId="0" applyNumberFormat="0" applyBorder="0" applyAlignment="0" applyProtection="0"/>
    <xf numFmtId="0" fontId="2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3" fillId="9" borderId="0" applyNumberFormat="0" applyBorder="0" applyAlignment="0" applyProtection="0"/>
    <xf numFmtId="0" fontId="2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3" fillId="10" borderId="0" applyNumberFormat="0" applyBorder="0" applyAlignment="0" applyProtection="0"/>
    <xf numFmtId="0" fontId="2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3" fillId="15" borderId="0" applyNumberFormat="0" applyBorder="0" applyAlignment="0" applyProtection="0"/>
    <xf numFmtId="0" fontId="2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6" fontId="4" fillId="20" borderId="1">
      <alignment horizontal="center" vertical="center"/>
    </xf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3" fillId="16" borderId="0" applyNumberFormat="0" applyBorder="0" applyAlignment="0" applyProtection="0"/>
    <xf numFmtId="0" fontId="2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3" fillId="17" borderId="0" applyNumberFormat="0" applyBorder="0" applyAlignment="0" applyProtection="0"/>
    <xf numFmtId="0" fontId="2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3" fillId="18" borderId="0" applyNumberFormat="0" applyBorder="0" applyAlignment="0" applyProtection="0"/>
    <xf numFmtId="0" fontId="2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3" fillId="19" borderId="0" applyNumberFormat="0" applyBorder="0" applyAlignment="0" applyProtection="0"/>
    <xf numFmtId="0" fontId="24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1" borderId="2" applyNumberForma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1" borderId="3" applyNumberFormat="0" applyAlignment="0" applyProtection="0"/>
    <xf numFmtId="4" fontId="80" fillId="0" borderId="4" applyFill="0" applyBorder="0" applyProtection="0">
      <alignment horizontal="right" vertical="center"/>
    </xf>
    <xf numFmtId="0" fontId="26" fillId="21" borderId="3" applyNumberFormat="0" applyAlignment="0" applyProtection="0"/>
    <xf numFmtId="0" fontId="26" fillId="21" borderId="3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60" fillId="0" borderId="0" applyNumberFormat="0" applyFill="0" applyBorder="0" applyAlignment="0" applyProtection="0"/>
    <xf numFmtId="165" fontId="104" fillId="0" borderId="0" applyFont="0" applyFill="0" applyBorder="0" applyAlignment="0" applyProtection="0"/>
    <xf numFmtId="177" fontId="82" fillId="0" borderId="0">
      <protection locked="0"/>
    </xf>
    <xf numFmtId="0" fontId="83" fillId="0" borderId="0"/>
    <xf numFmtId="0" fontId="84" fillId="0" borderId="0"/>
    <xf numFmtId="177" fontId="82" fillId="0" borderId="0">
      <protection locked="0"/>
    </xf>
    <xf numFmtId="178" fontId="82" fillId="0" borderId="0">
      <protection locked="0"/>
    </xf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44" fillId="7" borderId="3" applyNumberFormat="0" applyAlignment="0" applyProtection="0"/>
    <xf numFmtId="0" fontId="33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45" fillId="21" borderId="2" applyNumberFormat="0" applyAlignment="0" applyProtection="0"/>
    <xf numFmtId="0" fontId="36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82" fillId="0" borderId="0">
      <protection locked="0"/>
    </xf>
    <xf numFmtId="170" fontId="4" fillId="0" borderId="0" applyFont="0" applyFill="0" applyBorder="0" applyAlignment="0" applyProtection="0">
      <alignment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6" fillId="4" borderId="0" applyNumberFormat="0" applyBorder="0" applyAlignment="0" applyProtection="0"/>
    <xf numFmtId="0" fontId="29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33" fillId="7" borderId="3" applyNumberFormat="0" applyAlignment="0" applyProtection="0"/>
    <xf numFmtId="0" fontId="38" fillId="0" borderId="6" applyNumberFormat="0" applyFill="0" applyAlignment="0" applyProtection="0"/>
    <xf numFmtId="0" fontId="28" fillId="0" borderId="0" applyNumberForma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9" fontId="82" fillId="0" borderId="0">
      <protection locked="0"/>
    </xf>
    <xf numFmtId="0" fontId="85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38" fontId="10" fillId="23" borderId="0" applyNumberFormat="0" applyBorder="0" applyAlignment="0" applyProtection="0"/>
    <xf numFmtId="0" fontId="29" fillId="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0" fillId="0" borderId="7" applyNumberFormat="0" applyFill="0" applyAlignment="0" applyProtection="0"/>
    <xf numFmtId="0" fontId="87" fillId="0" borderId="0">
      <protection locked="0"/>
    </xf>
    <xf numFmtId="0" fontId="30" fillId="0" borderId="7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1" fillId="0" borderId="8" applyNumberFormat="0" applyFill="0" applyAlignment="0" applyProtection="0"/>
    <xf numFmtId="0" fontId="87" fillId="0" borderId="0">
      <protection locked="0"/>
    </xf>
    <xf numFmtId="0" fontId="31" fillId="0" borderId="8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76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10" fillId="24" borderId="11" applyNumberFormat="0" applyBorder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4" fontId="78" fillId="0" borderId="0" applyBorder="0">
      <alignment horizontal="right" vertical="center"/>
    </xf>
    <xf numFmtId="4" fontId="78" fillId="0" borderId="12">
      <alignment horizontal="right" vertical="center"/>
    </xf>
    <xf numFmtId="40" fontId="79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64" fillId="0" borderId="13" applyNumberFormat="0" applyFill="0" applyAlignment="0" applyProtection="0"/>
    <xf numFmtId="0" fontId="34" fillId="0" borderId="13" applyNumberFormat="0" applyFill="0" applyAlignment="0" applyProtection="0"/>
    <xf numFmtId="0" fontId="6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47" fillId="0" borderId="13" applyNumberFormat="0" applyFill="0" applyAlignment="0" applyProtection="0"/>
    <xf numFmtId="0" fontId="34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64" fillId="0" borderId="13" applyNumberFormat="0" applyFill="0" applyAlignment="0" applyProtection="0"/>
    <xf numFmtId="0" fontId="34" fillId="0" borderId="13" applyNumberFormat="0" applyFill="0" applyAlignment="0" applyProtection="0"/>
    <xf numFmtId="0" fontId="64" fillId="0" borderId="13" applyNumberFormat="0" applyFill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48" fillId="22" borderId="5" applyNumberFormat="0" applyAlignment="0" applyProtection="0"/>
    <xf numFmtId="0" fontId="27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9" fillId="0" borderId="7" applyNumberFormat="0" applyFill="0" applyAlignment="0" applyProtection="0"/>
    <xf numFmtId="0" fontId="30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0" fillId="0" borderId="8" applyNumberFormat="0" applyFill="0" applyAlignment="0" applyProtection="0"/>
    <xf numFmtId="0" fontId="31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1" fillId="0" borderId="9" applyNumberFormat="0" applyFill="0" applyAlignment="0" applyProtection="0"/>
    <xf numFmtId="0" fontId="32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52" fillId="25" borderId="0" applyNumberFormat="0" applyBorder="0" applyAlignment="0" applyProtection="0"/>
    <xf numFmtId="0" fontId="35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37" fontId="88" fillId="0" borderId="0"/>
    <xf numFmtId="43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109" fillId="0" borderId="0"/>
    <xf numFmtId="0" fontId="4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/>
    <xf numFmtId="0" fontId="4" fillId="0" borderId="0"/>
    <xf numFmtId="0" fontId="4" fillId="0" borderId="0"/>
    <xf numFmtId="0" fontId="4" fillId="0" borderId="0"/>
    <xf numFmtId="0" fontId="10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4" fontId="78" fillId="0" borderId="11" applyFill="0" applyBorder="0" applyProtection="0">
      <alignment horizontal="right" vertical="center"/>
    </xf>
    <xf numFmtId="0" fontId="80" fillId="0" borderId="0" applyNumberFormat="0" applyFill="0" applyBorder="0" applyProtection="0">
      <alignment horizontal="left" vertical="center"/>
    </xf>
    <xf numFmtId="0" fontId="78" fillId="0" borderId="11" applyNumberFormat="0" applyFill="0" applyAlignment="0" applyProtection="0"/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1" fillId="0" borderId="0"/>
    <xf numFmtId="0" fontId="104" fillId="0" borderId="0"/>
    <xf numFmtId="0" fontId="22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4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" fillId="27" borderId="14" applyNumberFormat="0" applyFont="0" applyAlignment="0" applyProtection="0"/>
    <xf numFmtId="0" fontId="23" fillId="27" borderId="14" applyNumberFormat="0" applyFont="0" applyAlignment="0" applyProtection="0"/>
    <xf numFmtId="0" fontId="4" fillId="27" borderId="14" applyNumberFormat="0" applyFont="0" applyAlignment="0" applyProtection="0"/>
    <xf numFmtId="0" fontId="23" fillId="27" borderId="14" applyNumberFormat="0" applyFon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53" fillId="21" borderId="3" applyNumberFormat="0" applyAlignment="0" applyProtection="0"/>
    <xf numFmtId="0" fontId="26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188" fontId="78" fillId="28" borderId="11" applyNumberFormat="0" applyFont="0" applyBorder="0" applyAlignment="0" applyProtection="0">
      <alignment horizontal="right" vertical="center"/>
    </xf>
    <xf numFmtId="9" fontId="10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184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85" fontId="98" fillId="0" borderId="0" applyFont="0" applyFill="0" applyBorder="0" applyAlignment="0" applyProtection="0"/>
    <xf numFmtId="186" fontId="98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5" applyNumberFormat="0" applyProtection="0">
      <alignment vertical="center"/>
    </xf>
    <xf numFmtId="4" fontId="91" fillId="29" borderId="15" applyNumberFormat="0" applyProtection="0">
      <alignment vertical="center"/>
    </xf>
    <xf numFmtId="4" fontId="90" fillId="29" borderId="15" applyNumberFormat="0" applyProtection="0">
      <alignment horizontal="left" vertical="center" indent="1"/>
    </xf>
    <xf numFmtId="0" fontId="90" fillId="29" borderId="15" applyNumberFormat="0" applyProtection="0">
      <alignment horizontal="left" vertical="top" indent="1"/>
    </xf>
    <xf numFmtId="4" fontId="90" fillId="30" borderId="0" applyNumberFormat="0" applyProtection="0">
      <alignment horizontal="left" vertical="center" indent="1"/>
    </xf>
    <xf numFmtId="4" fontId="13" fillId="3" borderId="15" applyNumberFormat="0" applyProtection="0">
      <alignment horizontal="right" vertical="center"/>
    </xf>
    <xf numFmtId="4" fontId="13" fillId="9" borderId="15" applyNumberFormat="0" applyProtection="0">
      <alignment horizontal="right" vertical="center"/>
    </xf>
    <xf numFmtId="4" fontId="13" fillId="17" borderId="15" applyNumberFormat="0" applyProtection="0">
      <alignment horizontal="right" vertical="center"/>
    </xf>
    <xf numFmtId="4" fontId="13" fillId="11" borderId="15" applyNumberFormat="0" applyProtection="0">
      <alignment horizontal="right" vertical="center"/>
    </xf>
    <xf numFmtId="4" fontId="13" fillId="15" borderId="15" applyNumberFormat="0" applyProtection="0">
      <alignment horizontal="right" vertical="center"/>
    </xf>
    <xf numFmtId="4" fontId="13" fillId="19" borderId="15" applyNumberFormat="0" applyProtection="0">
      <alignment horizontal="right" vertical="center"/>
    </xf>
    <xf numFmtId="4" fontId="13" fillId="18" borderId="15" applyNumberFormat="0" applyProtection="0">
      <alignment horizontal="right" vertical="center"/>
    </xf>
    <xf numFmtId="4" fontId="13" fillId="31" borderId="15" applyNumberFormat="0" applyProtection="0">
      <alignment horizontal="right" vertical="center"/>
    </xf>
    <xf numFmtId="4" fontId="13" fillId="10" borderId="15" applyNumberFormat="0" applyProtection="0">
      <alignment horizontal="right" vertical="center"/>
    </xf>
    <xf numFmtId="4" fontId="90" fillId="32" borderId="16" applyNumberFormat="0" applyProtection="0">
      <alignment horizontal="left" vertical="center" indent="1"/>
    </xf>
    <xf numFmtId="4" fontId="13" fillId="33" borderId="0" applyNumberFormat="0" applyProtection="0">
      <alignment horizontal="left" vertical="center" indent="1"/>
    </xf>
    <xf numFmtId="4" fontId="92" fillId="34" borderId="0" applyNumberFormat="0" applyProtection="0">
      <alignment horizontal="left" vertical="center" indent="1"/>
    </xf>
    <xf numFmtId="4" fontId="13" fillId="35" borderId="15" applyNumberFormat="0" applyProtection="0">
      <alignment horizontal="right" vertical="center"/>
    </xf>
    <xf numFmtId="4" fontId="13" fillId="33" borderId="0" applyNumberFormat="0" applyProtection="0">
      <alignment horizontal="left" vertical="center" indent="1"/>
    </xf>
    <xf numFmtId="4" fontId="13" fillId="30" borderId="0" applyNumberFormat="0" applyProtection="0">
      <alignment horizontal="left" vertical="center" indent="1"/>
    </xf>
    <xf numFmtId="0" fontId="4" fillId="34" borderId="15" applyNumberFormat="0" applyProtection="0">
      <alignment horizontal="left" vertical="center" indent="1"/>
    </xf>
    <xf numFmtId="0" fontId="4" fillId="34" borderId="15" applyNumberFormat="0" applyProtection="0">
      <alignment horizontal="left" vertical="top" indent="1"/>
    </xf>
    <xf numFmtId="0" fontId="4" fillId="30" borderId="15" applyNumberFormat="0" applyProtection="0">
      <alignment horizontal="left" vertical="center" indent="1"/>
    </xf>
    <xf numFmtId="0" fontId="4" fillId="30" borderId="15" applyNumberFormat="0" applyProtection="0">
      <alignment horizontal="left" vertical="top" indent="1"/>
    </xf>
    <xf numFmtId="0" fontId="4" fillId="20" borderId="15" applyNumberFormat="0" applyProtection="0">
      <alignment horizontal="left" vertical="center" indent="1"/>
    </xf>
    <xf numFmtId="0" fontId="4" fillId="20" borderId="15" applyNumberFormat="0" applyProtection="0">
      <alignment horizontal="left" vertical="top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4" fontId="13" fillId="24" borderId="15" applyNumberFormat="0" applyProtection="0">
      <alignment vertical="center"/>
    </xf>
    <xf numFmtId="4" fontId="93" fillId="24" borderId="15" applyNumberFormat="0" applyProtection="0">
      <alignment vertical="center"/>
    </xf>
    <xf numFmtId="4" fontId="13" fillId="24" borderId="15" applyNumberFormat="0" applyProtection="0">
      <alignment horizontal="left" vertical="center" indent="1"/>
    </xf>
    <xf numFmtId="0" fontId="13" fillId="24" borderId="15" applyNumberFormat="0" applyProtection="0">
      <alignment horizontal="left" vertical="top" indent="1"/>
    </xf>
    <xf numFmtId="4" fontId="13" fillId="33" borderId="15" applyNumberFormat="0" applyProtection="0">
      <alignment horizontal="right" vertical="center"/>
    </xf>
    <xf numFmtId="4" fontId="93" fillId="33" borderId="15" applyNumberFormat="0" applyProtection="0">
      <alignment horizontal="right" vertical="center"/>
    </xf>
    <xf numFmtId="4" fontId="13" fillId="35" borderId="15" applyNumberFormat="0" applyProtection="0">
      <alignment horizontal="left" vertical="center" indent="1"/>
    </xf>
    <xf numFmtId="0" fontId="13" fillId="30" borderId="15" applyNumberFormat="0" applyProtection="0">
      <alignment horizontal="left" vertical="top" indent="1"/>
    </xf>
    <xf numFmtId="4" fontId="94" fillId="37" borderId="0" applyNumberFormat="0" applyProtection="0">
      <alignment horizontal="left" vertical="center" indent="1"/>
    </xf>
    <xf numFmtId="4" fontId="14" fillId="33" borderId="15" applyNumberFormat="0" applyProtection="0">
      <alignment horizontal="right" vertical="center"/>
    </xf>
    <xf numFmtId="0" fontId="25" fillId="3" borderId="0" applyNumberFormat="0" applyBorder="0" applyAlignment="0" applyProtection="0"/>
    <xf numFmtId="0" fontId="78" fillId="26" borderId="11"/>
    <xf numFmtId="0" fontId="71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9" fillId="0" borderId="0"/>
    <xf numFmtId="0" fontId="58" fillId="0" borderId="0"/>
    <xf numFmtId="0" fontId="58" fillId="0" borderId="0"/>
    <xf numFmtId="0" fontId="110" fillId="0" borderId="0"/>
    <xf numFmtId="0" fontId="110" fillId="0" borderId="0"/>
    <xf numFmtId="0" fontId="58" fillId="0" borderId="0"/>
    <xf numFmtId="0" fontId="109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2" fillId="38" borderId="17" applyNumberFormat="0" applyProtection="0">
      <alignment horizontal="center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2" fillId="38" borderId="18" applyNumberFormat="0" applyAlignment="0" applyProtection="0">
      <alignment wrapText="1"/>
    </xf>
    <xf numFmtId="0" fontId="2" fillId="39" borderId="11" applyNumberFormat="0" applyProtection="0">
      <alignment horizontal="right"/>
    </xf>
    <xf numFmtId="0" fontId="4" fillId="40" borderId="0" applyNumberFormat="0" applyBorder="0">
      <alignment horizontal="center" wrapText="1"/>
    </xf>
    <xf numFmtId="0" fontId="95" fillId="39" borderId="0" applyNumberFormat="0" applyBorder="0" applyProtection="0">
      <alignment horizontal="left"/>
    </xf>
    <xf numFmtId="0" fontId="4" fillId="40" borderId="0" applyNumberFormat="0" applyBorder="0">
      <alignment wrapText="1"/>
    </xf>
    <xf numFmtId="0" fontId="2" fillId="39" borderId="11" applyNumberFormat="0" applyProtection="0">
      <alignment horizontal="left"/>
    </xf>
    <xf numFmtId="0" fontId="4" fillId="0" borderId="0" applyNumberFormat="0" applyFill="0" applyBorder="0" applyProtection="0">
      <alignment horizontal="right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180" fontId="4" fillId="0" borderId="0" applyFill="0" applyBorder="0" applyAlignment="0" applyProtection="0">
      <alignment wrapText="1"/>
    </xf>
    <xf numFmtId="0" fontId="12" fillId="41" borderId="0" applyNumberFormat="0" applyBorder="0" applyProtection="0">
      <alignment horizontal="left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4" fillId="0" borderId="6" applyNumberFormat="0" applyFill="0" applyAlignment="0" applyProtection="0"/>
    <xf numFmtId="0" fontId="38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8" fillId="0" borderId="6" applyNumberFormat="0" applyFill="0" applyAlignment="0" applyProtection="0"/>
    <xf numFmtId="0" fontId="87" fillId="0" borderId="0">
      <protection locked="0"/>
    </xf>
    <xf numFmtId="0" fontId="38" fillId="0" borderId="6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37" fontId="10" fillId="29" borderId="0" applyNumberFormat="0" applyBorder="0" applyAlignment="0" applyProtection="0"/>
    <xf numFmtId="37" fontId="10" fillId="0" borderId="0"/>
    <xf numFmtId="37" fontId="10" fillId="29" borderId="0" applyNumberFormat="0" applyBorder="0" applyAlignment="0" applyProtection="0"/>
    <xf numFmtId="3" fontId="96" fillId="0" borderId="1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2" fillId="27" borderId="14" applyNumberFormat="0" applyFont="0" applyAlignment="0" applyProtection="0"/>
    <xf numFmtId="0" fontId="4" fillId="27" borderId="14" applyNumberFormat="0" applyFont="0" applyAlignment="0" applyProtection="0"/>
    <xf numFmtId="0" fontId="42" fillId="27" borderId="14" applyNumberFormat="0" applyFont="0" applyAlignment="0" applyProtection="0"/>
    <xf numFmtId="0" fontId="42" fillId="27" borderId="14" applyNumberFormat="0" applyFont="0" applyAlignment="0" applyProtection="0"/>
    <xf numFmtId="0" fontId="42" fillId="27" borderId="14" applyNumberFormat="0" applyFont="0" applyAlignment="0" applyProtection="0"/>
    <xf numFmtId="0" fontId="42" fillId="27" borderId="14" applyNumberFormat="0" applyFont="0" applyAlignment="0" applyProtection="0"/>
    <xf numFmtId="0" fontId="42" fillId="27" borderId="14" applyNumberFormat="0" applyFont="0" applyAlignment="0" applyProtection="0"/>
    <xf numFmtId="0" fontId="42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0" fontId="40" fillId="27" borderId="14" applyNumberFormat="0" applyFont="0" applyAlignment="0" applyProtection="0"/>
    <xf numFmtId="187" fontId="98" fillId="0" borderId="0" applyFont="0" applyFill="0" applyBorder="0" applyAlignment="0" applyProtection="0"/>
    <xf numFmtId="0" fontId="34" fillId="0" borderId="13" applyNumberFormat="0" applyFill="0" applyAlignment="0" applyProtection="0"/>
    <xf numFmtId="167" fontId="4" fillId="0" borderId="0" applyFont="0" applyFill="0" applyBorder="0" applyAlignment="0" applyProtection="0"/>
    <xf numFmtId="175" fontId="7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3" fontId="97" fillId="0" borderId="0">
      <alignment horizontal="right" vertical="center"/>
    </xf>
    <xf numFmtId="0" fontId="27" fillId="22" borderId="5" applyNumberFormat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7" fillId="3" borderId="0" applyNumberFormat="0" applyBorder="0" applyAlignment="0" applyProtection="0"/>
    <xf numFmtId="0" fontId="25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4" fontId="78" fillId="0" borderId="0"/>
    <xf numFmtId="0" fontId="41" fillId="0" borderId="0" applyNumberFormat="0" applyFill="0" applyBorder="0" applyAlignment="0" applyProtection="0">
      <alignment vertical="center"/>
    </xf>
    <xf numFmtId="0" fontId="1" fillId="0" borderId="0"/>
    <xf numFmtId="0" fontId="4" fillId="0" borderId="0"/>
  </cellStyleXfs>
  <cellXfs count="417">
    <xf numFmtId="0" fontId="0" fillId="0" borderId="0" xfId="0"/>
    <xf numFmtId="0" fontId="2" fillId="0" borderId="0" xfId="0" applyFont="1"/>
    <xf numFmtId="0" fontId="3" fillId="42" borderId="0" xfId="0" applyFont="1" applyFill="1"/>
    <xf numFmtId="0" fontId="5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0" fontId="12" fillId="42" borderId="20" xfId="0" applyFont="1" applyFill="1" applyBorder="1" applyAlignment="1">
      <alignment horizontal="left"/>
    </xf>
    <xf numFmtId="0" fontId="3" fillId="42" borderId="20" xfId="0" quotePrefix="1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42" borderId="0" xfId="0" quotePrefix="1" applyFont="1" applyFill="1" applyAlignment="1">
      <alignment horizontal="left"/>
    </xf>
    <xf numFmtId="0" fontId="3" fillId="42" borderId="0" xfId="0" applyFont="1" applyFill="1" applyAlignment="1">
      <alignment horizontal="left"/>
    </xf>
    <xf numFmtId="0" fontId="6" fillId="42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2" fillId="42" borderId="0" xfId="0" applyNumberFormat="1" applyFont="1" applyFill="1" applyAlignment="1">
      <alignment horizontal="left"/>
    </xf>
    <xf numFmtId="0" fontId="9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quotePrefix="1"/>
    <xf numFmtId="0" fontId="111" fillId="43" borderId="0" xfId="0" applyFont="1" applyFill="1"/>
    <xf numFmtId="0" fontId="111" fillId="43" borderId="0" xfId="1073" applyFont="1" applyFill="1" applyAlignment="1">
      <alignment horizontal="left"/>
    </xf>
    <xf numFmtId="0" fontId="111" fillId="43" borderId="0" xfId="1073" quotePrefix="1" applyFont="1" applyFill="1" applyAlignment="1">
      <alignment horizontal="left"/>
    </xf>
    <xf numFmtId="0" fontId="111" fillId="43" borderId="0" xfId="1073" applyFont="1" applyFill="1"/>
    <xf numFmtId="0" fontId="99" fillId="0" borderId="0" xfId="0" applyFont="1"/>
    <xf numFmtId="0" fontId="100" fillId="0" borderId="0" xfId="1052" applyFont="1"/>
    <xf numFmtId="0" fontId="101" fillId="0" borderId="0" xfId="0" applyFont="1"/>
    <xf numFmtId="189" fontId="0" fillId="0" borderId="0" xfId="0" applyNumberFormat="1"/>
    <xf numFmtId="190" fontId="0" fillId="0" borderId="0" xfId="0" applyNumberFormat="1"/>
    <xf numFmtId="190" fontId="5" fillId="0" borderId="0" xfId="0" applyNumberFormat="1" applyFont="1"/>
    <xf numFmtId="190" fontId="3" fillId="42" borderId="0" xfId="0" applyNumberFormat="1" applyFont="1" applyFill="1"/>
    <xf numFmtId="192" fontId="112" fillId="0" borderId="0" xfId="0" applyNumberFormat="1" applyFont="1" applyAlignment="1">
      <alignment horizontal="left"/>
    </xf>
    <xf numFmtId="0" fontId="40" fillId="0" borderId="0" xfId="0" applyFont="1" applyAlignment="1">
      <alignment horizontal="center"/>
    </xf>
    <xf numFmtId="192" fontId="112" fillId="0" borderId="0" xfId="0" applyNumberFormat="1" applyFont="1"/>
    <xf numFmtId="1" fontId="112" fillId="0" borderId="0" xfId="0" applyNumberFormat="1" applyFont="1"/>
    <xf numFmtId="1" fontId="40" fillId="0" borderId="0" xfId="0" applyNumberFormat="1" applyFont="1"/>
    <xf numFmtId="0" fontId="113" fillId="0" borderId="0" xfId="0" applyFont="1"/>
    <xf numFmtId="192" fontId="114" fillId="0" borderId="0" xfId="0" applyNumberFormat="1" applyFont="1" applyAlignment="1">
      <alignment horizontal="left"/>
    </xf>
    <xf numFmtId="192" fontId="40" fillId="0" borderId="0" xfId="0" applyNumberFormat="1" applyFont="1"/>
    <xf numFmtId="192" fontId="40" fillId="0" borderId="35" xfId="0" applyNumberFormat="1" applyFont="1" applyBorder="1" applyAlignment="1">
      <alignment horizontal="center" vertical="center"/>
    </xf>
    <xf numFmtId="192" fontId="40" fillId="0" borderId="36" xfId="0" applyNumberFormat="1" applyFont="1" applyBorder="1" applyAlignment="1">
      <alignment horizontal="center" vertical="center" wrapText="1"/>
    </xf>
    <xf numFmtId="1" fontId="40" fillId="0" borderId="36" xfId="0" applyNumberFormat="1" applyFont="1" applyBorder="1" applyAlignment="1">
      <alignment horizontal="center" vertical="center" wrapText="1"/>
    </xf>
    <xf numFmtId="1" fontId="40" fillId="0" borderId="37" xfId="0" applyNumberFormat="1" applyFont="1" applyBorder="1" applyAlignment="1">
      <alignment horizontal="center" vertical="center" wrapText="1"/>
    </xf>
    <xf numFmtId="192" fontId="40" fillId="0" borderId="35" xfId="0" applyNumberFormat="1" applyFont="1" applyBorder="1" applyAlignment="1">
      <alignment horizontal="left"/>
    </xf>
    <xf numFmtId="0" fontId="40" fillId="0" borderId="35" xfId="0" applyFont="1" applyBorder="1" applyAlignment="1">
      <alignment horizontal="left"/>
    </xf>
    <xf numFmtId="0" fontId="40" fillId="0" borderId="35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" fontId="40" fillId="0" borderId="33" xfId="0" applyNumberFormat="1" applyFont="1" applyBorder="1" applyAlignment="1">
      <alignment horizontal="left"/>
    </xf>
    <xf numFmtId="1" fontId="40" fillId="0" borderId="34" xfId="0" applyNumberFormat="1" applyFont="1" applyBorder="1" applyAlignment="1">
      <alignment horizontal="left"/>
    </xf>
    <xf numFmtId="0" fontId="112" fillId="0" borderId="35" xfId="0" applyFont="1" applyBorder="1" applyAlignment="1">
      <alignment horizontal="left"/>
    </xf>
    <xf numFmtId="0" fontId="112" fillId="0" borderId="35" xfId="0" applyFont="1" applyBorder="1" applyAlignment="1">
      <alignment horizontal="center"/>
    </xf>
    <xf numFmtId="0" fontId="112" fillId="0" borderId="36" xfId="0" applyFont="1" applyBorder="1" applyAlignment="1">
      <alignment horizontal="center"/>
    </xf>
    <xf numFmtId="1" fontId="112" fillId="0" borderId="36" xfId="0" applyNumberFormat="1" applyFont="1" applyBorder="1" applyAlignment="1">
      <alignment horizontal="right"/>
    </xf>
    <xf numFmtId="1" fontId="112" fillId="0" borderId="37" xfId="0" applyNumberFormat="1" applyFont="1" applyBorder="1" applyAlignment="1">
      <alignment horizontal="right"/>
    </xf>
    <xf numFmtId="0" fontId="114" fillId="0" borderId="35" xfId="0" applyFont="1" applyBorder="1" applyAlignment="1">
      <alignment horizontal="left"/>
    </xf>
    <xf numFmtId="0" fontId="112" fillId="0" borderId="36" xfId="0" applyFont="1" applyBorder="1" applyAlignment="1">
      <alignment horizontal="left"/>
    </xf>
    <xf numFmtId="1" fontId="114" fillId="0" borderId="36" xfId="0" applyNumberFormat="1" applyFont="1" applyBorder="1" applyAlignment="1">
      <alignment horizontal="right"/>
    </xf>
    <xf numFmtId="1" fontId="114" fillId="0" borderId="37" xfId="0" applyNumberFormat="1" applyFont="1" applyBorder="1" applyAlignment="1">
      <alignment horizontal="right"/>
    </xf>
    <xf numFmtId="0" fontId="114" fillId="0" borderId="36" xfId="0" applyFont="1" applyBorder="1" applyAlignment="1">
      <alignment horizontal="left"/>
    </xf>
    <xf numFmtId="0" fontId="40" fillId="0" borderId="36" xfId="0" applyFont="1" applyBorder="1" applyAlignment="1">
      <alignment horizontal="center"/>
    </xf>
    <xf numFmtId="1" fontId="40" fillId="0" borderId="36" xfId="0" applyNumberFormat="1" applyFont="1" applyBorder="1" applyAlignment="1">
      <alignment horizontal="right"/>
    </xf>
    <xf numFmtId="1" fontId="40" fillId="0" borderId="37" xfId="0" applyNumberFormat="1" applyFont="1" applyBorder="1" applyAlignment="1">
      <alignment horizontal="right"/>
    </xf>
    <xf numFmtId="0" fontId="115" fillId="0" borderId="35" xfId="0" applyFont="1" applyBorder="1" applyAlignment="1">
      <alignment horizontal="left"/>
    </xf>
    <xf numFmtId="0" fontId="40" fillId="44" borderId="35" xfId="0" applyFont="1" applyFill="1" applyBorder="1" applyAlignment="1">
      <alignment horizontal="center"/>
    </xf>
    <xf numFmtId="0" fontId="40" fillId="44" borderId="36" xfId="0" applyFont="1" applyFill="1" applyBorder="1" applyAlignment="1">
      <alignment horizontal="left"/>
    </xf>
    <xf numFmtId="1" fontId="40" fillId="44" borderId="36" xfId="0" applyNumberFormat="1" applyFont="1" applyFill="1" applyBorder="1" applyAlignment="1">
      <alignment horizontal="right"/>
    </xf>
    <xf numFmtId="0" fontId="40" fillId="0" borderId="36" xfId="0" applyFont="1" applyBorder="1" applyAlignment="1">
      <alignment horizontal="left"/>
    </xf>
    <xf numFmtId="192" fontId="115" fillId="0" borderId="35" xfId="0" applyNumberFormat="1" applyFont="1" applyBorder="1" applyAlignment="1">
      <alignment horizontal="left"/>
    </xf>
    <xf numFmtId="192" fontId="40" fillId="0" borderId="36" xfId="0" applyNumberFormat="1" applyFont="1" applyBorder="1" applyAlignment="1">
      <alignment horizontal="left"/>
    </xf>
    <xf numFmtId="0" fontId="40" fillId="45" borderId="35" xfId="0" applyFont="1" applyFill="1" applyBorder="1" applyAlignment="1">
      <alignment horizontal="center"/>
    </xf>
    <xf numFmtId="0" fontId="40" fillId="45" borderId="36" xfId="0" applyFont="1" applyFill="1" applyBorder="1" applyAlignment="1">
      <alignment horizontal="left"/>
    </xf>
    <xf numFmtId="1" fontId="40" fillId="45" borderId="36" xfId="0" applyNumberFormat="1" applyFont="1" applyFill="1" applyBorder="1" applyAlignment="1">
      <alignment horizontal="right"/>
    </xf>
    <xf numFmtId="169" fontId="40" fillId="0" borderId="36" xfId="0" applyNumberFormat="1" applyFont="1" applyBorder="1" applyAlignment="1">
      <alignment horizontal="right"/>
    </xf>
    <xf numFmtId="169" fontId="40" fillId="0" borderId="37" xfId="0" applyNumberFormat="1" applyFont="1" applyBorder="1" applyAlignment="1">
      <alignment horizontal="right"/>
    </xf>
    <xf numFmtId="0" fontId="113" fillId="0" borderId="0" xfId="0" applyFont="1" applyAlignment="1">
      <alignment horizontal="center"/>
    </xf>
    <xf numFmtId="0" fontId="40" fillId="0" borderId="35" xfId="0" applyFont="1" applyBorder="1"/>
    <xf numFmtId="0" fontId="40" fillId="0" borderId="0" xfId="0" applyFont="1"/>
    <xf numFmtId="0" fontId="40" fillId="0" borderId="0" xfId="0" applyFont="1" applyAlignment="1">
      <alignment horizontal="left"/>
    </xf>
    <xf numFmtId="1" fontId="40" fillId="0" borderId="0" xfId="0" applyNumberFormat="1" applyFont="1" applyAlignment="1">
      <alignment horizontal="right"/>
    </xf>
    <xf numFmtId="169" fontId="40" fillId="0" borderId="0" xfId="0" applyNumberFormat="1" applyFont="1"/>
    <xf numFmtId="0" fontId="117" fillId="43" borderId="0" xfId="1032" applyFont="1" applyFill="1" applyAlignment="1">
      <alignment horizontal="left" vertical="center"/>
    </xf>
    <xf numFmtId="0" fontId="118" fillId="43" borderId="0" xfId="1032" applyFont="1" applyFill="1" applyAlignment="1">
      <alignment horizontal="left" vertical="center"/>
    </xf>
    <xf numFmtId="0" fontId="119" fillId="43" borderId="0" xfId="1032" applyFont="1" applyFill="1" applyAlignment="1">
      <alignment horizontal="left" vertical="center"/>
    </xf>
    <xf numFmtId="193" fontId="117" fillId="43" borderId="0" xfId="640" applyNumberFormat="1" applyFont="1" applyFill="1" applyBorder="1" applyAlignment="1">
      <alignment horizontal="left" vertical="center"/>
    </xf>
    <xf numFmtId="194" fontId="117" fillId="43" borderId="0" xfId="640" applyNumberFormat="1" applyFont="1" applyFill="1" applyBorder="1" applyAlignment="1">
      <alignment horizontal="left" vertical="center"/>
    </xf>
    <xf numFmtId="0" fontId="120" fillId="43" borderId="0" xfId="1032" applyFont="1" applyFill="1" applyAlignment="1">
      <alignment horizontal="left" vertical="center"/>
    </xf>
    <xf numFmtId="0" fontId="118" fillId="43" borderId="19" xfId="1032" applyFont="1" applyFill="1" applyBorder="1" applyAlignment="1">
      <alignment horizontal="left" vertical="center"/>
    </xf>
    <xf numFmtId="0" fontId="119" fillId="43" borderId="19" xfId="1032" applyFont="1" applyFill="1" applyBorder="1" applyAlignment="1">
      <alignment horizontal="left" vertical="center"/>
    </xf>
    <xf numFmtId="193" fontId="121" fillId="43" borderId="19" xfId="640" applyNumberFormat="1" applyFont="1" applyFill="1" applyBorder="1" applyAlignment="1">
      <alignment horizontal="left" vertical="center"/>
    </xf>
    <xf numFmtId="193" fontId="121" fillId="43" borderId="0" xfId="640" applyNumberFormat="1" applyFont="1" applyFill="1" applyBorder="1" applyAlignment="1">
      <alignment horizontal="left" vertical="center"/>
    </xf>
    <xf numFmtId="0" fontId="119" fillId="43" borderId="19" xfId="1032" applyFont="1" applyFill="1" applyBorder="1" applyAlignment="1">
      <alignment vertical="center"/>
    </xf>
    <xf numFmtId="193" fontId="122" fillId="43" borderId="19" xfId="640" applyNumberFormat="1" applyFont="1" applyFill="1" applyBorder="1" applyAlignment="1">
      <alignment horizontal="center" vertical="center"/>
    </xf>
    <xf numFmtId="193" fontId="123" fillId="43" borderId="39" xfId="640" applyNumberFormat="1" applyFont="1" applyFill="1" applyBorder="1" applyAlignment="1">
      <alignment horizontal="center" vertical="center" wrapText="1"/>
    </xf>
    <xf numFmtId="193" fontId="122" fillId="43" borderId="39" xfId="640" applyNumberFormat="1" applyFont="1" applyFill="1" applyBorder="1" applyAlignment="1">
      <alignment horizontal="center" vertical="center"/>
    </xf>
    <xf numFmtId="193" fontId="122" fillId="43" borderId="40" xfId="640" applyNumberFormat="1" applyFont="1" applyFill="1" applyBorder="1" applyAlignment="1">
      <alignment horizontal="center" vertical="center"/>
    </xf>
    <xf numFmtId="193" fontId="122" fillId="43" borderId="21" xfId="640" applyNumberFormat="1" applyFont="1" applyFill="1" applyBorder="1" applyAlignment="1">
      <alignment horizontal="center" vertical="center"/>
    </xf>
    <xf numFmtId="193" fontId="123" fillId="43" borderId="19" xfId="640" applyNumberFormat="1" applyFont="1" applyFill="1" applyBorder="1" applyAlignment="1">
      <alignment horizontal="center" vertical="center"/>
    </xf>
    <xf numFmtId="193" fontId="123" fillId="43" borderId="19" xfId="640" applyNumberFormat="1" applyFont="1" applyFill="1" applyBorder="1" applyAlignment="1">
      <alignment horizontal="center" vertical="center" wrapText="1"/>
    </xf>
    <xf numFmtId="193" fontId="122" fillId="43" borderId="41" xfId="640" applyNumberFormat="1" applyFont="1" applyFill="1" applyBorder="1" applyAlignment="1">
      <alignment horizontal="center" vertical="center"/>
    </xf>
    <xf numFmtId="0" fontId="122" fillId="43" borderId="0" xfId="1032" applyFont="1" applyFill="1" applyAlignment="1">
      <alignment vertical="center"/>
    </xf>
    <xf numFmtId="0" fontId="117" fillId="46" borderId="28" xfId="1032" applyFont="1" applyFill="1" applyBorder="1" applyAlignment="1">
      <alignment horizontal="center" vertical="center"/>
    </xf>
    <xf numFmtId="0" fontId="118" fillId="46" borderId="28" xfId="1032" applyFont="1" applyFill="1" applyBorder="1" applyAlignment="1">
      <alignment horizontal="center" vertical="center"/>
    </xf>
    <xf numFmtId="0" fontId="118" fillId="46" borderId="28" xfId="1032" applyFont="1" applyFill="1" applyBorder="1" applyAlignment="1">
      <alignment horizontal="left" vertical="center"/>
    </xf>
    <xf numFmtId="0" fontId="117" fillId="46" borderId="28" xfId="1032" quotePrefix="1" applyFont="1" applyFill="1" applyBorder="1" applyAlignment="1">
      <alignment horizontal="center" vertical="center"/>
    </xf>
    <xf numFmtId="0" fontId="122" fillId="46" borderId="28" xfId="1032" applyFont="1" applyFill="1" applyBorder="1" applyAlignment="1">
      <alignment horizontal="center" vertical="center"/>
    </xf>
    <xf numFmtId="193" fontId="117" fillId="46" borderId="42" xfId="640" applyNumberFormat="1" applyFont="1" applyFill="1" applyBorder="1" applyAlignment="1">
      <alignment horizontal="center" vertical="center" wrapText="1"/>
    </xf>
    <xf numFmtId="193" fontId="117" fillId="46" borderId="28" xfId="640" applyNumberFormat="1" applyFont="1" applyFill="1" applyBorder="1" applyAlignment="1">
      <alignment horizontal="center" vertical="center" wrapText="1"/>
    </xf>
    <xf numFmtId="193" fontId="124" fillId="46" borderId="28" xfId="640" applyNumberFormat="1" applyFont="1" applyFill="1" applyBorder="1" applyAlignment="1">
      <alignment horizontal="center" vertical="center" wrapText="1"/>
    </xf>
    <xf numFmtId="193" fontId="117" fillId="46" borderId="43" xfId="640" applyNumberFormat="1" applyFont="1" applyFill="1" applyBorder="1" applyAlignment="1">
      <alignment horizontal="center" vertical="center" wrapText="1"/>
    </xf>
    <xf numFmtId="0" fontId="125" fillId="43" borderId="0" xfId="1032" applyFont="1" applyFill="1" applyAlignment="1">
      <alignment horizontal="center" vertical="center"/>
    </xf>
    <xf numFmtId="0" fontId="117" fillId="43" borderId="0" xfId="1032" applyFont="1" applyFill="1" applyAlignment="1">
      <alignment horizontal="center" vertical="center"/>
    </xf>
    <xf numFmtId="195" fontId="117" fillId="43" borderId="0" xfId="640" applyNumberFormat="1" applyFont="1" applyFill="1" applyBorder="1" applyAlignment="1">
      <alignment horizontal="center" vertical="center"/>
    </xf>
    <xf numFmtId="0" fontId="121" fillId="43" borderId="26" xfId="1032" applyFont="1" applyFill="1" applyBorder="1" applyAlignment="1">
      <alignment horizontal="center" vertical="center"/>
    </xf>
    <xf numFmtId="0" fontId="117" fillId="43" borderId="26" xfId="1032" applyFont="1" applyFill="1" applyBorder="1" applyAlignment="1">
      <alignment horizontal="left" vertical="center"/>
    </xf>
    <xf numFmtId="0" fontId="117" fillId="43" borderId="26" xfId="1032" applyFont="1" applyFill="1" applyBorder="1" applyAlignment="1">
      <alignment horizontal="center" vertical="center"/>
    </xf>
    <xf numFmtId="0" fontId="122" fillId="43" borderId="26" xfId="1032" applyFont="1" applyFill="1" applyBorder="1" applyAlignment="1">
      <alignment horizontal="center" vertical="center"/>
    </xf>
    <xf numFmtId="196" fontId="117" fillId="43" borderId="44" xfId="640" applyNumberFormat="1" applyFont="1" applyFill="1" applyBorder="1" applyAlignment="1">
      <alignment horizontal="right" vertical="center"/>
    </xf>
    <xf numFmtId="196" fontId="117" fillId="43" borderId="31" xfId="640" applyNumberFormat="1" applyFont="1" applyFill="1" applyBorder="1" applyAlignment="1">
      <alignment horizontal="right" vertical="center"/>
    </xf>
    <xf numFmtId="196" fontId="117" fillId="43" borderId="45" xfId="640" applyNumberFormat="1" applyFont="1" applyFill="1" applyBorder="1" applyAlignment="1">
      <alignment horizontal="right" vertical="center"/>
    </xf>
    <xf numFmtId="0" fontId="117" fillId="43" borderId="0" xfId="1032" applyFont="1" applyFill="1" applyAlignment="1">
      <alignment vertical="center"/>
    </xf>
    <xf numFmtId="0" fontId="121" fillId="43" borderId="25" xfId="1032" applyFont="1" applyFill="1" applyBorder="1" applyAlignment="1">
      <alignment horizontal="center" vertical="center"/>
    </xf>
    <xf numFmtId="0" fontId="117" fillId="43" borderId="25" xfId="1032" applyFont="1" applyFill="1" applyBorder="1" applyAlignment="1">
      <alignment horizontal="left" vertical="center"/>
    </xf>
    <xf numFmtId="0" fontId="117" fillId="43" borderId="25" xfId="1032" applyFont="1" applyFill="1" applyBorder="1" applyAlignment="1">
      <alignment horizontal="center" vertical="center"/>
    </xf>
    <xf numFmtId="0" fontId="122" fillId="43" borderId="25" xfId="1032" applyFont="1" applyFill="1" applyBorder="1" applyAlignment="1">
      <alignment horizontal="center" vertical="center"/>
    </xf>
    <xf numFmtId="0" fontId="121" fillId="43" borderId="46" xfId="1032" applyFont="1" applyFill="1" applyBorder="1" applyAlignment="1">
      <alignment horizontal="center" vertical="center"/>
    </xf>
    <xf numFmtId="0" fontId="117" fillId="43" borderId="46" xfId="1032" applyFont="1" applyFill="1" applyBorder="1" applyAlignment="1">
      <alignment horizontal="left" vertical="center"/>
    </xf>
    <xf numFmtId="0" fontId="117" fillId="43" borderId="46" xfId="1032" applyFont="1" applyFill="1" applyBorder="1" applyAlignment="1">
      <alignment horizontal="center" vertical="center"/>
    </xf>
    <xf numFmtId="0" fontId="122" fillId="43" borderId="46" xfId="1032" applyFont="1" applyFill="1" applyBorder="1" applyAlignment="1">
      <alignment horizontal="center" vertical="center"/>
    </xf>
    <xf numFmtId="0" fontId="121" fillId="43" borderId="30" xfId="1032" applyFont="1" applyFill="1" applyBorder="1" applyAlignment="1">
      <alignment horizontal="center" vertical="center"/>
    </xf>
    <xf numFmtId="0" fontId="117" fillId="43" borderId="30" xfId="1032" applyFont="1" applyFill="1" applyBorder="1" applyAlignment="1">
      <alignment horizontal="left" vertical="center"/>
    </xf>
    <xf numFmtId="0" fontId="117" fillId="43" borderId="30" xfId="1032" applyFont="1" applyFill="1" applyBorder="1" applyAlignment="1">
      <alignment horizontal="center" vertical="center"/>
    </xf>
    <xf numFmtId="0" fontId="122" fillId="43" borderId="30" xfId="1032" applyFont="1" applyFill="1" applyBorder="1" applyAlignment="1">
      <alignment horizontal="center" vertical="center"/>
    </xf>
    <xf numFmtId="196" fontId="117" fillId="43" borderId="30" xfId="640" applyNumberFormat="1" applyFont="1" applyFill="1" applyBorder="1" applyAlignment="1">
      <alignment horizontal="right" vertical="center"/>
    </xf>
    <xf numFmtId="196" fontId="117" fillId="43" borderId="47" xfId="640" applyNumberFormat="1" applyFont="1" applyFill="1" applyBorder="1" applyAlignment="1">
      <alignment horizontal="right" vertical="center"/>
    </xf>
    <xf numFmtId="196" fontId="117" fillId="43" borderId="48" xfId="640" applyNumberFormat="1" applyFont="1" applyFill="1" applyBorder="1" applyAlignment="1">
      <alignment horizontal="right" vertical="center"/>
    </xf>
    <xf numFmtId="0" fontId="121" fillId="43" borderId="49" xfId="1032" applyFont="1" applyFill="1" applyBorder="1" applyAlignment="1">
      <alignment horizontal="center" vertical="center"/>
    </xf>
    <xf numFmtId="0" fontId="117" fillId="43" borderId="49" xfId="1032" applyFont="1" applyFill="1" applyBorder="1" applyAlignment="1">
      <alignment horizontal="left" vertical="center"/>
    </xf>
    <xf numFmtId="0" fontId="117" fillId="43" borderId="49" xfId="1032" applyFont="1" applyFill="1" applyBorder="1" applyAlignment="1">
      <alignment horizontal="center" vertical="center"/>
    </xf>
    <xf numFmtId="0" fontId="122" fillId="43" borderId="49" xfId="1032" applyFont="1" applyFill="1" applyBorder="1" applyAlignment="1">
      <alignment horizontal="center" vertical="center"/>
    </xf>
    <xf numFmtId="196" fontId="117" fillId="43" borderId="50" xfId="640" applyNumberFormat="1" applyFont="1" applyFill="1" applyBorder="1" applyAlignment="1">
      <alignment horizontal="right" vertical="center"/>
    </xf>
    <xf numFmtId="196" fontId="117" fillId="43" borderId="49" xfId="640" applyNumberFormat="1" applyFont="1" applyFill="1" applyBorder="1" applyAlignment="1">
      <alignment horizontal="right" vertical="center"/>
    </xf>
    <xf numFmtId="196" fontId="117" fillId="43" borderId="51" xfId="640" applyNumberFormat="1" applyFont="1" applyFill="1" applyBorder="1" applyAlignment="1">
      <alignment horizontal="right" vertical="center"/>
    </xf>
    <xf numFmtId="196" fontId="117" fillId="43" borderId="52" xfId="640" applyNumberFormat="1" applyFont="1" applyFill="1" applyBorder="1" applyAlignment="1">
      <alignment horizontal="right" vertical="center"/>
    </xf>
    <xf numFmtId="0" fontId="121" fillId="47" borderId="53" xfId="1032" quotePrefix="1" applyFont="1" applyFill="1" applyBorder="1" applyAlignment="1">
      <alignment horizontal="center" vertical="center"/>
    </xf>
    <xf numFmtId="0" fontId="121" fillId="47" borderId="53" xfId="1032" applyFont="1" applyFill="1" applyBorder="1" applyAlignment="1">
      <alignment horizontal="left" vertical="center"/>
    </xf>
    <xf numFmtId="0" fontId="117" fillId="47" borderId="53" xfId="1032" applyFont="1" applyFill="1" applyBorder="1" applyAlignment="1">
      <alignment horizontal="left" vertical="center"/>
    </xf>
    <xf numFmtId="0" fontId="117" fillId="47" borderId="53" xfId="1032" applyFont="1" applyFill="1" applyBorder="1" applyAlignment="1">
      <alignment horizontal="center" vertical="center"/>
    </xf>
    <xf numFmtId="0" fontId="122" fillId="47" borderId="53" xfId="1032" applyFont="1" applyFill="1" applyBorder="1" applyAlignment="1">
      <alignment horizontal="center" vertical="center"/>
    </xf>
    <xf numFmtId="196" fontId="121" fillId="47" borderId="54" xfId="640" applyNumberFormat="1" applyFont="1" applyFill="1" applyBorder="1" applyAlignment="1">
      <alignment horizontal="right" vertical="center"/>
    </xf>
    <xf numFmtId="196" fontId="121" fillId="47" borderId="53" xfId="640" applyNumberFormat="1" applyFont="1" applyFill="1" applyBorder="1" applyAlignment="1">
      <alignment horizontal="right" vertical="center"/>
    </xf>
    <xf numFmtId="196" fontId="121" fillId="47" borderId="55" xfId="640" applyNumberFormat="1" applyFont="1" applyFill="1" applyBorder="1" applyAlignment="1">
      <alignment horizontal="right" vertical="center"/>
    </xf>
    <xf numFmtId="0" fontId="121" fillId="43" borderId="31" xfId="1032" applyFont="1" applyFill="1" applyBorder="1" applyAlignment="1">
      <alignment horizontal="center" vertical="center"/>
    </xf>
    <xf numFmtId="0" fontId="117" fillId="43" borderId="31" xfId="1032" applyFont="1" applyFill="1" applyBorder="1" applyAlignment="1">
      <alignment horizontal="left" vertical="center"/>
    </xf>
    <xf numFmtId="0" fontId="117" fillId="43" borderId="31" xfId="1032" applyFont="1" applyFill="1" applyBorder="1" applyAlignment="1">
      <alignment horizontal="center" vertical="center"/>
    </xf>
    <xf numFmtId="0" fontId="122" fillId="43" borderId="31" xfId="1032" applyFont="1" applyFill="1" applyBorder="1" applyAlignment="1">
      <alignment horizontal="center" vertical="center"/>
    </xf>
    <xf numFmtId="0" fontId="121" fillId="43" borderId="49" xfId="1032" applyFont="1" applyFill="1" applyBorder="1" applyAlignment="1">
      <alignment vertical="center"/>
    </xf>
    <xf numFmtId="196" fontId="117" fillId="43" borderId="0" xfId="640" applyNumberFormat="1" applyFont="1" applyFill="1" applyBorder="1" applyAlignment="1">
      <alignment horizontal="right" vertical="center"/>
    </xf>
    <xf numFmtId="0" fontId="121" fillId="47" borderId="53" xfId="1032" quotePrefix="1" applyFont="1" applyFill="1" applyBorder="1" applyAlignment="1">
      <alignment horizontal="left" vertical="center"/>
    </xf>
    <xf numFmtId="0" fontId="121" fillId="47" borderId="53" xfId="1032" applyFont="1" applyFill="1" applyBorder="1" applyAlignment="1">
      <alignment horizontal="center" vertical="center"/>
    </xf>
    <xf numFmtId="196" fontId="121" fillId="47" borderId="56" xfId="640" applyNumberFormat="1" applyFont="1" applyFill="1" applyBorder="1" applyAlignment="1">
      <alignment horizontal="right" vertical="center"/>
    </xf>
    <xf numFmtId="0" fontId="121" fillId="43" borderId="31" xfId="1032" applyFont="1" applyFill="1" applyBorder="1" applyAlignment="1">
      <alignment horizontal="left" vertical="center"/>
    </xf>
    <xf numFmtId="0" fontId="121" fillId="43" borderId="30" xfId="1032" applyFont="1" applyFill="1" applyBorder="1" applyAlignment="1">
      <alignment horizontal="left" vertical="center"/>
    </xf>
    <xf numFmtId="197" fontId="117" fillId="43" borderId="47" xfId="1296" applyNumberFormat="1" applyFont="1" applyFill="1" applyBorder="1" applyAlignment="1">
      <alignment horizontal="right" vertical="center"/>
    </xf>
    <xf numFmtId="0" fontId="121" fillId="43" borderId="49" xfId="1032" applyFont="1" applyFill="1" applyBorder="1" applyAlignment="1">
      <alignment horizontal="left" vertical="center"/>
    </xf>
    <xf numFmtId="0" fontId="117" fillId="43" borderId="30" xfId="1032" applyFont="1" applyFill="1" applyBorder="1" applyAlignment="1">
      <alignment vertical="center"/>
    </xf>
    <xf numFmtId="0" fontId="122" fillId="43" borderId="30" xfId="1031" applyFont="1" applyFill="1" applyBorder="1" applyAlignment="1">
      <alignment horizontal="center" vertical="center"/>
    </xf>
    <xf numFmtId="0" fontId="122" fillId="43" borderId="49" xfId="1031" applyFont="1" applyFill="1" applyBorder="1" applyAlignment="1">
      <alignment horizontal="center" vertical="center"/>
    </xf>
    <xf numFmtId="196" fontId="117" fillId="43" borderId="57" xfId="640" applyNumberFormat="1" applyFont="1" applyFill="1" applyBorder="1" applyAlignment="1">
      <alignment horizontal="right" vertical="center"/>
    </xf>
    <xf numFmtId="0" fontId="121" fillId="47" borderId="58" xfId="1032" applyFont="1" applyFill="1" applyBorder="1" applyAlignment="1">
      <alignment horizontal="left" vertical="center"/>
    </xf>
    <xf numFmtId="0" fontId="121" fillId="47" borderId="58" xfId="1032" applyFont="1" applyFill="1" applyBorder="1" applyAlignment="1">
      <alignment horizontal="center" vertical="center"/>
    </xf>
    <xf numFmtId="0" fontId="122" fillId="47" borderId="58" xfId="1032" applyFont="1" applyFill="1" applyBorder="1" applyAlignment="1">
      <alignment horizontal="center" vertical="center"/>
    </xf>
    <xf numFmtId="196" fontId="121" fillId="47" borderId="42" xfId="640" applyNumberFormat="1" applyFont="1" applyFill="1" applyBorder="1" applyAlignment="1">
      <alignment horizontal="right" vertical="center"/>
    </xf>
    <xf numFmtId="196" fontId="121" fillId="47" borderId="58" xfId="640" applyNumberFormat="1" applyFont="1" applyFill="1" applyBorder="1" applyAlignment="1">
      <alignment horizontal="right" vertical="center"/>
    </xf>
    <xf numFmtId="196" fontId="121" fillId="47" borderId="59" xfId="640" applyNumberFormat="1" applyFont="1" applyFill="1" applyBorder="1" applyAlignment="1">
      <alignment horizontal="right" vertical="center"/>
    </xf>
    <xf numFmtId="196" fontId="121" fillId="47" borderId="60" xfId="640" applyNumberFormat="1" applyFont="1" applyFill="1" applyBorder="1" applyAlignment="1">
      <alignment horizontal="right" vertical="center"/>
    </xf>
    <xf numFmtId="0" fontId="121" fillId="47" borderId="28" xfId="1032" applyFont="1" applyFill="1" applyBorder="1" applyAlignment="1">
      <alignment horizontal="left" vertical="center"/>
    </xf>
    <xf numFmtId="0" fontId="121" fillId="47" borderId="28" xfId="1032" applyFont="1" applyFill="1" applyBorder="1" applyAlignment="1">
      <alignment horizontal="center" vertical="center"/>
    </xf>
    <xf numFmtId="0" fontId="122" fillId="47" borderId="28" xfId="1032" applyFont="1" applyFill="1" applyBorder="1" applyAlignment="1">
      <alignment horizontal="center" vertical="center"/>
    </xf>
    <xf numFmtId="196" fontId="121" fillId="47" borderId="28" xfId="640" applyNumberFormat="1" applyFont="1" applyFill="1" applyBorder="1" applyAlignment="1">
      <alignment horizontal="right" vertical="center"/>
    </xf>
    <xf numFmtId="196" fontId="121" fillId="47" borderId="43" xfId="640" applyNumberFormat="1" applyFont="1" applyFill="1" applyBorder="1" applyAlignment="1">
      <alignment horizontal="right" vertical="center"/>
    </xf>
    <xf numFmtId="0" fontId="121" fillId="43" borderId="0" xfId="1032" applyFont="1" applyFill="1" applyAlignment="1">
      <alignment vertical="center"/>
    </xf>
    <xf numFmtId="0" fontId="126" fillId="43" borderId="0" xfId="1032" applyFont="1" applyFill="1" applyAlignment="1">
      <alignment vertical="center"/>
    </xf>
    <xf numFmtId="196" fontId="117" fillId="47" borderId="54" xfId="640" applyNumberFormat="1" applyFont="1" applyFill="1" applyBorder="1" applyAlignment="1">
      <alignment horizontal="right" vertical="center"/>
    </xf>
    <xf numFmtId="196" fontId="117" fillId="47" borderId="53" xfId="640" applyNumberFormat="1" applyFont="1" applyFill="1" applyBorder="1" applyAlignment="1">
      <alignment horizontal="right" vertical="center"/>
    </xf>
    <xf numFmtId="196" fontId="117" fillId="47" borderId="58" xfId="640" applyNumberFormat="1" applyFont="1" applyFill="1" applyBorder="1" applyAlignment="1">
      <alignment horizontal="right" vertical="center"/>
    </xf>
    <xf numFmtId="196" fontId="117" fillId="47" borderId="55" xfId="640" applyNumberFormat="1" applyFont="1" applyFill="1" applyBorder="1" applyAlignment="1">
      <alignment horizontal="right" vertical="center"/>
    </xf>
    <xf numFmtId="196" fontId="117" fillId="43" borderId="61" xfId="640" applyNumberFormat="1" applyFont="1" applyFill="1" applyBorder="1" applyAlignment="1">
      <alignment horizontal="right" vertical="center"/>
    </xf>
    <xf numFmtId="196" fontId="117" fillId="43" borderId="62" xfId="640" applyNumberFormat="1" applyFont="1" applyFill="1" applyBorder="1" applyAlignment="1">
      <alignment horizontal="right" vertical="center"/>
    </xf>
    <xf numFmtId="0" fontId="117" fillId="43" borderId="49" xfId="1032" applyFont="1" applyFill="1" applyBorder="1" applyAlignment="1">
      <alignment vertical="center"/>
    </xf>
    <xf numFmtId="196" fontId="121" fillId="47" borderId="63" xfId="640" applyNumberFormat="1" applyFont="1" applyFill="1" applyBorder="1" applyAlignment="1">
      <alignment horizontal="right" vertical="center"/>
    </xf>
    <xf numFmtId="196" fontId="121" fillId="47" borderId="64" xfId="640" applyNumberFormat="1" applyFont="1" applyFill="1" applyBorder="1" applyAlignment="1">
      <alignment horizontal="right" vertical="center"/>
    </xf>
    <xf numFmtId="0" fontId="121" fillId="43" borderId="22" xfId="1032" applyFont="1" applyFill="1" applyBorder="1" applyAlignment="1">
      <alignment horizontal="left" vertical="center"/>
    </xf>
    <xf numFmtId="0" fontId="117" fillId="43" borderId="22" xfId="1032" applyFont="1" applyFill="1" applyBorder="1" applyAlignment="1">
      <alignment horizontal="center" vertical="center"/>
    </xf>
    <xf numFmtId="0" fontId="122" fillId="43" borderId="22" xfId="1032" applyFont="1" applyFill="1" applyBorder="1" applyAlignment="1">
      <alignment horizontal="center" vertical="center"/>
    </xf>
    <xf numFmtId="198" fontId="121" fillId="43" borderId="22" xfId="1296" applyNumberFormat="1" applyFont="1" applyFill="1" applyBorder="1" applyAlignment="1">
      <alignment horizontal="center" vertical="center"/>
    </xf>
    <xf numFmtId="196" fontId="117" fillId="43" borderId="22" xfId="640" applyNumberFormat="1" applyFont="1" applyFill="1" applyBorder="1" applyAlignment="1">
      <alignment horizontal="right" vertical="center"/>
    </xf>
    <xf numFmtId="196" fontId="121" fillId="43" borderId="22" xfId="640" applyNumberFormat="1" applyFont="1" applyFill="1" applyBorder="1" applyAlignment="1">
      <alignment horizontal="center" vertical="center"/>
    </xf>
    <xf numFmtId="196" fontId="117" fillId="43" borderId="22" xfId="640" applyNumberFormat="1" applyFont="1" applyFill="1" applyBorder="1" applyAlignment="1">
      <alignment horizontal="center" vertical="center"/>
    </xf>
    <xf numFmtId="0" fontId="121" fillId="43" borderId="19" xfId="1032" applyFont="1" applyFill="1" applyBorder="1" applyAlignment="1">
      <alignment horizontal="center" vertical="center"/>
    </xf>
    <xf numFmtId="0" fontId="121" fillId="43" borderId="19" xfId="1032" quotePrefix="1" applyFont="1" applyFill="1" applyBorder="1" applyAlignment="1">
      <alignment horizontal="center" vertical="center"/>
    </xf>
    <xf numFmtId="0" fontId="122" fillId="43" borderId="19" xfId="1032" applyFont="1" applyFill="1" applyBorder="1" applyAlignment="1">
      <alignment horizontal="center" vertical="center"/>
    </xf>
    <xf numFmtId="196" fontId="121" fillId="43" borderId="19" xfId="640" applyNumberFormat="1" applyFont="1" applyFill="1" applyBorder="1" applyAlignment="1">
      <alignment horizontal="center" vertical="center" wrapText="1"/>
    </xf>
    <xf numFmtId="196" fontId="117" fillId="43" borderId="19" xfId="640" applyNumberFormat="1" applyFont="1" applyFill="1" applyBorder="1" applyAlignment="1">
      <alignment horizontal="right" vertical="center"/>
    </xf>
    <xf numFmtId="196" fontId="121" fillId="43" borderId="19" xfId="640" applyNumberFormat="1" applyFont="1" applyFill="1" applyBorder="1" applyAlignment="1">
      <alignment horizontal="center" vertical="center"/>
    </xf>
    <xf numFmtId="196" fontId="121" fillId="43" borderId="0" xfId="640" applyNumberFormat="1" applyFont="1" applyFill="1" applyBorder="1" applyAlignment="1">
      <alignment horizontal="center" vertical="center" wrapText="1"/>
    </xf>
    <xf numFmtId="0" fontId="118" fillId="46" borderId="65" xfId="1032" applyFont="1" applyFill="1" applyBorder="1" applyAlignment="1">
      <alignment horizontal="left" vertical="center"/>
    </xf>
    <xf numFmtId="0" fontId="118" fillId="46" borderId="65" xfId="1032" applyFont="1" applyFill="1" applyBorder="1" applyAlignment="1">
      <alignment horizontal="center" vertical="center"/>
    </xf>
    <xf numFmtId="0" fontId="118" fillId="46" borderId="65" xfId="1032" applyFont="1" applyFill="1" applyBorder="1" applyAlignment="1">
      <alignment vertical="center"/>
    </xf>
    <xf numFmtId="0" fontId="119" fillId="46" borderId="66" xfId="1032" applyFont="1" applyFill="1" applyBorder="1" applyAlignment="1">
      <alignment horizontal="center" vertical="center"/>
    </xf>
    <xf numFmtId="193" fontId="117" fillId="46" borderId="67" xfId="640" applyNumberFormat="1" applyFont="1" applyFill="1" applyBorder="1" applyAlignment="1">
      <alignment horizontal="center" vertical="center" wrapText="1"/>
    </xf>
    <xf numFmtId="193" fontId="117" fillId="46" borderId="68" xfId="640" applyNumberFormat="1" applyFont="1" applyFill="1" applyBorder="1" applyAlignment="1">
      <alignment horizontal="center" vertical="center" wrapText="1"/>
    </xf>
    <xf numFmtId="193" fontId="117" fillId="46" borderId="65" xfId="640" applyNumberFormat="1" applyFont="1" applyFill="1" applyBorder="1" applyAlignment="1">
      <alignment horizontal="center" vertical="center" wrapText="1"/>
    </xf>
    <xf numFmtId="193" fontId="117" fillId="46" borderId="70" xfId="640" applyNumberFormat="1" applyFont="1" applyFill="1" applyBorder="1" applyAlignment="1">
      <alignment horizontal="center" vertical="center" wrapText="1"/>
    </xf>
    <xf numFmtId="0" fontId="122" fillId="47" borderId="54" xfId="1032" applyFont="1" applyFill="1" applyBorder="1" applyAlignment="1">
      <alignment horizontal="center" vertical="center"/>
    </xf>
    <xf numFmtId="196" fontId="121" fillId="47" borderId="71" xfId="640" applyNumberFormat="1" applyFont="1" applyFill="1" applyBorder="1" applyAlignment="1">
      <alignment horizontal="right" vertical="center"/>
    </xf>
    <xf numFmtId="196" fontId="121" fillId="47" borderId="73" xfId="640" applyNumberFormat="1" applyFont="1" applyFill="1" applyBorder="1" applyAlignment="1">
      <alignment horizontal="right" vertical="center"/>
    </xf>
    <xf numFmtId="0" fontId="117" fillId="43" borderId="31" xfId="1032" applyFont="1" applyFill="1" applyBorder="1" applyAlignment="1">
      <alignment vertical="center"/>
    </xf>
    <xf numFmtId="0" fontId="122" fillId="43" borderId="44" xfId="1031" applyFont="1" applyFill="1" applyBorder="1" applyAlignment="1">
      <alignment horizontal="center" vertical="center"/>
    </xf>
    <xf numFmtId="196" fontId="117" fillId="43" borderId="74" xfId="640" applyNumberFormat="1" applyFont="1" applyFill="1" applyBorder="1" applyAlignment="1">
      <alignment horizontal="right" vertical="center"/>
    </xf>
    <xf numFmtId="196" fontId="117" fillId="43" borderId="75" xfId="640" applyNumberFormat="1" applyFont="1" applyFill="1" applyBorder="1" applyAlignment="1">
      <alignment horizontal="right" vertical="center"/>
    </xf>
    <xf numFmtId="196" fontId="117" fillId="43" borderId="77" xfId="640" applyNumberFormat="1" applyFont="1" applyFill="1" applyBorder="1" applyAlignment="1">
      <alignment horizontal="right" vertical="center"/>
    </xf>
    <xf numFmtId="0" fontId="122" fillId="43" borderId="47" xfId="1031" applyFont="1" applyFill="1" applyBorder="1" applyAlignment="1">
      <alignment horizontal="center" vertical="center"/>
    </xf>
    <xf numFmtId="196" fontId="117" fillId="43" borderId="78" xfId="640" applyNumberFormat="1" applyFont="1" applyFill="1" applyBorder="1" applyAlignment="1">
      <alignment horizontal="right" vertical="center"/>
    </xf>
    <xf numFmtId="196" fontId="117" fillId="43" borderId="79" xfId="640" applyNumberFormat="1" applyFont="1" applyFill="1" applyBorder="1" applyAlignment="1">
      <alignment horizontal="right" vertical="center"/>
    </xf>
    <xf numFmtId="0" fontId="117" fillId="43" borderId="29" xfId="1032" applyFont="1" applyFill="1" applyBorder="1" applyAlignment="1">
      <alignment vertical="center"/>
    </xf>
    <xf numFmtId="0" fontId="121" fillId="43" borderId="29" xfId="1032" applyFont="1" applyFill="1" applyBorder="1" applyAlignment="1">
      <alignment horizontal="center" vertical="center"/>
    </xf>
    <xf numFmtId="0" fontId="117" fillId="43" borderId="29" xfId="1032" applyFont="1" applyFill="1" applyBorder="1" applyAlignment="1">
      <alignment horizontal="left" vertical="center"/>
    </xf>
    <xf numFmtId="0" fontId="117" fillId="43" borderId="29" xfId="1032" applyFont="1" applyFill="1" applyBorder="1" applyAlignment="1">
      <alignment horizontal="center" vertical="center"/>
    </xf>
    <xf numFmtId="0" fontId="122" fillId="43" borderId="57" xfId="1031" applyFont="1" applyFill="1" applyBorder="1" applyAlignment="1">
      <alignment horizontal="center" vertical="center"/>
    </xf>
    <xf numFmtId="196" fontId="117" fillId="43" borderId="29" xfId="640" applyNumberFormat="1" applyFont="1" applyFill="1" applyBorder="1" applyAlignment="1">
      <alignment horizontal="right" vertical="center"/>
    </xf>
    <xf numFmtId="196" fontId="117" fillId="43" borderId="80" xfId="640" applyNumberFormat="1" applyFont="1" applyFill="1" applyBorder="1" applyAlignment="1">
      <alignment horizontal="right" vertical="center"/>
    </xf>
    <xf numFmtId="196" fontId="117" fillId="43" borderId="82" xfId="640" applyNumberFormat="1" applyFont="1" applyFill="1" applyBorder="1" applyAlignment="1">
      <alignment horizontal="right" vertical="center"/>
    </xf>
    <xf numFmtId="196" fontId="117" fillId="43" borderId="83" xfId="640" applyNumberFormat="1" applyFont="1" applyFill="1" applyBorder="1" applyAlignment="1">
      <alignment horizontal="right" vertical="center"/>
    </xf>
    <xf numFmtId="0" fontId="122" fillId="43" borderId="0" xfId="1032" applyFont="1" applyFill="1" applyAlignment="1">
      <alignment horizontal="center" vertical="center"/>
    </xf>
    <xf numFmtId="193" fontId="117" fillId="43" borderId="0" xfId="640" applyNumberFormat="1" applyFont="1" applyFill="1" applyBorder="1" applyAlignment="1">
      <alignment horizontal="center" vertical="center"/>
    </xf>
    <xf numFmtId="193" fontId="117" fillId="43" borderId="0" xfId="640" applyNumberFormat="1" applyFont="1" applyFill="1" applyBorder="1" applyAlignment="1">
      <alignment vertical="center"/>
    </xf>
    <xf numFmtId="193" fontId="117" fillId="43" borderId="0" xfId="640" applyNumberFormat="1" applyFont="1" applyFill="1" applyAlignment="1">
      <alignment horizontal="center" vertical="center"/>
    </xf>
    <xf numFmtId="193" fontId="117" fillId="43" borderId="0" xfId="640" applyNumberFormat="1" applyFont="1" applyFill="1" applyAlignment="1">
      <alignment vertical="center"/>
    </xf>
    <xf numFmtId="0" fontId="127" fillId="0" borderId="0" xfId="0" applyFont="1"/>
    <xf numFmtId="0" fontId="128" fillId="0" borderId="0" xfId="0" applyFont="1"/>
    <xf numFmtId="0" fontId="129" fillId="0" borderId="21" xfId="0" applyFont="1" applyBorder="1" applyAlignment="1">
      <alignment horizontal="center" vertical="center"/>
    </xf>
    <xf numFmtId="0" fontId="129" fillId="0" borderId="84" xfId="0" applyFont="1" applyBorder="1" applyAlignment="1">
      <alignment horizontal="center"/>
    </xf>
    <xf numFmtId="0" fontId="129" fillId="0" borderId="84" xfId="0" applyFont="1" applyBorder="1" applyAlignment="1">
      <alignment horizontal="center" wrapText="1"/>
    </xf>
    <xf numFmtId="0" fontId="129" fillId="0" borderId="85" xfId="0" applyFont="1" applyBorder="1" applyAlignment="1">
      <alignment horizontal="center"/>
    </xf>
    <xf numFmtId="0" fontId="129" fillId="0" borderId="11" xfId="0" applyFont="1" applyBorder="1" applyAlignment="1">
      <alignment horizontal="center" wrapText="1"/>
    </xf>
    <xf numFmtId="0" fontId="129" fillId="0" borderId="27" xfId="0" applyFont="1" applyBorder="1" applyAlignment="1">
      <alignment horizontal="center" wrapText="1"/>
    </xf>
    <xf numFmtId="0" fontId="129" fillId="0" borderId="85" xfId="0" applyFont="1" applyBorder="1" applyAlignment="1">
      <alignment horizontal="center" wrapText="1"/>
    </xf>
    <xf numFmtId="0" fontId="129" fillId="0" borderId="0" xfId="0" applyFont="1" applyAlignment="1">
      <alignment horizontal="center"/>
    </xf>
    <xf numFmtId="0" fontId="129" fillId="0" borderId="84" xfId="0" applyFont="1" applyBorder="1" applyAlignment="1">
      <alignment horizontal="center" vertical="top" wrapText="1"/>
    </xf>
    <xf numFmtId="0" fontId="129" fillId="0" borderId="85" xfId="0" applyFont="1" applyBorder="1" applyAlignment="1">
      <alignment horizontal="center" vertical="top" wrapText="1"/>
    </xf>
    <xf numFmtId="0" fontId="129" fillId="0" borderId="11" xfId="0" applyFont="1" applyBorder="1" applyAlignment="1">
      <alignment horizontal="center" vertical="top" wrapText="1"/>
    </xf>
    <xf numFmtId="0" fontId="129" fillId="0" borderId="27" xfId="0" applyFont="1" applyBorder="1" applyAlignment="1">
      <alignment horizontal="center" vertical="top" wrapText="1"/>
    </xf>
    <xf numFmtId="0" fontId="129" fillId="0" borderId="0" xfId="0" applyFont="1" applyAlignment="1">
      <alignment horizontal="center" vertical="top" wrapText="1"/>
    </xf>
    <xf numFmtId="0" fontId="129" fillId="0" borderId="0" xfId="0" applyFont="1" applyAlignment="1">
      <alignment wrapText="1"/>
    </xf>
    <xf numFmtId="0" fontId="129" fillId="0" borderId="90" xfId="0" applyFont="1" applyBorder="1" applyAlignment="1">
      <alignment horizontal="right"/>
    </xf>
    <xf numFmtId="0" fontId="129" fillId="0" borderId="35" xfId="0" applyFont="1" applyBorder="1" applyAlignment="1">
      <alignment horizontal="right"/>
    </xf>
    <xf numFmtId="0" fontId="129" fillId="0" borderId="36" xfId="0" applyFont="1" applyBorder="1" applyAlignment="1">
      <alignment horizontal="right"/>
    </xf>
    <xf numFmtId="0" fontId="129" fillId="0" borderId="37" xfId="0" applyFont="1" applyBorder="1" applyAlignment="1">
      <alignment horizontal="right"/>
    </xf>
    <xf numFmtId="0" fontId="129" fillId="0" borderId="91" xfId="0" applyFont="1" applyBorder="1" applyAlignment="1">
      <alignment horizontal="right"/>
    </xf>
    <xf numFmtId="0" fontId="129" fillId="0" borderId="0" xfId="0" applyFont="1"/>
    <xf numFmtId="193" fontId="117" fillId="48" borderId="0" xfId="640" applyNumberFormat="1" applyFont="1" applyFill="1" applyBorder="1" applyAlignment="1">
      <alignment horizontal="left" vertical="center"/>
    </xf>
    <xf numFmtId="193" fontId="121" fillId="48" borderId="0" xfId="640" applyNumberFormat="1" applyFont="1" applyFill="1" applyBorder="1" applyAlignment="1">
      <alignment horizontal="left" vertical="center"/>
    </xf>
    <xf numFmtId="193" fontId="122" fillId="48" borderId="21" xfId="640" applyNumberFormat="1" applyFont="1" applyFill="1" applyBorder="1" applyAlignment="1">
      <alignment horizontal="center" vertical="center"/>
    </xf>
    <xf numFmtId="193" fontId="117" fillId="48" borderId="42" xfId="640" applyNumberFormat="1" applyFont="1" applyFill="1" applyBorder="1" applyAlignment="1">
      <alignment horizontal="center" vertical="center" wrapText="1"/>
    </xf>
    <xf numFmtId="196" fontId="117" fillId="48" borderId="44" xfId="640" applyNumberFormat="1" applyFont="1" applyFill="1" applyBorder="1" applyAlignment="1">
      <alignment horizontal="right" vertical="center"/>
    </xf>
    <xf numFmtId="196" fontId="117" fillId="48" borderId="47" xfId="640" applyNumberFormat="1" applyFont="1" applyFill="1" applyBorder="1" applyAlignment="1">
      <alignment horizontal="right" vertical="center"/>
    </xf>
    <xf numFmtId="196" fontId="117" fillId="48" borderId="51" xfId="640" applyNumberFormat="1" applyFont="1" applyFill="1" applyBorder="1" applyAlignment="1">
      <alignment horizontal="right" vertical="center"/>
    </xf>
    <xf numFmtId="196" fontId="121" fillId="48" borderId="54" xfId="640" applyNumberFormat="1" applyFont="1" applyFill="1" applyBorder="1" applyAlignment="1">
      <alignment horizontal="right" vertical="center"/>
    </xf>
    <xf numFmtId="196" fontId="121" fillId="48" borderId="56" xfId="640" applyNumberFormat="1" applyFont="1" applyFill="1" applyBorder="1" applyAlignment="1">
      <alignment horizontal="right" vertical="center"/>
    </xf>
    <xf numFmtId="196" fontId="121" fillId="48" borderId="59" xfId="640" applyNumberFormat="1" applyFont="1" applyFill="1" applyBorder="1" applyAlignment="1">
      <alignment horizontal="right" vertical="center"/>
    </xf>
    <xf numFmtId="196" fontId="121" fillId="48" borderId="42" xfId="640" applyNumberFormat="1" applyFont="1" applyFill="1" applyBorder="1" applyAlignment="1">
      <alignment horizontal="right" vertical="center"/>
    </xf>
    <xf numFmtId="196" fontId="117" fillId="48" borderId="54" xfId="640" applyNumberFormat="1" applyFont="1" applyFill="1" applyBorder="1" applyAlignment="1">
      <alignment horizontal="right" vertical="center"/>
    </xf>
    <xf numFmtId="196" fontId="117" fillId="48" borderId="22" xfId="640" applyNumberFormat="1" applyFont="1" applyFill="1" applyBorder="1" applyAlignment="1">
      <alignment horizontal="center" vertical="center"/>
    </xf>
    <xf numFmtId="196" fontId="121" fillId="48" borderId="0" xfId="640" applyNumberFormat="1" applyFont="1" applyFill="1" applyBorder="1" applyAlignment="1">
      <alignment horizontal="center" vertical="center" wrapText="1"/>
    </xf>
    <xf numFmtId="193" fontId="117" fillId="48" borderId="69" xfId="640" applyNumberFormat="1" applyFont="1" applyFill="1" applyBorder="1" applyAlignment="1">
      <alignment horizontal="center" vertical="center" wrapText="1"/>
    </xf>
    <xf numFmtId="196" fontId="121" fillId="48" borderId="72" xfId="640" applyNumberFormat="1" applyFont="1" applyFill="1" applyBorder="1" applyAlignment="1">
      <alignment horizontal="right" vertical="center"/>
    </xf>
    <xf numFmtId="196" fontId="117" fillId="48" borderId="76" xfId="640" applyNumberFormat="1" applyFont="1" applyFill="1" applyBorder="1" applyAlignment="1">
      <alignment horizontal="right" vertical="center"/>
    </xf>
    <xf numFmtId="196" fontId="117" fillId="48" borderId="62" xfId="640" applyNumberFormat="1" applyFont="1" applyFill="1" applyBorder="1" applyAlignment="1">
      <alignment horizontal="right" vertical="center"/>
    </xf>
    <xf numFmtId="196" fontId="117" fillId="48" borderId="81" xfId="640" applyNumberFormat="1" applyFont="1" applyFill="1" applyBorder="1" applyAlignment="1">
      <alignment horizontal="right" vertical="center"/>
    </xf>
    <xf numFmtId="193" fontId="117" fillId="48" borderId="0" xfId="640" applyNumberFormat="1" applyFont="1" applyFill="1" applyBorder="1" applyAlignment="1">
      <alignment vertical="center"/>
    </xf>
    <xf numFmtId="193" fontId="117" fillId="48" borderId="0" xfId="640" applyNumberFormat="1" applyFont="1" applyFill="1" applyAlignment="1">
      <alignment vertical="center"/>
    </xf>
    <xf numFmtId="0" fontId="130" fillId="49" borderId="92" xfId="0" applyFont="1" applyFill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4" fillId="51" borderId="94" xfId="0" applyFont="1" applyFill="1" applyBorder="1"/>
    <xf numFmtId="0" fontId="4" fillId="52" borderId="0" xfId="0" applyFont="1" applyFill="1"/>
    <xf numFmtId="2" fontId="4" fillId="52" borderId="0" xfId="0" applyNumberFormat="1" applyFont="1" applyFill="1"/>
    <xf numFmtId="191" fontId="4" fillId="52" borderId="0" xfId="0" applyNumberFormat="1" applyFont="1" applyFill="1"/>
    <xf numFmtId="0" fontId="4" fillId="51" borderId="0" xfId="0" applyFont="1" applyFill="1"/>
    <xf numFmtId="2" fontId="4" fillId="51" borderId="0" xfId="0" applyNumberFormat="1" applyFont="1" applyFill="1"/>
    <xf numFmtId="0" fontId="5" fillId="52" borderId="0" xfId="0" applyFont="1" applyFill="1"/>
    <xf numFmtId="0" fontId="5" fillId="51" borderId="0" xfId="0" applyFont="1" applyFill="1"/>
    <xf numFmtId="0" fontId="4" fillId="51" borderId="22" xfId="0" applyFont="1" applyFill="1" applyBorder="1"/>
    <xf numFmtId="2" fontId="4" fillId="51" borderId="22" xfId="0" applyNumberFormat="1" applyFont="1" applyFill="1" applyBorder="1"/>
    <xf numFmtId="0" fontId="130" fillId="49" borderId="92" xfId="1070" applyFont="1" applyFill="1" applyBorder="1" applyAlignment="1">
      <alignment horizontal="center" vertical="center" wrapText="1"/>
    </xf>
    <xf numFmtId="0" fontId="130" fillId="49" borderId="92" xfId="1071" applyFont="1" applyFill="1" applyBorder="1" applyAlignment="1">
      <alignment horizontal="center" vertical="center" wrapText="1"/>
    </xf>
    <xf numFmtId="0" fontId="1" fillId="50" borderId="93" xfId="0" applyFont="1" applyFill="1" applyBorder="1" applyAlignment="1">
      <alignment horizontal="center" vertical="center" wrapText="1"/>
    </xf>
    <xf numFmtId="2" fontId="1" fillId="51" borderId="94" xfId="0" applyNumberFormat="1" applyFont="1" applyFill="1" applyBorder="1"/>
    <xf numFmtId="0" fontId="1" fillId="52" borderId="0" xfId="0" quotePrefix="1" applyFont="1" applyFill="1"/>
    <xf numFmtId="0" fontId="1" fillId="52" borderId="0" xfId="1070" applyFill="1"/>
    <xf numFmtId="0" fontId="1" fillId="52" borderId="0" xfId="0" applyFont="1" applyFill="1"/>
    <xf numFmtId="2" fontId="131" fillId="52" borderId="0" xfId="1070" applyNumberFormat="1" applyFont="1" applyFill="1"/>
    <xf numFmtId="0" fontId="1" fillId="51" borderId="0" xfId="0" quotePrefix="1" applyFont="1" applyFill="1"/>
    <xf numFmtId="0" fontId="1" fillId="51" borderId="0" xfId="1070" applyFill="1"/>
    <xf numFmtId="0" fontId="1" fillId="51" borderId="0" xfId="0" applyFont="1" applyFill="1"/>
    <xf numFmtId="2" fontId="131" fillId="51" borderId="0" xfId="1070" applyNumberFormat="1" applyFont="1" applyFill="1"/>
    <xf numFmtId="2" fontId="1" fillId="52" borderId="0" xfId="0" applyNumberFormat="1" applyFont="1" applyFill="1"/>
    <xf numFmtId="2" fontId="1" fillId="51" borderId="0" xfId="0" applyNumberFormat="1" applyFont="1" applyFill="1"/>
    <xf numFmtId="0" fontId="1" fillId="51" borderId="94" xfId="0" applyFont="1" applyFill="1" applyBorder="1"/>
    <xf numFmtId="0" fontId="1" fillId="51" borderId="95" xfId="0" applyFont="1" applyFill="1" applyBorder="1"/>
    <xf numFmtId="0" fontId="130" fillId="49" borderId="92" xfId="0" applyFont="1" applyFill="1" applyBorder="1" applyAlignment="1">
      <alignment horizontal="center" vertical="center"/>
    </xf>
    <xf numFmtId="0" fontId="1" fillId="51" borderId="95" xfId="0" quotePrefix="1" applyFont="1" applyFill="1" applyBorder="1"/>
    <xf numFmtId="190" fontId="1" fillId="51" borderId="94" xfId="0" applyNumberFormat="1" applyFont="1" applyFill="1" applyBorder="1"/>
    <xf numFmtId="190" fontId="1" fillId="52" borderId="0" xfId="0" applyNumberFormat="1" applyFont="1" applyFill="1"/>
    <xf numFmtId="190" fontId="1" fillId="51" borderId="0" xfId="0" applyNumberFormat="1" applyFont="1" applyFill="1"/>
    <xf numFmtId="190" fontId="130" fillId="49" borderId="92" xfId="0" applyNumberFormat="1" applyFont="1" applyFill="1" applyBorder="1" applyAlignment="1">
      <alignment horizontal="center" vertical="center"/>
    </xf>
    <xf numFmtId="0" fontId="0" fillId="53" borderId="0" xfId="0" applyFill="1"/>
    <xf numFmtId="0" fontId="132" fillId="0" borderId="0" xfId="0" applyFont="1"/>
    <xf numFmtId="0" fontId="128" fillId="54" borderId="0" xfId="0" applyFont="1" applyFill="1"/>
    <xf numFmtId="0" fontId="129" fillId="54" borderId="0" xfId="0" applyFont="1" applyFill="1" applyAlignment="1">
      <alignment wrapText="1"/>
    </xf>
    <xf numFmtId="0" fontId="129" fillId="54" borderId="90" xfId="0" applyFont="1" applyFill="1" applyBorder="1" applyAlignment="1">
      <alignment horizontal="right"/>
    </xf>
    <xf numFmtId="0" fontId="129" fillId="54" borderId="35" xfId="0" applyFont="1" applyFill="1" applyBorder="1" applyAlignment="1">
      <alignment horizontal="right"/>
    </xf>
    <xf numFmtId="0" fontId="129" fillId="54" borderId="36" xfId="0" applyFont="1" applyFill="1" applyBorder="1" applyAlignment="1">
      <alignment horizontal="right"/>
    </xf>
    <xf numFmtId="0" fontId="129" fillId="54" borderId="37" xfId="0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right"/>
    </xf>
    <xf numFmtId="0" fontId="5" fillId="0" borderId="19" xfId="0" applyFont="1" applyBorder="1" applyAlignment="1">
      <alignment horizontal="right"/>
    </xf>
    <xf numFmtId="0" fontId="129" fillId="44" borderId="90" xfId="0" applyFont="1" applyFill="1" applyBorder="1" applyAlignment="1">
      <alignment horizontal="right"/>
    </xf>
    <xf numFmtId="199" fontId="129" fillId="54" borderId="90" xfId="0" applyNumberFormat="1" applyFont="1" applyFill="1" applyBorder="1" applyAlignment="1">
      <alignment horizontal="right"/>
    </xf>
    <xf numFmtId="200" fontId="129" fillId="54" borderId="90" xfId="0" applyNumberFormat="1" applyFont="1" applyFill="1" applyBorder="1" applyAlignment="1">
      <alignment horizontal="right"/>
    </xf>
    <xf numFmtId="0" fontId="129" fillId="48" borderId="90" xfId="0" applyFont="1" applyFill="1" applyBorder="1" applyAlignment="1">
      <alignment horizontal="right"/>
    </xf>
    <xf numFmtId="0" fontId="4" fillId="51" borderId="0" xfId="0" applyFont="1" applyFill="1" applyAlignment="1">
      <alignment horizontal="left"/>
    </xf>
    <xf numFmtId="0" fontId="4" fillId="52" borderId="0" xfId="0" applyFont="1" applyFill="1" applyAlignment="1">
      <alignment horizontal="left"/>
    </xf>
    <xf numFmtId="0" fontId="130" fillId="49" borderId="92" xfId="1691" applyFont="1" applyFill="1" applyBorder="1" applyAlignment="1">
      <alignment horizontal="center" vertical="center"/>
    </xf>
    <xf numFmtId="0" fontId="1" fillId="50" borderId="93" xfId="1692" applyFont="1" applyFill="1" applyBorder="1" applyAlignment="1">
      <alignment horizontal="center" vertical="center" wrapText="1"/>
    </xf>
    <xf numFmtId="190" fontId="1" fillId="52" borderId="0" xfId="0" applyNumberFormat="1" applyFont="1" applyFill="1" applyAlignment="1">
      <alignment horizontal="center"/>
    </xf>
    <xf numFmtId="190" fontId="1" fillId="51" borderId="0" xfId="0" applyNumberFormat="1" applyFont="1" applyFill="1" applyAlignment="1">
      <alignment horizontal="center"/>
    </xf>
    <xf numFmtId="190" fontId="1" fillId="51" borderId="0" xfId="0" applyNumberFormat="1" applyFont="1" applyFill="1" applyBorder="1"/>
    <xf numFmtId="0" fontId="1" fillId="52" borderId="96" xfId="0" applyFont="1" applyFill="1" applyBorder="1"/>
    <xf numFmtId="0" fontId="1" fillId="52" borderId="97" xfId="0" applyFont="1" applyFill="1" applyBorder="1"/>
    <xf numFmtId="0" fontId="1" fillId="52" borderId="98" xfId="0" applyFont="1" applyFill="1" applyBorder="1"/>
    <xf numFmtId="0" fontId="1" fillId="51" borderId="99" xfId="0" applyFont="1" applyFill="1" applyBorder="1"/>
    <xf numFmtId="0" fontId="1" fillId="51" borderId="100" xfId="0" applyFont="1" applyFill="1" applyBorder="1"/>
    <xf numFmtId="0" fontId="1" fillId="51" borderId="101" xfId="0" applyFont="1" applyFill="1" applyBorder="1"/>
    <xf numFmtId="0" fontId="0" fillId="0" borderId="0" xfId="0" applyFill="1"/>
    <xf numFmtId="190" fontId="1" fillId="51" borderId="94" xfId="0" applyNumberFormat="1" applyFont="1" applyFill="1" applyBorder="1" applyAlignment="1"/>
    <xf numFmtId="190" fontId="1" fillId="51" borderId="0" xfId="0" applyNumberFormat="1" applyFont="1" applyFill="1" applyBorder="1" applyAlignment="1"/>
    <xf numFmtId="190" fontId="1" fillId="52" borderId="0" xfId="0" applyNumberFormat="1" applyFont="1" applyFill="1" applyAlignment="1"/>
    <xf numFmtId="201" fontId="0" fillId="0" borderId="0" xfId="0" applyNumberFormat="1"/>
    <xf numFmtId="201" fontId="130" fillId="49" borderId="92" xfId="0" applyNumberFormat="1" applyFont="1" applyFill="1" applyBorder="1" applyAlignment="1">
      <alignment horizontal="center" vertical="center" wrapText="1"/>
    </xf>
    <xf numFmtId="201" fontId="0" fillId="0" borderId="93" xfId="0" applyNumberFormat="1" applyBorder="1" applyAlignment="1">
      <alignment horizontal="center" vertical="center" wrapText="1"/>
    </xf>
    <xf numFmtId="201" fontId="4" fillId="51" borderId="94" xfId="0" applyNumberFormat="1" applyFont="1" applyFill="1" applyBorder="1"/>
    <xf numFmtId="201" fontId="4" fillId="52" borderId="0" xfId="0" applyNumberFormat="1" applyFont="1" applyFill="1"/>
    <xf numFmtId="201" fontId="4" fillId="51" borderId="0" xfId="0" applyNumberFormat="1" applyFont="1" applyFill="1"/>
    <xf numFmtId="201" fontId="4" fillId="51" borderId="22" xfId="0" applyNumberFormat="1" applyFont="1" applyFill="1" applyBorder="1"/>
    <xf numFmtId="201" fontId="4" fillId="0" borderId="0" xfId="0" applyNumberFormat="1" applyFont="1"/>
    <xf numFmtId="202" fontId="0" fillId="0" borderId="0" xfId="0" applyNumberFormat="1"/>
    <xf numFmtId="202" fontId="130" fillId="49" borderId="92" xfId="0" applyNumberFormat="1" applyFont="1" applyFill="1" applyBorder="1" applyAlignment="1">
      <alignment horizontal="center" vertical="center" wrapText="1"/>
    </xf>
    <xf numFmtId="202" fontId="0" fillId="0" borderId="93" xfId="0" applyNumberFormat="1" applyBorder="1" applyAlignment="1">
      <alignment horizontal="center" vertical="center" wrapText="1"/>
    </xf>
    <xf numFmtId="202" fontId="4" fillId="51" borderId="94" xfId="0" applyNumberFormat="1" applyFont="1" applyFill="1" applyBorder="1"/>
    <xf numFmtId="202" fontId="4" fillId="52" borderId="0" xfId="0" applyNumberFormat="1" applyFont="1" applyFill="1"/>
    <xf numFmtId="202" fontId="4" fillId="51" borderId="0" xfId="0" applyNumberFormat="1" applyFont="1" applyFill="1"/>
    <xf numFmtId="202" fontId="4" fillId="51" borderId="22" xfId="0" applyNumberFormat="1" applyFont="1" applyFill="1" applyBorder="1"/>
    <xf numFmtId="202" fontId="4" fillId="0" borderId="0" xfId="0" applyNumberFormat="1" applyFont="1"/>
    <xf numFmtId="0" fontId="133" fillId="0" borderId="0" xfId="0" applyFont="1"/>
    <xf numFmtId="2" fontId="10" fillId="0" borderId="0" xfId="0" applyNumberFormat="1" applyFont="1" applyAlignment="1">
      <alignment horizontal="right"/>
    </xf>
    <xf numFmtId="2" fontId="0" fillId="0" borderId="0" xfId="0" applyNumberFormat="1"/>
    <xf numFmtId="2" fontId="130" fillId="49" borderId="92" xfId="0" applyNumberFormat="1" applyFont="1" applyFill="1" applyBorder="1" applyAlignment="1">
      <alignment horizontal="center" vertical="center"/>
    </xf>
    <xf numFmtId="2" fontId="0" fillId="0" borderId="93" xfId="0" applyNumberFormat="1" applyBorder="1" applyAlignment="1">
      <alignment horizontal="center" vertical="center" wrapText="1"/>
    </xf>
    <xf numFmtId="2" fontId="1" fillId="51" borderId="95" xfId="0" applyNumberFormat="1" applyFont="1" applyFill="1" applyBorder="1"/>
    <xf numFmtId="2" fontId="130" fillId="49" borderId="9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1" fillId="55" borderId="95" xfId="0" applyFont="1" applyFill="1" applyBorder="1"/>
    <xf numFmtId="0" fontId="1" fillId="55" borderId="95" xfId="0" quotePrefix="1" applyFont="1" applyFill="1" applyBorder="1"/>
    <xf numFmtId="2" fontId="1" fillId="55" borderId="95" xfId="0" applyNumberFormat="1" applyFont="1" applyFill="1" applyBorder="1"/>
    <xf numFmtId="1" fontId="1" fillId="55" borderId="95" xfId="0" applyNumberFormat="1" applyFont="1" applyFill="1" applyBorder="1"/>
    <xf numFmtId="0" fontId="134" fillId="0" borderId="0" xfId="0" applyFont="1"/>
    <xf numFmtId="169" fontId="0" fillId="0" borderId="0" xfId="0" applyNumberFormat="1"/>
    <xf numFmtId="169" fontId="1" fillId="50" borderId="93" xfId="0" applyNumberFormat="1" applyFont="1" applyFill="1" applyBorder="1" applyAlignment="1">
      <alignment horizontal="center" vertical="center" wrapText="1"/>
    </xf>
    <xf numFmtId="2" fontId="4" fillId="51" borderId="95" xfId="0" applyNumberFormat="1" applyFont="1" applyFill="1" applyBorder="1" applyAlignment="1">
      <alignment horizontal="left"/>
    </xf>
    <xf numFmtId="169" fontId="130" fillId="49" borderId="92" xfId="0" applyNumberFormat="1" applyFont="1" applyFill="1" applyBorder="1" applyAlignment="1">
      <alignment horizontal="center" vertical="center" wrapText="1"/>
    </xf>
    <xf numFmtId="0" fontId="4" fillId="51" borderId="0" xfId="0" applyFont="1" applyFill="1" applyAlignment="1">
      <alignment horizontal="center"/>
    </xf>
    <xf numFmtId="169" fontId="4" fillId="51" borderId="0" xfId="0" applyNumberFormat="1" applyFont="1" applyFill="1" applyAlignment="1">
      <alignment horizontal="center"/>
    </xf>
    <xf numFmtId="0" fontId="4" fillId="52" borderId="0" xfId="0" applyFont="1" applyFill="1" applyAlignment="1">
      <alignment horizontal="center"/>
    </xf>
    <xf numFmtId="169" fontId="4" fillId="52" borderId="0" xfId="0" applyNumberFormat="1" applyFont="1" applyFill="1" applyAlignment="1">
      <alignment horizontal="center"/>
    </xf>
    <xf numFmtId="2" fontId="4" fillId="51" borderId="95" xfId="0" applyNumberFormat="1" applyFont="1" applyFill="1" applyBorder="1" applyAlignment="1">
      <alignment horizontal="center"/>
    </xf>
    <xf numFmtId="169" fontId="4" fillId="51" borderId="95" xfId="0" applyNumberFormat="1" applyFont="1" applyFill="1" applyBorder="1" applyAlignment="1">
      <alignment horizontal="center"/>
    </xf>
    <xf numFmtId="1" fontId="40" fillId="0" borderId="33" xfId="0" applyNumberFormat="1" applyFont="1" applyBorder="1" applyAlignment="1">
      <alignment horizontal="center" vertical="center" wrapText="1"/>
    </xf>
    <xf numFmtId="1" fontId="40" fillId="0" borderId="36" xfId="0" applyNumberFormat="1" applyFont="1" applyBorder="1" applyAlignment="1">
      <alignment horizontal="center" vertical="center" wrapText="1"/>
    </xf>
    <xf numFmtId="1" fontId="40" fillId="0" borderId="34" xfId="0" quotePrefix="1" applyNumberFormat="1" applyFont="1" applyBorder="1" applyAlignment="1">
      <alignment horizontal="center" vertical="center" wrapText="1"/>
    </xf>
    <xf numFmtId="1" fontId="40" fillId="0" borderId="37" xfId="0" applyNumberFormat="1" applyFont="1" applyBorder="1" applyAlignment="1">
      <alignment horizontal="center" vertical="center" wrapText="1"/>
    </xf>
    <xf numFmtId="192" fontId="40" fillId="0" borderId="35" xfId="0" applyNumberFormat="1" applyFont="1" applyBorder="1" applyAlignment="1">
      <alignment horizontal="center" vertical="center"/>
    </xf>
    <xf numFmtId="192" fontId="40" fillId="0" borderId="38" xfId="0" applyNumberFormat="1" applyFont="1" applyBorder="1" applyAlignment="1">
      <alignment horizontal="center" vertical="center"/>
    </xf>
    <xf numFmtId="0" fontId="115" fillId="0" borderId="36" xfId="0" applyFont="1" applyBorder="1" applyAlignment="1">
      <alignment horizontal="center" vertical="center"/>
    </xf>
    <xf numFmtId="0" fontId="115" fillId="0" borderId="4" xfId="0" applyFont="1" applyBorder="1" applyAlignment="1">
      <alignment horizontal="center" vertical="center"/>
    </xf>
    <xf numFmtId="0" fontId="115" fillId="0" borderId="36" xfId="0" applyFont="1" applyBorder="1" applyAlignment="1">
      <alignment horizontal="center" vertical="center" wrapText="1"/>
    </xf>
    <xf numFmtId="0" fontId="115" fillId="0" borderId="24" xfId="0" applyFont="1" applyBorder="1" applyAlignment="1">
      <alignment horizontal="center" vertical="center" wrapText="1"/>
    </xf>
    <xf numFmtId="1" fontId="115" fillId="0" borderId="36" xfId="0" applyNumberFormat="1" applyFont="1" applyBorder="1" applyAlignment="1">
      <alignment horizontal="center" vertical="center" wrapText="1"/>
    </xf>
    <xf numFmtId="1" fontId="115" fillId="0" borderId="24" xfId="0" applyNumberFormat="1" applyFont="1" applyBorder="1" applyAlignment="1">
      <alignment horizontal="center" vertical="center" wrapText="1"/>
    </xf>
    <xf numFmtId="1" fontId="115" fillId="0" borderId="37" xfId="0" applyNumberFormat="1" applyFont="1" applyBorder="1" applyAlignment="1">
      <alignment horizontal="center" vertical="center" wrapText="1"/>
    </xf>
    <xf numFmtId="1" fontId="115" fillId="0" borderId="23" xfId="0" applyNumberFormat="1" applyFont="1" applyBorder="1" applyAlignment="1">
      <alignment horizontal="center" vertical="center" wrapText="1"/>
    </xf>
    <xf numFmtId="192" fontId="40" fillId="0" borderId="32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192" fontId="40" fillId="0" borderId="33" xfId="0" applyNumberFormat="1" applyFont="1" applyBorder="1" applyAlignment="1">
      <alignment horizontal="center" vertical="center" wrapText="1"/>
    </xf>
    <xf numFmtId="192" fontId="40" fillId="0" borderId="36" xfId="0" applyNumberFormat="1" applyFont="1" applyBorder="1" applyAlignment="1">
      <alignment horizontal="center" vertical="center" wrapText="1"/>
    </xf>
    <xf numFmtId="0" fontId="129" fillId="0" borderId="27" xfId="0" applyFont="1" applyBorder="1" applyAlignment="1">
      <alignment horizontal="center" vertical="top" wrapText="1"/>
    </xf>
    <xf numFmtId="0" fontId="129" fillId="0" borderId="21" xfId="0" applyFont="1" applyBorder="1" applyAlignment="1">
      <alignment horizontal="center" vertical="top" wrapText="1"/>
    </xf>
    <xf numFmtId="0" fontId="129" fillId="0" borderId="86" xfId="0" applyFont="1" applyBorder="1" applyAlignment="1">
      <alignment horizontal="center" vertical="center" wrapText="1"/>
    </xf>
    <xf numFmtId="0" fontId="129" fillId="0" borderId="87" xfId="0" applyFont="1" applyBorder="1" applyAlignment="1">
      <alignment horizontal="center" vertical="center" wrapText="1"/>
    </xf>
    <xf numFmtId="0" fontId="129" fillId="0" borderId="88" xfId="0" applyFont="1" applyBorder="1" applyAlignment="1">
      <alignment horizontal="center" vertical="top" wrapText="1"/>
    </xf>
    <xf numFmtId="0" fontId="129" fillId="0" borderId="85" xfId="0" applyFont="1" applyBorder="1" applyAlignment="1">
      <alignment horizontal="center" vertical="top" wrapText="1"/>
    </xf>
    <xf numFmtId="0" fontId="129" fillId="0" borderId="89" xfId="0" applyFont="1" applyBorder="1" applyAlignment="1">
      <alignment horizontal="center" vertical="top" wrapText="1"/>
    </xf>
    <xf numFmtId="190" fontId="3" fillId="42" borderId="0" xfId="0" quotePrefix="1" applyNumberFormat="1" applyFont="1" applyFill="1" applyAlignment="1">
      <alignment horizontal="center"/>
    </xf>
    <xf numFmtId="190" fontId="3" fillId="42" borderId="0" xfId="0" applyNumberFormat="1" applyFont="1" applyFill="1" applyAlignment="1">
      <alignment horizontal="center"/>
    </xf>
  </cellXfs>
  <cellStyles count="169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1" xfId="22" xr:uid="{00000000-0005-0000-0000-000015000000}"/>
    <cellStyle name="20% - akcent 1 12" xfId="23" xr:uid="{00000000-0005-0000-0000-000016000000}"/>
    <cellStyle name="20% - akcent 1 13" xfId="24" xr:uid="{00000000-0005-0000-0000-000017000000}"/>
    <cellStyle name="20% - akcent 1 14" xfId="25" xr:uid="{00000000-0005-0000-0000-000018000000}"/>
    <cellStyle name="20% - akcent 1 15" xfId="26" xr:uid="{00000000-0005-0000-0000-000019000000}"/>
    <cellStyle name="20% - akcent 1 16" xfId="27" xr:uid="{00000000-0005-0000-0000-00001A000000}"/>
    <cellStyle name="20% - akcent 1 17" xfId="28" xr:uid="{00000000-0005-0000-0000-00001B000000}"/>
    <cellStyle name="20% - akcent 1 18" xfId="29" xr:uid="{00000000-0005-0000-0000-00001C000000}"/>
    <cellStyle name="20% - akcent 1 19" xfId="30" xr:uid="{00000000-0005-0000-0000-00001D000000}"/>
    <cellStyle name="20% - akcent 1 2" xfId="31" xr:uid="{00000000-0005-0000-0000-00001E000000}"/>
    <cellStyle name="20% - akcent 1 20" xfId="32" xr:uid="{00000000-0005-0000-0000-00001F000000}"/>
    <cellStyle name="20% - akcent 1 3" xfId="33" xr:uid="{00000000-0005-0000-0000-000020000000}"/>
    <cellStyle name="20% - akcent 1 4" xfId="34" xr:uid="{00000000-0005-0000-0000-000021000000}"/>
    <cellStyle name="20% - akcent 1 5" xfId="35" xr:uid="{00000000-0005-0000-0000-000022000000}"/>
    <cellStyle name="20% - akcent 1 6" xfId="36" xr:uid="{00000000-0005-0000-0000-000023000000}"/>
    <cellStyle name="20% - akcent 1 7" xfId="37" xr:uid="{00000000-0005-0000-0000-000024000000}"/>
    <cellStyle name="20% - akcent 1 8" xfId="38" xr:uid="{00000000-0005-0000-0000-000025000000}"/>
    <cellStyle name="20% - akcent 1 9" xfId="39" xr:uid="{00000000-0005-0000-0000-000026000000}"/>
    <cellStyle name="20% - akcent 1 9 2" xfId="40" xr:uid="{00000000-0005-0000-0000-000027000000}"/>
    <cellStyle name="20% - akcent 1 9 3" xfId="41" xr:uid="{00000000-0005-0000-0000-000028000000}"/>
    <cellStyle name="20% - akcent 2 10" xfId="42" xr:uid="{00000000-0005-0000-0000-000029000000}"/>
    <cellStyle name="20% - akcent 2 10 2" xfId="43" xr:uid="{00000000-0005-0000-0000-00002A000000}"/>
    <cellStyle name="20% - akcent 2 10 3" xfId="44" xr:uid="{00000000-0005-0000-0000-00002B000000}"/>
    <cellStyle name="20% - akcent 2 11" xfId="45" xr:uid="{00000000-0005-0000-0000-00002C000000}"/>
    <cellStyle name="20% - akcent 2 12" xfId="46" xr:uid="{00000000-0005-0000-0000-00002D000000}"/>
    <cellStyle name="20% - akcent 2 13" xfId="47" xr:uid="{00000000-0005-0000-0000-00002E000000}"/>
    <cellStyle name="20% - akcent 2 14" xfId="48" xr:uid="{00000000-0005-0000-0000-00002F000000}"/>
    <cellStyle name="20% - akcent 2 15" xfId="49" xr:uid="{00000000-0005-0000-0000-000030000000}"/>
    <cellStyle name="20% - akcent 2 16" xfId="50" xr:uid="{00000000-0005-0000-0000-000031000000}"/>
    <cellStyle name="20% - akcent 2 17" xfId="51" xr:uid="{00000000-0005-0000-0000-000032000000}"/>
    <cellStyle name="20% - akcent 2 18" xfId="52" xr:uid="{00000000-0005-0000-0000-000033000000}"/>
    <cellStyle name="20% - akcent 2 19" xfId="53" xr:uid="{00000000-0005-0000-0000-000034000000}"/>
    <cellStyle name="20% - akcent 2 2" xfId="54" xr:uid="{00000000-0005-0000-0000-000035000000}"/>
    <cellStyle name="20% - akcent 2 20" xfId="55" xr:uid="{00000000-0005-0000-0000-000036000000}"/>
    <cellStyle name="20% - akcent 2 3" xfId="56" xr:uid="{00000000-0005-0000-0000-000037000000}"/>
    <cellStyle name="20% - akcent 2 4" xfId="57" xr:uid="{00000000-0005-0000-0000-000038000000}"/>
    <cellStyle name="20% - akcent 2 5" xfId="58" xr:uid="{00000000-0005-0000-0000-000039000000}"/>
    <cellStyle name="20% - akcent 2 6" xfId="59" xr:uid="{00000000-0005-0000-0000-00003A000000}"/>
    <cellStyle name="20% - akcent 2 7" xfId="60" xr:uid="{00000000-0005-0000-0000-00003B000000}"/>
    <cellStyle name="20% - akcent 2 8" xfId="61" xr:uid="{00000000-0005-0000-0000-00003C000000}"/>
    <cellStyle name="20% - akcent 2 9" xfId="62" xr:uid="{00000000-0005-0000-0000-00003D000000}"/>
    <cellStyle name="20% - akcent 2 9 2" xfId="63" xr:uid="{00000000-0005-0000-0000-00003E000000}"/>
    <cellStyle name="20% - akcent 2 9 3" xfId="64" xr:uid="{00000000-0005-0000-0000-00003F000000}"/>
    <cellStyle name="20% - akcent 3 10" xfId="65" xr:uid="{00000000-0005-0000-0000-000040000000}"/>
    <cellStyle name="20% - akcent 3 10 2" xfId="66" xr:uid="{00000000-0005-0000-0000-000041000000}"/>
    <cellStyle name="20% - akcent 3 10 3" xfId="67" xr:uid="{00000000-0005-0000-0000-000042000000}"/>
    <cellStyle name="20% - akcent 3 11" xfId="68" xr:uid="{00000000-0005-0000-0000-000043000000}"/>
    <cellStyle name="20% - akcent 3 12" xfId="69" xr:uid="{00000000-0005-0000-0000-000044000000}"/>
    <cellStyle name="20% - akcent 3 13" xfId="70" xr:uid="{00000000-0005-0000-0000-000045000000}"/>
    <cellStyle name="20% - akcent 3 14" xfId="71" xr:uid="{00000000-0005-0000-0000-000046000000}"/>
    <cellStyle name="20% - akcent 3 15" xfId="72" xr:uid="{00000000-0005-0000-0000-000047000000}"/>
    <cellStyle name="20% - akcent 3 16" xfId="73" xr:uid="{00000000-0005-0000-0000-000048000000}"/>
    <cellStyle name="20% - akcent 3 17" xfId="74" xr:uid="{00000000-0005-0000-0000-000049000000}"/>
    <cellStyle name="20% - akcent 3 18" xfId="75" xr:uid="{00000000-0005-0000-0000-00004A000000}"/>
    <cellStyle name="20% - akcent 3 19" xfId="76" xr:uid="{00000000-0005-0000-0000-00004B000000}"/>
    <cellStyle name="20% - akcent 3 2" xfId="77" xr:uid="{00000000-0005-0000-0000-00004C000000}"/>
    <cellStyle name="20% - akcent 3 20" xfId="78" xr:uid="{00000000-0005-0000-0000-00004D000000}"/>
    <cellStyle name="20% - akcent 3 3" xfId="79" xr:uid="{00000000-0005-0000-0000-00004E000000}"/>
    <cellStyle name="20% - akcent 3 4" xfId="80" xr:uid="{00000000-0005-0000-0000-00004F000000}"/>
    <cellStyle name="20% - akcent 3 5" xfId="81" xr:uid="{00000000-0005-0000-0000-000050000000}"/>
    <cellStyle name="20% - akcent 3 6" xfId="82" xr:uid="{00000000-0005-0000-0000-000051000000}"/>
    <cellStyle name="20% - akcent 3 7" xfId="83" xr:uid="{00000000-0005-0000-0000-000052000000}"/>
    <cellStyle name="20% - akcent 3 8" xfId="84" xr:uid="{00000000-0005-0000-0000-000053000000}"/>
    <cellStyle name="20% - akcent 3 9" xfId="85" xr:uid="{00000000-0005-0000-0000-000054000000}"/>
    <cellStyle name="20% - akcent 3 9 2" xfId="86" xr:uid="{00000000-0005-0000-0000-000055000000}"/>
    <cellStyle name="20% - akcent 3 9 3" xfId="87" xr:uid="{00000000-0005-0000-0000-000056000000}"/>
    <cellStyle name="20% - akcent 4 10" xfId="88" xr:uid="{00000000-0005-0000-0000-000057000000}"/>
    <cellStyle name="20% - akcent 4 10 2" xfId="89" xr:uid="{00000000-0005-0000-0000-000058000000}"/>
    <cellStyle name="20% - akcent 4 10 3" xfId="90" xr:uid="{00000000-0005-0000-0000-000059000000}"/>
    <cellStyle name="20% - akcent 4 11" xfId="91" xr:uid="{00000000-0005-0000-0000-00005A000000}"/>
    <cellStyle name="20% - akcent 4 12" xfId="92" xr:uid="{00000000-0005-0000-0000-00005B000000}"/>
    <cellStyle name="20% - akcent 4 13" xfId="93" xr:uid="{00000000-0005-0000-0000-00005C000000}"/>
    <cellStyle name="20% - akcent 4 14" xfId="94" xr:uid="{00000000-0005-0000-0000-00005D000000}"/>
    <cellStyle name="20% - akcent 4 15" xfId="95" xr:uid="{00000000-0005-0000-0000-00005E000000}"/>
    <cellStyle name="20% - akcent 4 16" xfId="96" xr:uid="{00000000-0005-0000-0000-00005F000000}"/>
    <cellStyle name="20% - akcent 4 17" xfId="97" xr:uid="{00000000-0005-0000-0000-000060000000}"/>
    <cellStyle name="20% - akcent 4 18" xfId="98" xr:uid="{00000000-0005-0000-0000-000061000000}"/>
    <cellStyle name="20% - akcent 4 19" xfId="99" xr:uid="{00000000-0005-0000-0000-000062000000}"/>
    <cellStyle name="20% - akcent 4 2" xfId="100" xr:uid="{00000000-0005-0000-0000-000063000000}"/>
    <cellStyle name="20% - akcent 4 20" xfId="101" xr:uid="{00000000-0005-0000-0000-000064000000}"/>
    <cellStyle name="20% - akcent 4 3" xfId="102" xr:uid="{00000000-0005-0000-0000-000065000000}"/>
    <cellStyle name="20% - akcent 4 4" xfId="103" xr:uid="{00000000-0005-0000-0000-000066000000}"/>
    <cellStyle name="20% - akcent 4 5" xfId="104" xr:uid="{00000000-0005-0000-0000-000067000000}"/>
    <cellStyle name="20% - akcent 4 6" xfId="105" xr:uid="{00000000-0005-0000-0000-000068000000}"/>
    <cellStyle name="20% - akcent 4 7" xfId="106" xr:uid="{00000000-0005-0000-0000-000069000000}"/>
    <cellStyle name="20% - akcent 4 8" xfId="107" xr:uid="{00000000-0005-0000-0000-00006A000000}"/>
    <cellStyle name="20% - akcent 4 9" xfId="108" xr:uid="{00000000-0005-0000-0000-00006B000000}"/>
    <cellStyle name="20% - akcent 4 9 2" xfId="109" xr:uid="{00000000-0005-0000-0000-00006C000000}"/>
    <cellStyle name="20% - akcent 4 9 3" xfId="110" xr:uid="{00000000-0005-0000-0000-00006D000000}"/>
    <cellStyle name="20% - akcent 5 10" xfId="111" xr:uid="{00000000-0005-0000-0000-00006E000000}"/>
    <cellStyle name="20% - akcent 5 10 2" xfId="112" xr:uid="{00000000-0005-0000-0000-00006F000000}"/>
    <cellStyle name="20% - akcent 5 10 3" xfId="113" xr:uid="{00000000-0005-0000-0000-000070000000}"/>
    <cellStyle name="20% - akcent 5 11" xfId="114" xr:uid="{00000000-0005-0000-0000-000071000000}"/>
    <cellStyle name="20% - akcent 5 12" xfId="115" xr:uid="{00000000-0005-0000-0000-000072000000}"/>
    <cellStyle name="20% - akcent 5 13" xfId="116" xr:uid="{00000000-0005-0000-0000-000073000000}"/>
    <cellStyle name="20% - akcent 5 14" xfId="117" xr:uid="{00000000-0005-0000-0000-000074000000}"/>
    <cellStyle name="20% - akcent 5 15" xfId="118" xr:uid="{00000000-0005-0000-0000-000075000000}"/>
    <cellStyle name="20% - akcent 5 16" xfId="119" xr:uid="{00000000-0005-0000-0000-000076000000}"/>
    <cellStyle name="20% - akcent 5 17" xfId="120" xr:uid="{00000000-0005-0000-0000-000077000000}"/>
    <cellStyle name="20% - akcent 5 18" xfId="121" xr:uid="{00000000-0005-0000-0000-000078000000}"/>
    <cellStyle name="20% - akcent 5 19" xfId="122" xr:uid="{00000000-0005-0000-0000-000079000000}"/>
    <cellStyle name="20% - akcent 5 2" xfId="123" xr:uid="{00000000-0005-0000-0000-00007A000000}"/>
    <cellStyle name="20% - akcent 5 20" xfId="124" xr:uid="{00000000-0005-0000-0000-00007B000000}"/>
    <cellStyle name="20% - akcent 5 3" xfId="125" xr:uid="{00000000-0005-0000-0000-00007C000000}"/>
    <cellStyle name="20% - akcent 5 4" xfId="126" xr:uid="{00000000-0005-0000-0000-00007D000000}"/>
    <cellStyle name="20% - akcent 5 5" xfId="127" xr:uid="{00000000-0005-0000-0000-00007E000000}"/>
    <cellStyle name="20% - akcent 5 6" xfId="128" xr:uid="{00000000-0005-0000-0000-00007F000000}"/>
    <cellStyle name="20% - akcent 5 7" xfId="129" xr:uid="{00000000-0005-0000-0000-000080000000}"/>
    <cellStyle name="20% - akcent 5 8" xfId="130" xr:uid="{00000000-0005-0000-0000-000081000000}"/>
    <cellStyle name="20% - akcent 5 9" xfId="131" xr:uid="{00000000-0005-0000-0000-000082000000}"/>
    <cellStyle name="20% - akcent 5 9 2" xfId="132" xr:uid="{00000000-0005-0000-0000-000083000000}"/>
    <cellStyle name="20% - akcent 5 9 3" xfId="133" xr:uid="{00000000-0005-0000-0000-000084000000}"/>
    <cellStyle name="20% - akcent 6 10" xfId="134" xr:uid="{00000000-0005-0000-0000-000085000000}"/>
    <cellStyle name="20% - akcent 6 10 2" xfId="135" xr:uid="{00000000-0005-0000-0000-000086000000}"/>
    <cellStyle name="20% - akcent 6 10 3" xfId="136" xr:uid="{00000000-0005-0000-0000-000087000000}"/>
    <cellStyle name="20% - akcent 6 11" xfId="137" xr:uid="{00000000-0005-0000-0000-000088000000}"/>
    <cellStyle name="20% - akcent 6 12" xfId="138" xr:uid="{00000000-0005-0000-0000-000089000000}"/>
    <cellStyle name="20% - akcent 6 13" xfId="139" xr:uid="{00000000-0005-0000-0000-00008A000000}"/>
    <cellStyle name="20% - akcent 6 14" xfId="140" xr:uid="{00000000-0005-0000-0000-00008B000000}"/>
    <cellStyle name="20% - akcent 6 15" xfId="141" xr:uid="{00000000-0005-0000-0000-00008C000000}"/>
    <cellStyle name="20% - akcent 6 16" xfId="142" xr:uid="{00000000-0005-0000-0000-00008D000000}"/>
    <cellStyle name="20% - akcent 6 17" xfId="143" xr:uid="{00000000-0005-0000-0000-00008E000000}"/>
    <cellStyle name="20% - akcent 6 18" xfId="144" xr:uid="{00000000-0005-0000-0000-00008F000000}"/>
    <cellStyle name="20% - akcent 6 19" xfId="145" xr:uid="{00000000-0005-0000-0000-000090000000}"/>
    <cellStyle name="20% - akcent 6 2" xfId="146" xr:uid="{00000000-0005-0000-0000-000091000000}"/>
    <cellStyle name="20% - akcent 6 20" xfId="147" xr:uid="{00000000-0005-0000-0000-000092000000}"/>
    <cellStyle name="20% - akcent 6 3" xfId="148" xr:uid="{00000000-0005-0000-0000-000093000000}"/>
    <cellStyle name="20% - akcent 6 4" xfId="149" xr:uid="{00000000-0005-0000-0000-000094000000}"/>
    <cellStyle name="20% - akcent 6 5" xfId="150" xr:uid="{00000000-0005-0000-0000-000095000000}"/>
    <cellStyle name="20% - akcent 6 6" xfId="151" xr:uid="{00000000-0005-0000-0000-000096000000}"/>
    <cellStyle name="20% - akcent 6 7" xfId="152" xr:uid="{00000000-0005-0000-0000-000097000000}"/>
    <cellStyle name="20% - akcent 6 8" xfId="153" xr:uid="{00000000-0005-0000-0000-000098000000}"/>
    <cellStyle name="20% - akcent 6 9" xfId="154" xr:uid="{00000000-0005-0000-0000-000099000000}"/>
    <cellStyle name="20% - akcent 6 9 2" xfId="155" xr:uid="{00000000-0005-0000-0000-00009A000000}"/>
    <cellStyle name="20% - akcent 6 9 3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 10" xfId="177" xr:uid="{00000000-0005-0000-0000-0000B0000000}"/>
    <cellStyle name="40% - akcent 1 10 2" xfId="178" xr:uid="{00000000-0005-0000-0000-0000B1000000}"/>
    <cellStyle name="40% - akcent 1 10 3" xfId="179" xr:uid="{00000000-0005-0000-0000-0000B2000000}"/>
    <cellStyle name="40% - akcent 1 11" xfId="180" xr:uid="{00000000-0005-0000-0000-0000B3000000}"/>
    <cellStyle name="40% - akcent 1 12" xfId="181" xr:uid="{00000000-0005-0000-0000-0000B4000000}"/>
    <cellStyle name="40% - akcent 1 13" xfId="182" xr:uid="{00000000-0005-0000-0000-0000B5000000}"/>
    <cellStyle name="40% - akcent 1 14" xfId="183" xr:uid="{00000000-0005-0000-0000-0000B6000000}"/>
    <cellStyle name="40% - akcent 1 15" xfId="184" xr:uid="{00000000-0005-0000-0000-0000B7000000}"/>
    <cellStyle name="40% - akcent 1 16" xfId="185" xr:uid="{00000000-0005-0000-0000-0000B8000000}"/>
    <cellStyle name="40% - akcent 1 17" xfId="186" xr:uid="{00000000-0005-0000-0000-0000B9000000}"/>
    <cellStyle name="40% - akcent 1 18" xfId="187" xr:uid="{00000000-0005-0000-0000-0000BA000000}"/>
    <cellStyle name="40% - akcent 1 19" xfId="188" xr:uid="{00000000-0005-0000-0000-0000BB000000}"/>
    <cellStyle name="40% - akcent 1 2" xfId="189" xr:uid="{00000000-0005-0000-0000-0000BC000000}"/>
    <cellStyle name="40% - akcent 1 20" xfId="190" xr:uid="{00000000-0005-0000-0000-0000BD000000}"/>
    <cellStyle name="40% - akcent 1 3" xfId="191" xr:uid="{00000000-0005-0000-0000-0000BE000000}"/>
    <cellStyle name="40% - akcent 1 4" xfId="192" xr:uid="{00000000-0005-0000-0000-0000BF000000}"/>
    <cellStyle name="40% - akcent 1 5" xfId="193" xr:uid="{00000000-0005-0000-0000-0000C0000000}"/>
    <cellStyle name="40% - akcent 1 6" xfId="194" xr:uid="{00000000-0005-0000-0000-0000C1000000}"/>
    <cellStyle name="40% - akcent 1 7" xfId="195" xr:uid="{00000000-0005-0000-0000-0000C2000000}"/>
    <cellStyle name="40% - akcent 1 8" xfId="196" xr:uid="{00000000-0005-0000-0000-0000C3000000}"/>
    <cellStyle name="40% - akcent 1 9" xfId="197" xr:uid="{00000000-0005-0000-0000-0000C4000000}"/>
    <cellStyle name="40% - akcent 1 9 2" xfId="198" xr:uid="{00000000-0005-0000-0000-0000C5000000}"/>
    <cellStyle name="40% - akcent 1 9 3" xfId="199" xr:uid="{00000000-0005-0000-0000-0000C6000000}"/>
    <cellStyle name="40% - akcent 2 10" xfId="200" xr:uid="{00000000-0005-0000-0000-0000C7000000}"/>
    <cellStyle name="40% - akcent 2 10 2" xfId="201" xr:uid="{00000000-0005-0000-0000-0000C8000000}"/>
    <cellStyle name="40% - akcent 2 10 3" xfId="202" xr:uid="{00000000-0005-0000-0000-0000C9000000}"/>
    <cellStyle name="40% - akcent 2 11" xfId="203" xr:uid="{00000000-0005-0000-0000-0000CA000000}"/>
    <cellStyle name="40% - akcent 2 12" xfId="204" xr:uid="{00000000-0005-0000-0000-0000CB000000}"/>
    <cellStyle name="40% - akcent 2 13" xfId="205" xr:uid="{00000000-0005-0000-0000-0000CC000000}"/>
    <cellStyle name="40% - akcent 2 14" xfId="206" xr:uid="{00000000-0005-0000-0000-0000CD000000}"/>
    <cellStyle name="40% - akcent 2 15" xfId="207" xr:uid="{00000000-0005-0000-0000-0000CE000000}"/>
    <cellStyle name="40% - akcent 2 16" xfId="208" xr:uid="{00000000-0005-0000-0000-0000CF000000}"/>
    <cellStyle name="40% - akcent 2 17" xfId="209" xr:uid="{00000000-0005-0000-0000-0000D0000000}"/>
    <cellStyle name="40% - akcent 2 18" xfId="210" xr:uid="{00000000-0005-0000-0000-0000D1000000}"/>
    <cellStyle name="40% - akcent 2 19" xfId="211" xr:uid="{00000000-0005-0000-0000-0000D2000000}"/>
    <cellStyle name="40% - akcent 2 2" xfId="212" xr:uid="{00000000-0005-0000-0000-0000D3000000}"/>
    <cellStyle name="40% - akcent 2 20" xfId="213" xr:uid="{00000000-0005-0000-0000-0000D4000000}"/>
    <cellStyle name="40% - akcent 2 3" xfId="214" xr:uid="{00000000-0005-0000-0000-0000D5000000}"/>
    <cellStyle name="40% - akcent 2 4" xfId="215" xr:uid="{00000000-0005-0000-0000-0000D6000000}"/>
    <cellStyle name="40% - akcent 2 5" xfId="216" xr:uid="{00000000-0005-0000-0000-0000D7000000}"/>
    <cellStyle name="40% - akcent 2 6" xfId="217" xr:uid="{00000000-0005-0000-0000-0000D8000000}"/>
    <cellStyle name="40% - akcent 2 7" xfId="218" xr:uid="{00000000-0005-0000-0000-0000D9000000}"/>
    <cellStyle name="40% - akcent 2 8" xfId="219" xr:uid="{00000000-0005-0000-0000-0000DA000000}"/>
    <cellStyle name="40% - akcent 2 9" xfId="220" xr:uid="{00000000-0005-0000-0000-0000DB000000}"/>
    <cellStyle name="40% - akcent 2 9 2" xfId="221" xr:uid="{00000000-0005-0000-0000-0000DC000000}"/>
    <cellStyle name="40% - akcent 2 9 3" xfId="222" xr:uid="{00000000-0005-0000-0000-0000DD000000}"/>
    <cellStyle name="40% - akcent 3 10" xfId="223" xr:uid="{00000000-0005-0000-0000-0000DE000000}"/>
    <cellStyle name="40% - akcent 3 10 2" xfId="224" xr:uid="{00000000-0005-0000-0000-0000DF000000}"/>
    <cellStyle name="40% - akcent 3 10 3" xfId="225" xr:uid="{00000000-0005-0000-0000-0000E0000000}"/>
    <cellStyle name="40% - akcent 3 11" xfId="226" xr:uid="{00000000-0005-0000-0000-0000E1000000}"/>
    <cellStyle name="40% - akcent 3 12" xfId="227" xr:uid="{00000000-0005-0000-0000-0000E2000000}"/>
    <cellStyle name="40% - akcent 3 13" xfId="228" xr:uid="{00000000-0005-0000-0000-0000E3000000}"/>
    <cellStyle name="40% - akcent 3 14" xfId="229" xr:uid="{00000000-0005-0000-0000-0000E4000000}"/>
    <cellStyle name="40% - akcent 3 15" xfId="230" xr:uid="{00000000-0005-0000-0000-0000E5000000}"/>
    <cellStyle name="40% - akcent 3 16" xfId="231" xr:uid="{00000000-0005-0000-0000-0000E6000000}"/>
    <cellStyle name="40% - akcent 3 17" xfId="232" xr:uid="{00000000-0005-0000-0000-0000E7000000}"/>
    <cellStyle name="40% - akcent 3 18" xfId="233" xr:uid="{00000000-0005-0000-0000-0000E8000000}"/>
    <cellStyle name="40% - akcent 3 19" xfId="234" xr:uid="{00000000-0005-0000-0000-0000E9000000}"/>
    <cellStyle name="40% - akcent 3 2" xfId="235" xr:uid="{00000000-0005-0000-0000-0000EA000000}"/>
    <cellStyle name="40% - akcent 3 20" xfId="236" xr:uid="{00000000-0005-0000-0000-0000EB000000}"/>
    <cellStyle name="40% - akcent 3 3" xfId="237" xr:uid="{00000000-0005-0000-0000-0000EC000000}"/>
    <cellStyle name="40% - akcent 3 4" xfId="238" xr:uid="{00000000-0005-0000-0000-0000ED000000}"/>
    <cellStyle name="40% - akcent 3 5" xfId="239" xr:uid="{00000000-0005-0000-0000-0000EE000000}"/>
    <cellStyle name="40% - akcent 3 6" xfId="240" xr:uid="{00000000-0005-0000-0000-0000EF000000}"/>
    <cellStyle name="40% - akcent 3 7" xfId="241" xr:uid="{00000000-0005-0000-0000-0000F0000000}"/>
    <cellStyle name="40% - akcent 3 8" xfId="242" xr:uid="{00000000-0005-0000-0000-0000F1000000}"/>
    <cellStyle name="40% - akcent 3 9" xfId="243" xr:uid="{00000000-0005-0000-0000-0000F2000000}"/>
    <cellStyle name="40% - akcent 3 9 2" xfId="244" xr:uid="{00000000-0005-0000-0000-0000F3000000}"/>
    <cellStyle name="40% - akcent 3 9 3" xfId="245" xr:uid="{00000000-0005-0000-0000-0000F4000000}"/>
    <cellStyle name="40% - akcent 4 10" xfId="246" xr:uid="{00000000-0005-0000-0000-0000F5000000}"/>
    <cellStyle name="40% - akcent 4 10 2" xfId="247" xr:uid="{00000000-0005-0000-0000-0000F6000000}"/>
    <cellStyle name="40% - akcent 4 10 3" xfId="248" xr:uid="{00000000-0005-0000-0000-0000F7000000}"/>
    <cellStyle name="40% - akcent 4 11" xfId="249" xr:uid="{00000000-0005-0000-0000-0000F8000000}"/>
    <cellStyle name="40% - akcent 4 12" xfId="250" xr:uid="{00000000-0005-0000-0000-0000F9000000}"/>
    <cellStyle name="40% - akcent 4 13" xfId="251" xr:uid="{00000000-0005-0000-0000-0000FA000000}"/>
    <cellStyle name="40% - akcent 4 14" xfId="252" xr:uid="{00000000-0005-0000-0000-0000FB000000}"/>
    <cellStyle name="40% - akcent 4 15" xfId="253" xr:uid="{00000000-0005-0000-0000-0000FC000000}"/>
    <cellStyle name="40% - akcent 4 16" xfId="254" xr:uid="{00000000-0005-0000-0000-0000FD000000}"/>
    <cellStyle name="40% - akcent 4 17" xfId="255" xr:uid="{00000000-0005-0000-0000-0000FE000000}"/>
    <cellStyle name="40% - akcent 4 18" xfId="256" xr:uid="{00000000-0005-0000-0000-0000FF000000}"/>
    <cellStyle name="40% - akcent 4 19" xfId="257" xr:uid="{00000000-0005-0000-0000-000000010000}"/>
    <cellStyle name="40% - akcent 4 2" xfId="258" xr:uid="{00000000-0005-0000-0000-000001010000}"/>
    <cellStyle name="40% - akcent 4 20" xfId="259" xr:uid="{00000000-0005-0000-0000-000002010000}"/>
    <cellStyle name="40% - akcent 4 3" xfId="260" xr:uid="{00000000-0005-0000-0000-000003010000}"/>
    <cellStyle name="40% - akcent 4 4" xfId="261" xr:uid="{00000000-0005-0000-0000-000004010000}"/>
    <cellStyle name="40% - akcent 4 5" xfId="262" xr:uid="{00000000-0005-0000-0000-000005010000}"/>
    <cellStyle name="40% - akcent 4 6" xfId="263" xr:uid="{00000000-0005-0000-0000-000006010000}"/>
    <cellStyle name="40% - akcent 4 7" xfId="264" xr:uid="{00000000-0005-0000-0000-000007010000}"/>
    <cellStyle name="40% - akcent 4 8" xfId="265" xr:uid="{00000000-0005-0000-0000-000008010000}"/>
    <cellStyle name="40% - akcent 4 9" xfId="266" xr:uid="{00000000-0005-0000-0000-000009010000}"/>
    <cellStyle name="40% - akcent 4 9 2" xfId="267" xr:uid="{00000000-0005-0000-0000-00000A010000}"/>
    <cellStyle name="40% - akcent 4 9 3" xfId="268" xr:uid="{00000000-0005-0000-0000-00000B010000}"/>
    <cellStyle name="40% - akcent 5 10" xfId="269" xr:uid="{00000000-0005-0000-0000-00000C010000}"/>
    <cellStyle name="40% - akcent 5 10 2" xfId="270" xr:uid="{00000000-0005-0000-0000-00000D010000}"/>
    <cellStyle name="40% - akcent 5 10 3" xfId="271" xr:uid="{00000000-0005-0000-0000-00000E010000}"/>
    <cellStyle name="40% - akcent 5 11" xfId="272" xr:uid="{00000000-0005-0000-0000-00000F010000}"/>
    <cellStyle name="40% - akcent 5 12" xfId="273" xr:uid="{00000000-0005-0000-0000-000010010000}"/>
    <cellStyle name="40% - akcent 5 13" xfId="274" xr:uid="{00000000-0005-0000-0000-000011010000}"/>
    <cellStyle name="40% - akcent 5 14" xfId="275" xr:uid="{00000000-0005-0000-0000-000012010000}"/>
    <cellStyle name="40% - akcent 5 15" xfId="276" xr:uid="{00000000-0005-0000-0000-000013010000}"/>
    <cellStyle name="40% - akcent 5 16" xfId="277" xr:uid="{00000000-0005-0000-0000-000014010000}"/>
    <cellStyle name="40% - akcent 5 17" xfId="278" xr:uid="{00000000-0005-0000-0000-000015010000}"/>
    <cellStyle name="40% - akcent 5 18" xfId="279" xr:uid="{00000000-0005-0000-0000-000016010000}"/>
    <cellStyle name="40% - akcent 5 19" xfId="280" xr:uid="{00000000-0005-0000-0000-000017010000}"/>
    <cellStyle name="40% - akcent 5 2" xfId="281" xr:uid="{00000000-0005-0000-0000-000018010000}"/>
    <cellStyle name="40% - akcent 5 20" xfId="282" xr:uid="{00000000-0005-0000-0000-000019010000}"/>
    <cellStyle name="40% - akcent 5 3" xfId="283" xr:uid="{00000000-0005-0000-0000-00001A010000}"/>
    <cellStyle name="40% - akcent 5 4" xfId="284" xr:uid="{00000000-0005-0000-0000-00001B010000}"/>
    <cellStyle name="40% - akcent 5 5" xfId="285" xr:uid="{00000000-0005-0000-0000-00001C010000}"/>
    <cellStyle name="40% - akcent 5 6" xfId="286" xr:uid="{00000000-0005-0000-0000-00001D010000}"/>
    <cellStyle name="40% - akcent 5 7" xfId="287" xr:uid="{00000000-0005-0000-0000-00001E010000}"/>
    <cellStyle name="40% - akcent 5 8" xfId="288" xr:uid="{00000000-0005-0000-0000-00001F010000}"/>
    <cellStyle name="40% - akcent 5 9" xfId="289" xr:uid="{00000000-0005-0000-0000-000020010000}"/>
    <cellStyle name="40% - akcent 5 9 2" xfId="290" xr:uid="{00000000-0005-0000-0000-000021010000}"/>
    <cellStyle name="40% - akcent 5 9 3" xfId="291" xr:uid="{00000000-0005-0000-0000-000022010000}"/>
    <cellStyle name="40% - akcent 6 10" xfId="292" xr:uid="{00000000-0005-0000-0000-000023010000}"/>
    <cellStyle name="40% - akcent 6 10 2" xfId="293" xr:uid="{00000000-0005-0000-0000-000024010000}"/>
    <cellStyle name="40% - akcent 6 10 3" xfId="294" xr:uid="{00000000-0005-0000-0000-000025010000}"/>
    <cellStyle name="40% - akcent 6 11" xfId="295" xr:uid="{00000000-0005-0000-0000-000026010000}"/>
    <cellStyle name="40% - akcent 6 12" xfId="296" xr:uid="{00000000-0005-0000-0000-000027010000}"/>
    <cellStyle name="40% - akcent 6 13" xfId="297" xr:uid="{00000000-0005-0000-0000-000028010000}"/>
    <cellStyle name="40% - akcent 6 14" xfId="298" xr:uid="{00000000-0005-0000-0000-000029010000}"/>
    <cellStyle name="40% - akcent 6 15" xfId="299" xr:uid="{00000000-0005-0000-0000-00002A010000}"/>
    <cellStyle name="40% - akcent 6 16" xfId="300" xr:uid="{00000000-0005-0000-0000-00002B010000}"/>
    <cellStyle name="40% - akcent 6 17" xfId="301" xr:uid="{00000000-0005-0000-0000-00002C010000}"/>
    <cellStyle name="40% - akcent 6 18" xfId="302" xr:uid="{00000000-0005-0000-0000-00002D010000}"/>
    <cellStyle name="40% - akcent 6 19" xfId="303" xr:uid="{00000000-0005-0000-0000-00002E010000}"/>
    <cellStyle name="40% - akcent 6 2" xfId="304" xr:uid="{00000000-0005-0000-0000-00002F010000}"/>
    <cellStyle name="40% - akcent 6 20" xfId="305" xr:uid="{00000000-0005-0000-0000-000030010000}"/>
    <cellStyle name="40% - akcent 6 3" xfId="306" xr:uid="{00000000-0005-0000-0000-000031010000}"/>
    <cellStyle name="40% - akcent 6 4" xfId="307" xr:uid="{00000000-0005-0000-0000-000032010000}"/>
    <cellStyle name="40% - akcent 6 5" xfId="308" xr:uid="{00000000-0005-0000-0000-000033010000}"/>
    <cellStyle name="40% - akcent 6 6" xfId="309" xr:uid="{00000000-0005-0000-0000-000034010000}"/>
    <cellStyle name="40% - akcent 6 7" xfId="310" xr:uid="{00000000-0005-0000-0000-000035010000}"/>
    <cellStyle name="40% - akcent 6 8" xfId="311" xr:uid="{00000000-0005-0000-0000-000036010000}"/>
    <cellStyle name="40% - akcent 6 9" xfId="312" xr:uid="{00000000-0005-0000-0000-000037010000}"/>
    <cellStyle name="40% - akcent 6 9 2" xfId="313" xr:uid="{00000000-0005-0000-0000-000038010000}"/>
    <cellStyle name="40% - akcent 6 9 3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 10" xfId="335" xr:uid="{00000000-0005-0000-0000-00004E010000}"/>
    <cellStyle name="60% - akcent 1 10 2" xfId="336" xr:uid="{00000000-0005-0000-0000-00004F010000}"/>
    <cellStyle name="60% - akcent 1 10 3" xfId="337" xr:uid="{00000000-0005-0000-0000-000050010000}"/>
    <cellStyle name="60% - akcent 1 11" xfId="338" xr:uid="{00000000-0005-0000-0000-000051010000}"/>
    <cellStyle name="60% - akcent 1 12" xfId="339" xr:uid="{00000000-0005-0000-0000-000052010000}"/>
    <cellStyle name="60% - akcent 1 13" xfId="340" xr:uid="{00000000-0005-0000-0000-000053010000}"/>
    <cellStyle name="60% - akcent 1 14" xfId="341" xr:uid="{00000000-0005-0000-0000-000054010000}"/>
    <cellStyle name="60% - akcent 1 15" xfId="342" xr:uid="{00000000-0005-0000-0000-000055010000}"/>
    <cellStyle name="60% - akcent 1 16" xfId="343" xr:uid="{00000000-0005-0000-0000-000056010000}"/>
    <cellStyle name="60% - akcent 1 17" xfId="344" xr:uid="{00000000-0005-0000-0000-000057010000}"/>
    <cellStyle name="60% - akcent 1 18" xfId="345" xr:uid="{00000000-0005-0000-0000-000058010000}"/>
    <cellStyle name="60% - akcent 1 19" xfId="346" xr:uid="{00000000-0005-0000-0000-000059010000}"/>
    <cellStyle name="60% - akcent 1 2" xfId="347" xr:uid="{00000000-0005-0000-0000-00005A010000}"/>
    <cellStyle name="60% - akcent 1 20" xfId="348" xr:uid="{00000000-0005-0000-0000-00005B010000}"/>
    <cellStyle name="60% - akcent 1 3" xfId="349" xr:uid="{00000000-0005-0000-0000-00005C010000}"/>
    <cellStyle name="60% - akcent 1 4" xfId="350" xr:uid="{00000000-0005-0000-0000-00005D010000}"/>
    <cellStyle name="60% - akcent 1 5" xfId="351" xr:uid="{00000000-0005-0000-0000-00005E010000}"/>
    <cellStyle name="60% - akcent 1 6" xfId="352" xr:uid="{00000000-0005-0000-0000-00005F010000}"/>
    <cellStyle name="60% - akcent 1 7" xfId="353" xr:uid="{00000000-0005-0000-0000-000060010000}"/>
    <cellStyle name="60% - akcent 1 8" xfId="354" xr:uid="{00000000-0005-0000-0000-000061010000}"/>
    <cellStyle name="60% - akcent 1 9" xfId="355" xr:uid="{00000000-0005-0000-0000-000062010000}"/>
    <cellStyle name="60% - akcent 1 9 2" xfId="356" xr:uid="{00000000-0005-0000-0000-000063010000}"/>
    <cellStyle name="60% - akcent 1 9 3" xfId="357" xr:uid="{00000000-0005-0000-0000-000064010000}"/>
    <cellStyle name="60% - akcent 2 10" xfId="358" xr:uid="{00000000-0005-0000-0000-000065010000}"/>
    <cellStyle name="60% - akcent 2 10 2" xfId="359" xr:uid="{00000000-0005-0000-0000-000066010000}"/>
    <cellStyle name="60% - akcent 2 10 3" xfId="360" xr:uid="{00000000-0005-0000-0000-000067010000}"/>
    <cellStyle name="60% - akcent 2 11" xfId="361" xr:uid="{00000000-0005-0000-0000-000068010000}"/>
    <cellStyle name="60% - akcent 2 12" xfId="362" xr:uid="{00000000-0005-0000-0000-000069010000}"/>
    <cellStyle name="60% - akcent 2 13" xfId="363" xr:uid="{00000000-0005-0000-0000-00006A010000}"/>
    <cellStyle name="60% - akcent 2 14" xfId="364" xr:uid="{00000000-0005-0000-0000-00006B010000}"/>
    <cellStyle name="60% - akcent 2 15" xfId="365" xr:uid="{00000000-0005-0000-0000-00006C010000}"/>
    <cellStyle name="60% - akcent 2 16" xfId="366" xr:uid="{00000000-0005-0000-0000-00006D010000}"/>
    <cellStyle name="60% - akcent 2 17" xfId="367" xr:uid="{00000000-0005-0000-0000-00006E010000}"/>
    <cellStyle name="60% - akcent 2 18" xfId="368" xr:uid="{00000000-0005-0000-0000-00006F010000}"/>
    <cellStyle name="60% - akcent 2 19" xfId="369" xr:uid="{00000000-0005-0000-0000-000070010000}"/>
    <cellStyle name="60% - akcent 2 2" xfId="370" xr:uid="{00000000-0005-0000-0000-000071010000}"/>
    <cellStyle name="60% - akcent 2 20" xfId="371" xr:uid="{00000000-0005-0000-0000-000072010000}"/>
    <cellStyle name="60% - akcent 2 3" xfId="372" xr:uid="{00000000-0005-0000-0000-000073010000}"/>
    <cellStyle name="60% - akcent 2 4" xfId="373" xr:uid="{00000000-0005-0000-0000-000074010000}"/>
    <cellStyle name="60% - akcent 2 5" xfId="374" xr:uid="{00000000-0005-0000-0000-000075010000}"/>
    <cellStyle name="60% - akcent 2 6" xfId="375" xr:uid="{00000000-0005-0000-0000-000076010000}"/>
    <cellStyle name="60% - akcent 2 7" xfId="376" xr:uid="{00000000-0005-0000-0000-000077010000}"/>
    <cellStyle name="60% - akcent 2 8" xfId="377" xr:uid="{00000000-0005-0000-0000-000078010000}"/>
    <cellStyle name="60% - akcent 2 9" xfId="378" xr:uid="{00000000-0005-0000-0000-000079010000}"/>
    <cellStyle name="60% - akcent 2 9 2" xfId="379" xr:uid="{00000000-0005-0000-0000-00007A010000}"/>
    <cellStyle name="60% - akcent 2 9 3" xfId="380" xr:uid="{00000000-0005-0000-0000-00007B010000}"/>
    <cellStyle name="60% - akcent 3 10" xfId="381" xr:uid="{00000000-0005-0000-0000-00007C010000}"/>
    <cellStyle name="60% - akcent 3 10 2" xfId="382" xr:uid="{00000000-0005-0000-0000-00007D010000}"/>
    <cellStyle name="60% - akcent 3 10 3" xfId="383" xr:uid="{00000000-0005-0000-0000-00007E010000}"/>
    <cellStyle name="60% - akcent 3 11" xfId="384" xr:uid="{00000000-0005-0000-0000-00007F010000}"/>
    <cellStyle name="60% - akcent 3 12" xfId="385" xr:uid="{00000000-0005-0000-0000-000080010000}"/>
    <cellStyle name="60% - akcent 3 13" xfId="386" xr:uid="{00000000-0005-0000-0000-000081010000}"/>
    <cellStyle name="60% - akcent 3 14" xfId="387" xr:uid="{00000000-0005-0000-0000-000082010000}"/>
    <cellStyle name="60% - akcent 3 15" xfId="388" xr:uid="{00000000-0005-0000-0000-000083010000}"/>
    <cellStyle name="60% - akcent 3 16" xfId="389" xr:uid="{00000000-0005-0000-0000-000084010000}"/>
    <cellStyle name="60% - akcent 3 17" xfId="390" xr:uid="{00000000-0005-0000-0000-000085010000}"/>
    <cellStyle name="60% - akcent 3 18" xfId="391" xr:uid="{00000000-0005-0000-0000-000086010000}"/>
    <cellStyle name="60% - akcent 3 19" xfId="392" xr:uid="{00000000-0005-0000-0000-000087010000}"/>
    <cellStyle name="60% - akcent 3 2" xfId="393" xr:uid="{00000000-0005-0000-0000-000088010000}"/>
    <cellStyle name="60% - akcent 3 20" xfId="394" xr:uid="{00000000-0005-0000-0000-000089010000}"/>
    <cellStyle name="60% - akcent 3 3" xfId="395" xr:uid="{00000000-0005-0000-0000-00008A010000}"/>
    <cellStyle name="60% - akcent 3 4" xfId="396" xr:uid="{00000000-0005-0000-0000-00008B010000}"/>
    <cellStyle name="60% - akcent 3 5" xfId="397" xr:uid="{00000000-0005-0000-0000-00008C010000}"/>
    <cellStyle name="60% - akcent 3 6" xfId="398" xr:uid="{00000000-0005-0000-0000-00008D010000}"/>
    <cellStyle name="60% - akcent 3 7" xfId="399" xr:uid="{00000000-0005-0000-0000-00008E010000}"/>
    <cellStyle name="60% - akcent 3 8" xfId="400" xr:uid="{00000000-0005-0000-0000-00008F010000}"/>
    <cellStyle name="60% - akcent 3 9" xfId="401" xr:uid="{00000000-0005-0000-0000-000090010000}"/>
    <cellStyle name="60% - akcent 3 9 2" xfId="402" xr:uid="{00000000-0005-0000-0000-000091010000}"/>
    <cellStyle name="60% - akcent 3 9 3" xfId="403" xr:uid="{00000000-0005-0000-0000-000092010000}"/>
    <cellStyle name="60% - akcent 4 10" xfId="404" xr:uid="{00000000-0005-0000-0000-000093010000}"/>
    <cellStyle name="60% - akcent 4 10 2" xfId="405" xr:uid="{00000000-0005-0000-0000-000094010000}"/>
    <cellStyle name="60% - akcent 4 10 3" xfId="406" xr:uid="{00000000-0005-0000-0000-000095010000}"/>
    <cellStyle name="60% - akcent 4 11" xfId="407" xr:uid="{00000000-0005-0000-0000-000096010000}"/>
    <cellStyle name="60% - akcent 4 12" xfId="408" xr:uid="{00000000-0005-0000-0000-000097010000}"/>
    <cellStyle name="60% - akcent 4 13" xfId="409" xr:uid="{00000000-0005-0000-0000-000098010000}"/>
    <cellStyle name="60% - akcent 4 14" xfId="410" xr:uid="{00000000-0005-0000-0000-000099010000}"/>
    <cellStyle name="60% - akcent 4 15" xfId="411" xr:uid="{00000000-0005-0000-0000-00009A010000}"/>
    <cellStyle name="60% - akcent 4 16" xfId="412" xr:uid="{00000000-0005-0000-0000-00009B010000}"/>
    <cellStyle name="60% - akcent 4 17" xfId="413" xr:uid="{00000000-0005-0000-0000-00009C010000}"/>
    <cellStyle name="60% - akcent 4 18" xfId="414" xr:uid="{00000000-0005-0000-0000-00009D010000}"/>
    <cellStyle name="60% - akcent 4 19" xfId="415" xr:uid="{00000000-0005-0000-0000-00009E010000}"/>
    <cellStyle name="60% - akcent 4 2" xfId="416" xr:uid="{00000000-0005-0000-0000-00009F010000}"/>
    <cellStyle name="60% - akcent 4 20" xfId="417" xr:uid="{00000000-0005-0000-0000-0000A0010000}"/>
    <cellStyle name="60% - akcent 4 3" xfId="418" xr:uid="{00000000-0005-0000-0000-0000A1010000}"/>
    <cellStyle name="60% - akcent 4 4" xfId="419" xr:uid="{00000000-0005-0000-0000-0000A2010000}"/>
    <cellStyle name="60% - akcent 4 5" xfId="420" xr:uid="{00000000-0005-0000-0000-0000A3010000}"/>
    <cellStyle name="60% - akcent 4 6" xfId="421" xr:uid="{00000000-0005-0000-0000-0000A4010000}"/>
    <cellStyle name="60% - akcent 4 7" xfId="422" xr:uid="{00000000-0005-0000-0000-0000A5010000}"/>
    <cellStyle name="60% - akcent 4 8" xfId="423" xr:uid="{00000000-0005-0000-0000-0000A6010000}"/>
    <cellStyle name="60% - akcent 4 9" xfId="424" xr:uid="{00000000-0005-0000-0000-0000A7010000}"/>
    <cellStyle name="60% - akcent 4 9 2" xfId="425" xr:uid="{00000000-0005-0000-0000-0000A8010000}"/>
    <cellStyle name="60% - akcent 4 9 3" xfId="426" xr:uid="{00000000-0005-0000-0000-0000A9010000}"/>
    <cellStyle name="60% - akcent 5 10" xfId="427" xr:uid="{00000000-0005-0000-0000-0000AA010000}"/>
    <cellStyle name="60% - akcent 5 10 2" xfId="428" xr:uid="{00000000-0005-0000-0000-0000AB010000}"/>
    <cellStyle name="60% - akcent 5 10 3" xfId="429" xr:uid="{00000000-0005-0000-0000-0000AC010000}"/>
    <cellStyle name="60% - akcent 5 11" xfId="430" xr:uid="{00000000-0005-0000-0000-0000AD010000}"/>
    <cellStyle name="60% - akcent 5 12" xfId="431" xr:uid="{00000000-0005-0000-0000-0000AE010000}"/>
    <cellStyle name="60% - akcent 5 13" xfId="432" xr:uid="{00000000-0005-0000-0000-0000AF010000}"/>
    <cellStyle name="60% - akcent 5 14" xfId="433" xr:uid="{00000000-0005-0000-0000-0000B0010000}"/>
    <cellStyle name="60% - akcent 5 15" xfId="434" xr:uid="{00000000-0005-0000-0000-0000B1010000}"/>
    <cellStyle name="60% - akcent 5 16" xfId="435" xr:uid="{00000000-0005-0000-0000-0000B2010000}"/>
    <cellStyle name="60% - akcent 5 17" xfId="436" xr:uid="{00000000-0005-0000-0000-0000B3010000}"/>
    <cellStyle name="60% - akcent 5 18" xfId="437" xr:uid="{00000000-0005-0000-0000-0000B4010000}"/>
    <cellStyle name="60% - akcent 5 19" xfId="438" xr:uid="{00000000-0005-0000-0000-0000B5010000}"/>
    <cellStyle name="60% - akcent 5 2" xfId="439" xr:uid="{00000000-0005-0000-0000-0000B6010000}"/>
    <cellStyle name="60% - akcent 5 20" xfId="440" xr:uid="{00000000-0005-0000-0000-0000B7010000}"/>
    <cellStyle name="60% - akcent 5 3" xfId="441" xr:uid="{00000000-0005-0000-0000-0000B8010000}"/>
    <cellStyle name="60% - akcent 5 4" xfId="442" xr:uid="{00000000-0005-0000-0000-0000B9010000}"/>
    <cellStyle name="60% - akcent 5 5" xfId="443" xr:uid="{00000000-0005-0000-0000-0000BA010000}"/>
    <cellStyle name="60% - akcent 5 6" xfId="444" xr:uid="{00000000-0005-0000-0000-0000BB010000}"/>
    <cellStyle name="60% - akcent 5 7" xfId="445" xr:uid="{00000000-0005-0000-0000-0000BC010000}"/>
    <cellStyle name="60% - akcent 5 8" xfId="446" xr:uid="{00000000-0005-0000-0000-0000BD010000}"/>
    <cellStyle name="60% - akcent 5 9" xfId="447" xr:uid="{00000000-0005-0000-0000-0000BE010000}"/>
    <cellStyle name="60% - akcent 5 9 2" xfId="448" xr:uid="{00000000-0005-0000-0000-0000BF010000}"/>
    <cellStyle name="60% - akcent 5 9 3" xfId="449" xr:uid="{00000000-0005-0000-0000-0000C0010000}"/>
    <cellStyle name="60% - akcent 6 10" xfId="450" xr:uid="{00000000-0005-0000-0000-0000C1010000}"/>
    <cellStyle name="60% - akcent 6 10 2" xfId="451" xr:uid="{00000000-0005-0000-0000-0000C2010000}"/>
    <cellStyle name="60% - akcent 6 10 3" xfId="452" xr:uid="{00000000-0005-0000-0000-0000C3010000}"/>
    <cellStyle name="60% - akcent 6 11" xfId="453" xr:uid="{00000000-0005-0000-0000-0000C4010000}"/>
    <cellStyle name="60% - akcent 6 12" xfId="454" xr:uid="{00000000-0005-0000-0000-0000C5010000}"/>
    <cellStyle name="60% - akcent 6 13" xfId="455" xr:uid="{00000000-0005-0000-0000-0000C6010000}"/>
    <cellStyle name="60% - akcent 6 14" xfId="456" xr:uid="{00000000-0005-0000-0000-0000C7010000}"/>
    <cellStyle name="60% - akcent 6 15" xfId="457" xr:uid="{00000000-0005-0000-0000-0000C8010000}"/>
    <cellStyle name="60% - akcent 6 16" xfId="458" xr:uid="{00000000-0005-0000-0000-0000C9010000}"/>
    <cellStyle name="60% - akcent 6 17" xfId="459" xr:uid="{00000000-0005-0000-0000-0000CA010000}"/>
    <cellStyle name="60% - akcent 6 18" xfId="460" xr:uid="{00000000-0005-0000-0000-0000CB010000}"/>
    <cellStyle name="60% - akcent 6 19" xfId="461" xr:uid="{00000000-0005-0000-0000-0000CC010000}"/>
    <cellStyle name="60% - akcent 6 2" xfId="462" xr:uid="{00000000-0005-0000-0000-0000CD010000}"/>
    <cellStyle name="60% - akcent 6 20" xfId="463" xr:uid="{00000000-0005-0000-0000-0000CE010000}"/>
    <cellStyle name="60% - akcent 6 3" xfId="464" xr:uid="{00000000-0005-0000-0000-0000CF010000}"/>
    <cellStyle name="60% - akcent 6 4" xfId="465" xr:uid="{00000000-0005-0000-0000-0000D0010000}"/>
    <cellStyle name="60% - akcent 6 5" xfId="466" xr:uid="{00000000-0005-0000-0000-0000D1010000}"/>
    <cellStyle name="60% - akcent 6 6" xfId="467" xr:uid="{00000000-0005-0000-0000-0000D2010000}"/>
    <cellStyle name="60% - akcent 6 7" xfId="468" xr:uid="{00000000-0005-0000-0000-0000D3010000}"/>
    <cellStyle name="60% - akcent 6 8" xfId="469" xr:uid="{00000000-0005-0000-0000-0000D4010000}"/>
    <cellStyle name="60% - akcent 6 9" xfId="470" xr:uid="{00000000-0005-0000-0000-0000D5010000}"/>
    <cellStyle name="60% - akcent 6 9 2" xfId="471" xr:uid="{00000000-0005-0000-0000-0000D6010000}"/>
    <cellStyle name="60% - akcent 6 9 3" xfId="472" xr:uid="{00000000-0005-0000-0000-0000D7010000}"/>
    <cellStyle name="Accent1 2" xfId="473" xr:uid="{00000000-0005-0000-0000-0000D8010000}"/>
    <cellStyle name="Accent1 3" xfId="474" xr:uid="{00000000-0005-0000-0000-0000D9010000}"/>
    <cellStyle name="Accent2 2" xfId="475" xr:uid="{00000000-0005-0000-0000-0000DA010000}"/>
    <cellStyle name="Accent2 3" xfId="476" xr:uid="{00000000-0005-0000-0000-0000DB010000}"/>
    <cellStyle name="Accent3 2" xfId="477" xr:uid="{00000000-0005-0000-0000-0000DC010000}"/>
    <cellStyle name="Accent3 3" xfId="478" xr:uid="{00000000-0005-0000-0000-0000DD010000}"/>
    <cellStyle name="Accent4 2" xfId="479" xr:uid="{00000000-0005-0000-0000-0000DE010000}"/>
    <cellStyle name="Accent4 3" xfId="480" xr:uid="{00000000-0005-0000-0000-0000DF010000}"/>
    <cellStyle name="Accent5 2" xfId="481" xr:uid="{00000000-0005-0000-0000-0000E0010000}"/>
    <cellStyle name="Accent5 3" xfId="482" xr:uid="{00000000-0005-0000-0000-0000E1010000}"/>
    <cellStyle name="Accent6 2" xfId="483" xr:uid="{00000000-0005-0000-0000-0000E2010000}"/>
    <cellStyle name="Accent6 3" xfId="484" xr:uid="{00000000-0005-0000-0000-0000E3010000}"/>
    <cellStyle name="Actual Date" xfId="485" xr:uid="{00000000-0005-0000-0000-0000E4010000}"/>
    <cellStyle name="Akcent 1 10" xfId="486" xr:uid="{00000000-0005-0000-0000-0000E5010000}"/>
    <cellStyle name="Akcent 1 10 2" xfId="487" xr:uid="{00000000-0005-0000-0000-0000E6010000}"/>
    <cellStyle name="Akcent 1 10 3" xfId="488" xr:uid="{00000000-0005-0000-0000-0000E7010000}"/>
    <cellStyle name="Akcent 1 11" xfId="489" xr:uid="{00000000-0005-0000-0000-0000E8010000}"/>
    <cellStyle name="Akcent 1 12" xfId="490" xr:uid="{00000000-0005-0000-0000-0000E9010000}"/>
    <cellStyle name="Akcent 1 13" xfId="491" xr:uid="{00000000-0005-0000-0000-0000EA010000}"/>
    <cellStyle name="Akcent 1 14" xfId="492" xr:uid="{00000000-0005-0000-0000-0000EB010000}"/>
    <cellStyle name="Akcent 1 15" xfId="493" xr:uid="{00000000-0005-0000-0000-0000EC010000}"/>
    <cellStyle name="Akcent 1 16" xfId="494" xr:uid="{00000000-0005-0000-0000-0000ED010000}"/>
    <cellStyle name="Akcent 1 17" xfId="495" xr:uid="{00000000-0005-0000-0000-0000EE010000}"/>
    <cellStyle name="Akcent 1 18" xfId="496" xr:uid="{00000000-0005-0000-0000-0000EF010000}"/>
    <cellStyle name="Akcent 1 19" xfId="497" xr:uid="{00000000-0005-0000-0000-0000F0010000}"/>
    <cellStyle name="Akcent 1 2" xfId="498" xr:uid="{00000000-0005-0000-0000-0000F1010000}"/>
    <cellStyle name="Akcent 1 20" xfId="499" xr:uid="{00000000-0005-0000-0000-0000F2010000}"/>
    <cellStyle name="Akcent 1 3" xfId="500" xr:uid="{00000000-0005-0000-0000-0000F3010000}"/>
    <cellStyle name="Akcent 1 4" xfId="501" xr:uid="{00000000-0005-0000-0000-0000F4010000}"/>
    <cellStyle name="Akcent 1 5" xfId="502" xr:uid="{00000000-0005-0000-0000-0000F5010000}"/>
    <cellStyle name="Akcent 1 6" xfId="503" xr:uid="{00000000-0005-0000-0000-0000F6010000}"/>
    <cellStyle name="Akcent 1 7" xfId="504" xr:uid="{00000000-0005-0000-0000-0000F7010000}"/>
    <cellStyle name="Akcent 1 8" xfId="505" xr:uid="{00000000-0005-0000-0000-0000F8010000}"/>
    <cellStyle name="Akcent 1 9" xfId="506" xr:uid="{00000000-0005-0000-0000-0000F9010000}"/>
    <cellStyle name="Akcent 1 9 2" xfId="507" xr:uid="{00000000-0005-0000-0000-0000FA010000}"/>
    <cellStyle name="Akcent 1 9 3" xfId="508" xr:uid="{00000000-0005-0000-0000-0000FB010000}"/>
    <cellStyle name="Akcent 2 10" xfId="509" xr:uid="{00000000-0005-0000-0000-0000FC010000}"/>
    <cellStyle name="Akcent 2 10 2" xfId="510" xr:uid="{00000000-0005-0000-0000-0000FD010000}"/>
    <cellStyle name="Akcent 2 10 3" xfId="511" xr:uid="{00000000-0005-0000-0000-0000FE010000}"/>
    <cellStyle name="Akcent 2 11" xfId="512" xr:uid="{00000000-0005-0000-0000-0000FF010000}"/>
    <cellStyle name="Akcent 2 12" xfId="513" xr:uid="{00000000-0005-0000-0000-000000020000}"/>
    <cellStyle name="Akcent 2 13" xfId="514" xr:uid="{00000000-0005-0000-0000-000001020000}"/>
    <cellStyle name="Akcent 2 14" xfId="515" xr:uid="{00000000-0005-0000-0000-000002020000}"/>
    <cellStyle name="Akcent 2 15" xfId="516" xr:uid="{00000000-0005-0000-0000-000003020000}"/>
    <cellStyle name="Akcent 2 16" xfId="517" xr:uid="{00000000-0005-0000-0000-000004020000}"/>
    <cellStyle name="Akcent 2 17" xfId="518" xr:uid="{00000000-0005-0000-0000-000005020000}"/>
    <cellStyle name="Akcent 2 18" xfId="519" xr:uid="{00000000-0005-0000-0000-000006020000}"/>
    <cellStyle name="Akcent 2 19" xfId="520" xr:uid="{00000000-0005-0000-0000-000007020000}"/>
    <cellStyle name="Akcent 2 2" xfId="521" xr:uid="{00000000-0005-0000-0000-000008020000}"/>
    <cellStyle name="Akcent 2 20" xfId="522" xr:uid="{00000000-0005-0000-0000-000009020000}"/>
    <cellStyle name="Akcent 2 3" xfId="523" xr:uid="{00000000-0005-0000-0000-00000A020000}"/>
    <cellStyle name="Akcent 2 4" xfId="524" xr:uid="{00000000-0005-0000-0000-00000B020000}"/>
    <cellStyle name="Akcent 2 5" xfId="525" xr:uid="{00000000-0005-0000-0000-00000C020000}"/>
    <cellStyle name="Akcent 2 6" xfId="526" xr:uid="{00000000-0005-0000-0000-00000D020000}"/>
    <cellStyle name="Akcent 2 7" xfId="527" xr:uid="{00000000-0005-0000-0000-00000E020000}"/>
    <cellStyle name="Akcent 2 8" xfId="528" xr:uid="{00000000-0005-0000-0000-00000F020000}"/>
    <cellStyle name="Akcent 2 9" xfId="529" xr:uid="{00000000-0005-0000-0000-000010020000}"/>
    <cellStyle name="Akcent 2 9 2" xfId="530" xr:uid="{00000000-0005-0000-0000-000011020000}"/>
    <cellStyle name="Akcent 2 9 3" xfId="531" xr:uid="{00000000-0005-0000-0000-000012020000}"/>
    <cellStyle name="Akcent 3 10" xfId="532" xr:uid="{00000000-0005-0000-0000-000013020000}"/>
    <cellStyle name="Akcent 3 10 2" xfId="533" xr:uid="{00000000-0005-0000-0000-000014020000}"/>
    <cellStyle name="Akcent 3 10 3" xfId="534" xr:uid="{00000000-0005-0000-0000-000015020000}"/>
    <cellStyle name="Akcent 3 11" xfId="535" xr:uid="{00000000-0005-0000-0000-000016020000}"/>
    <cellStyle name="Akcent 3 12" xfId="536" xr:uid="{00000000-0005-0000-0000-000017020000}"/>
    <cellStyle name="Akcent 3 13" xfId="537" xr:uid="{00000000-0005-0000-0000-000018020000}"/>
    <cellStyle name="Akcent 3 14" xfId="538" xr:uid="{00000000-0005-0000-0000-000019020000}"/>
    <cellStyle name="Akcent 3 15" xfId="539" xr:uid="{00000000-0005-0000-0000-00001A020000}"/>
    <cellStyle name="Akcent 3 16" xfId="540" xr:uid="{00000000-0005-0000-0000-00001B020000}"/>
    <cellStyle name="Akcent 3 17" xfId="541" xr:uid="{00000000-0005-0000-0000-00001C020000}"/>
    <cellStyle name="Akcent 3 18" xfId="542" xr:uid="{00000000-0005-0000-0000-00001D020000}"/>
    <cellStyle name="Akcent 3 19" xfId="543" xr:uid="{00000000-0005-0000-0000-00001E020000}"/>
    <cellStyle name="Akcent 3 2" xfId="544" xr:uid="{00000000-0005-0000-0000-00001F020000}"/>
    <cellStyle name="Akcent 3 20" xfId="545" xr:uid="{00000000-0005-0000-0000-000020020000}"/>
    <cellStyle name="Akcent 3 3" xfId="546" xr:uid="{00000000-0005-0000-0000-000021020000}"/>
    <cellStyle name="Akcent 3 4" xfId="547" xr:uid="{00000000-0005-0000-0000-000022020000}"/>
    <cellStyle name="Akcent 3 5" xfId="548" xr:uid="{00000000-0005-0000-0000-000023020000}"/>
    <cellStyle name="Akcent 3 6" xfId="549" xr:uid="{00000000-0005-0000-0000-000024020000}"/>
    <cellStyle name="Akcent 3 7" xfId="550" xr:uid="{00000000-0005-0000-0000-000025020000}"/>
    <cellStyle name="Akcent 3 8" xfId="551" xr:uid="{00000000-0005-0000-0000-000026020000}"/>
    <cellStyle name="Akcent 3 9" xfId="552" xr:uid="{00000000-0005-0000-0000-000027020000}"/>
    <cellStyle name="Akcent 3 9 2" xfId="553" xr:uid="{00000000-0005-0000-0000-000028020000}"/>
    <cellStyle name="Akcent 3 9 3" xfId="554" xr:uid="{00000000-0005-0000-0000-000029020000}"/>
    <cellStyle name="Akcent 4 10" xfId="555" xr:uid="{00000000-0005-0000-0000-00002A020000}"/>
    <cellStyle name="Akcent 4 10 2" xfId="556" xr:uid="{00000000-0005-0000-0000-00002B020000}"/>
    <cellStyle name="Akcent 4 10 3" xfId="557" xr:uid="{00000000-0005-0000-0000-00002C020000}"/>
    <cellStyle name="Akcent 4 11" xfId="558" xr:uid="{00000000-0005-0000-0000-00002D020000}"/>
    <cellStyle name="Akcent 4 12" xfId="559" xr:uid="{00000000-0005-0000-0000-00002E020000}"/>
    <cellStyle name="Akcent 4 13" xfId="560" xr:uid="{00000000-0005-0000-0000-00002F020000}"/>
    <cellStyle name="Akcent 4 14" xfId="561" xr:uid="{00000000-0005-0000-0000-000030020000}"/>
    <cellStyle name="Akcent 4 15" xfId="562" xr:uid="{00000000-0005-0000-0000-000031020000}"/>
    <cellStyle name="Akcent 4 16" xfId="563" xr:uid="{00000000-0005-0000-0000-000032020000}"/>
    <cellStyle name="Akcent 4 17" xfId="564" xr:uid="{00000000-0005-0000-0000-000033020000}"/>
    <cellStyle name="Akcent 4 18" xfId="565" xr:uid="{00000000-0005-0000-0000-000034020000}"/>
    <cellStyle name="Akcent 4 19" xfId="566" xr:uid="{00000000-0005-0000-0000-000035020000}"/>
    <cellStyle name="Akcent 4 2" xfId="567" xr:uid="{00000000-0005-0000-0000-000036020000}"/>
    <cellStyle name="Akcent 4 20" xfId="568" xr:uid="{00000000-0005-0000-0000-000037020000}"/>
    <cellStyle name="Akcent 4 3" xfId="569" xr:uid="{00000000-0005-0000-0000-000038020000}"/>
    <cellStyle name="Akcent 4 4" xfId="570" xr:uid="{00000000-0005-0000-0000-000039020000}"/>
    <cellStyle name="Akcent 4 5" xfId="571" xr:uid="{00000000-0005-0000-0000-00003A020000}"/>
    <cellStyle name="Akcent 4 6" xfId="572" xr:uid="{00000000-0005-0000-0000-00003B020000}"/>
    <cellStyle name="Akcent 4 7" xfId="573" xr:uid="{00000000-0005-0000-0000-00003C020000}"/>
    <cellStyle name="Akcent 4 8" xfId="574" xr:uid="{00000000-0005-0000-0000-00003D020000}"/>
    <cellStyle name="Akcent 4 9" xfId="575" xr:uid="{00000000-0005-0000-0000-00003E020000}"/>
    <cellStyle name="Akcent 4 9 2" xfId="576" xr:uid="{00000000-0005-0000-0000-00003F020000}"/>
    <cellStyle name="Akcent 4 9 3" xfId="577" xr:uid="{00000000-0005-0000-0000-000040020000}"/>
    <cellStyle name="Akcent 5 10" xfId="578" xr:uid="{00000000-0005-0000-0000-000041020000}"/>
    <cellStyle name="Akcent 5 10 2" xfId="579" xr:uid="{00000000-0005-0000-0000-000042020000}"/>
    <cellStyle name="Akcent 5 10 3" xfId="580" xr:uid="{00000000-0005-0000-0000-000043020000}"/>
    <cellStyle name="Akcent 5 11" xfId="581" xr:uid="{00000000-0005-0000-0000-000044020000}"/>
    <cellStyle name="Akcent 5 12" xfId="582" xr:uid="{00000000-0005-0000-0000-000045020000}"/>
    <cellStyle name="Akcent 5 13" xfId="583" xr:uid="{00000000-0005-0000-0000-000046020000}"/>
    <cellStyle name="Akcent 5 14" xfId="584" xr:uid="{00000000-0005-0000-0000-000047020000}"/>
    <cellStyle name="Akcent 5 15" xfId="585" xr:uid="{00000000-0005-0000-0000-000048020000}"/>
    <cellStyle name="Akcent 5 16" xfId="586" xr:uid="{00000000-0005-0000-0000-000049020000}"/>
    <cellStyle name="Akcent 5 17" xfId="587" xr:uid="{00000000-0005-0000-0000-00004A020000}"/>
    <cellStyle name="Akcent 5 18" xfId="588" xr:uid="{00000000-0005-0000-0000-00004B020000}"/>
    <cellStyle name="Akcent 5 19" xfId="589" xr:uid="{00000000-0005-0000-0000-00004C020000}"/>
    <cellStyle name="Akcent 5 2" xfId="590" xr:uid="{00000000-0005-0000-0000-00004D020000}"/>
    <cellStyle name="Akcent 5 20" xfId="591" xr:uid="{00000000-0005-0000-0000-00004E020000}"/>
    <cellStyle name="Akcent 5 3" xfId="592" xr:uid="{00000000-0005-0000-0000-00004F020000}"/>
    <cellStyle name="Akcent 5 4" xfId="593" xr:uid="{00000000-0005-0000-0000-000050020000}"/>
    <cellStyle name="Akcent 5 5" xfId="594" xr:uid="{00000000-0005-0000-0000-000051020000}"/>
    <cellStyle name="Akcent 5 6" xfId="595" xr:uid="{00000000-0005-0000-0000-000052020000}"/>
    <cellStyle name="Akcent 5 7" xfId="596" xr:uid="{00000000-0005-0000-0000-000053020000}"/>
    <cellStyle name="Akcent 5 8" xfId="597" xr:uid="{00000000-0005-0000-0000-000054020000}"/>
    <cellStyle name="Akcent 5 9" xfId="598" xr:uid="{00000000-0005-0000-0000-000055020000}"/>
    <cellStyle name="Akcent 5 9 2" xfId="599" xr:uid="{00000000-0005-0000-0000-000056020000}"/>
    <cellStyle name="Akcent 5 9 3" xfId="600" xr:uid="{00000000-0005-0000-0000-000057020000}"/>
    <cellStyle name="Akcent 6 10" xfId="601" xr:uid="{00000000-0005-0000-0000-000058020000}"/>
    <cellStyle name="Akcent 6 10 2" xfId="602" xr:uid="{00000000-0005-0000-0000-000059020000}"/>
    <cellStyle name="Akcent 6 10 3" xfId="603" xr:uid="{00000000-0005-0000-0000-00005A020000}"/>
    <cellStyle name="Akcent 6 11" xfId="604" xr:uid="{00000000-0005-0000-0000-00005B020000}"/>
    <cellStyle name="Akcent 6 12" xfId="605" xr:uid="{00000000-0005-0000-0000-00005C020000}"/>
    <cellStyle name="Akcent 6 13" xfId="606" xr:uid="{00000000-0005-0000-0000-00005D020000}"/>
    <cellStyle name="Akcent 6 14" xfId="607" xr:uid="{00000000-0005-0000-0000-00005E020000}"/>
    <cellStyle name="Akcent 6 15" xfId="608" xr:uid="{00000000-0005-0000-0000-00005F020000}"/>
    <cellStyle name="Akcent 6 16" xfId="609" xr:uid="{00000000-0005-0000-0000-000060020000}"/>
    <cellStyle name="Akcent 6 17" xfId="610" xr:uid="{00000000-0005-0000-0000-000061020000}"/>
    <cellStyle name="Akcent 6 18" xfId="611" xr:uid="{00000000-0005-0000-0000-000062020000}"/>
    <cellStyle name="Akcent 6 19" xfId="612" xr:uid="{00000000-0005-0000-0000-000063020000}"/>
    <cellStyle name="Akcent 6 2" xfId="613" xr:uid="{00000000-0005-0000-0000-000064020000}"/>
    <cellStyle name="Akcent 6 20" xfId="614" xr:uid="{00000000-0005-0000-0000-000065020000}"/>
    <cellStyle name="Akcent 6 3" xfId="615" xr:uid="{00000000-0005-0000-0000-000066020000}"/>
    <cellStyle name="Akcent 6 4" xfId="616" xr:uid="{00000000-0005-0000-0000-000067020000}"/>
    <cellStyle name="Akcent 6 5" xfId="617" xr:uid="{00000000-0005-0000-0000-000068020000}"/>
    <cellStyle name="Akcent 6 6" xfId="618" xr:uid="{00000000-0005-0000-0000-000069020000}"/>
    <cellStyle name="Akcent 6 7" xfId="619" xr:uid="{00000000-0005-0000-0000-00006A020000}"/>
    <cellStyle name="Akcent 6 8" xfId="620" xr:uid="{00000000-0005-0000-0000-00006B020000}"/>
    <cellStyle name="Akcent 6 9" xfId="621" xr:uid="{00000000-0005-0000-0000-00006C020000}"/>
    <cellStyle name="Akcent 6 9 2" xfId="622" xr:uid="{00000000-0005-0000-0000-00006D020000}"/>
    <cellStyle name="Akcent 6 9 3" xfId="623" xr:uid="{00000000-0005-0000-0000-00006E020000}"/>
    <cellStyle name="Akzent1 2" xfId="624" xr:uid="{00000000-0005-0000-0000-00006F020000}"/>
    <cellStyle name="Akzent2 2" xfId="625" xr:uid="{00000000-0005-0000-0000-000070020000}"/>
    <cellStyle name="Akzent3 2" xfId="626" xr:uid="{00000000-0005-0000-0000-000071020000}"/>
    <cellStyle name="Akzent4 2" xfId="627" xr:uid="{00000000-0005-0000-0000-000072020000}"/>
    <cellStyle name="Akzent5 2" xfId="628" xr:uid="{00000000-0005-0000-0000-000073020000}"/>
    <cellStyle name="Akzent6 2" xfId="629" xr:uid="{00000000-0005-0000-0000-000074020000}"/>
    <cellStyle name="Ausgabe 2" xfId="630" xr:uid="{00000000-0005-0000-0000-000075020000}"/>
    <cellStyle name="Bad 2" xfId="631" xr:uid="{00000000-0005-0000-0000-000076020000}"/>
    <cellStyle name="Bad 3" xfId="632" xr:uid="{00000000-0005-0000-0000-000077020000}"/>
    <cellStyle name="Berechnung 2" xfId="633" xr:uid="{00000000-0005-0000-0000-000078020000}"/>
    <cellStyle name="Bold GHG Numbers (0.00)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" xfId="640" builtinId="3"/>
    <cellStyle name="Comma0" xfId="641" xr:uid="{00000000-0005-0000-0000-000080020000}"/>
    <cellStyle name="Comma0 - Style1" xfId="642" xr:uid="{00000000-0005-0000-0000-000081020000}"/>
    <cellStyle name="Comma0 - Style2" xfId="643" xr:uid="{00000000-0005-0000-0000-000082020000}"/>
    <cellStyle name="Comma0_Input" xfId="644" xr:uid="{00000000-0005-0000-0000-000083020000}"/>
    <cellStyle name="Currency0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1" xfId="649" xr:uid="{00000000-0005-0000-0000-000088020000}"/>
    <cellStyle name="Dane wejściowe 12" xfId="650" xr:uid="{00000000-0005-0000-0000-000089020000}"/>
    <cellStyle name="Dane wejściowe 13" xfId="651" xr:uid="{00000000-0005-0000-0000-00008A020000}"/>
    <cellStyle name="Dane wejściowe 14" xfId="652" xr:uid="{00000000-0005-0000-0000-00008B020000}"/>
    <cellStyle name="Dane wejściowe 15" xfId="653" xr:uid="{00000000-0005-0000-0000-00008C020000}"/>
    <cellStyle name="Dane wejściowe 16" xfId="654" xr:uid="{00000000-0005-0000-0000-00008D020000}"/>
    <cellStyle name="Dane wejściowe 17" xfId="655" xr:uid="{00000000-0005-0000-0000-00008E020000}"/>
    <cellStyle name="Dane wejściowe 18" xfId="656" xr:uid="{00000000-0005-0000-0000-00008F020000}"/>
    <cellStyle name="Dane wejściowe 19" xfId="657" xr:uid="{00000000-0005-0000-0000-000090020000}"/>
    <cellStyle name="Dane wejściowe 2" xfId="658" xr:uid="{00000000-0005-0000-0000-000091020000}"/>
    <cellStyle name="Dane wejściowe 20" xfId="659" xr:uid="{00000000-0005-0000-0000-000092020000}"/>
    <cellStyle name="Dane wejściowe 3" xfId="660" xr:uid="{00000000-0005-0000-0000-000093020000}"/>
    <cellStyle name="Dane wejściowe 4" xfId="661" xr:uid="{00000000-0005-0000-0000-000094020000}"/>
    <cellStyle name="Dane wejściowe 5" xfId="662" xr:uid="{00000000-0005-0000-0000-000095020000}"/>
    <cellStyle name="Dane wejściowe 6" xfId="663" xr:uid="{00000000-0005-0000-0000-000096020000}"/>
    <cellStyle name="Dane wejściowe 7" xfId="664" xr:uid="{00000000-0005-0000-0000-000097020000}"/>
    <cellStyle name="Dane wejściowe 8" xfId="665" xr:uid="{00000000-0005-0000-0000-000098020000}"/>
    <cellStyle name="Dane wejściowe 9" xfId="666" xr:uid="{00000000-0005-0000-0000-000099020000}"/>
    <cellStyle name="Dane wejściowe 9 2" xfId="667" xr:uid="{00000000-0005-0000-0000-00009A020000}"/>
    <cellStyle name="Dane wejściowe 9 3" xfId="668" xr:uid="{00000000-0005-0000-0000-00009B020000}"/>
    <cellStyle name="Dane wyjściowe 10" xfId="669" xr:uid="{00000000-0005-0000-0000-00009C020000}"/>
    <cellStyle name="Dane wyjściowe 10 2" xfId="670" xr:uid="{00000000-0005-0000-0000-00009D020000}"/>
    <cellStyle name="Dane wyjściowe 10 3" xfId="671" xr:uid="{00000000-0005-0000-0000-00009E020000}"/>
    <cellStyle name="Dane wyjściowe 11" xfId="672" xr:uid="{00000000-0005-0000-0000-00009F020000}"/>
    <cellStyle name="Dane wyjściowe 12" xfId="673" xr:uid="{00000000-0005-0000-0000-0000A0020000}"/>
    <cellStyle name="Dane wyjściowe 13" xfId="674" xr:uid="{00000000-0005-0000-0000-0000A1020000}"/>
    <cellStyle name="Dane wyjściowe 14" xfId="675" xr:uid="{00000000-0005-0000-0000-0000A2020000}"/>
    <cellStyle name="Dane wyjściowe 15" xfId="676" xr:uid="{00000000-0005-0000-0000-0000A3020000}"/>
    <cellStyle name="Dane wyjściowe 16" xfId="677" xr:uid="{00000000-0005-0000-0000-0000A4020000}"/>
    <cellStyle name="Dane wyjściowe 17" xfId="678" xr:uid="{00000000-0005-0000-0000-0000A5020000}"/>
    <cellStyle name="Dane wyjściowe 18" xfId="679" xr:uid="{00000000-0005-0000-0000-0000A6020000}"/>
    <cellStyle name="Dane wyjściowe 19" xfId="680" xr:uid="{00000000-0005-0000-0000-0000A7020000}"/>
    <cellStyle name="Dane wyjściowe 2" xfId="681" xr:uid="{00000000-0005-0000-0000-0000A8020000}"/>
    <cellStyle name="Dane wyjściowe 20" xfId="682" xr:uid="{00000000-0005-0000-0000-0000A9020000}"/>
    <cellStyle name="Dane wyjściowe 3" xfId="683" xr:uid="{00000000-0005-0000-0000-0000AA020000}"/>
    <cellStyle name="Dane wyjściowe 4" xfId="684" xr:uid="{00000000-0005-0000-0000-0000AB020000}"/>
    <cellStyle name="Dane wyjściowe 5" xfId="685" xr:uid="{00000000-0005-0000-0000-0000AC020000}"/>
    <cellStyle name="Dane wyjściowe 6" xfId="686" xr:uid="{00000000-0005-0000-0000-0000AD020000}"/>
    <cellStyle name="Dane wyjściowe 7" xfId="687" xr:uid="{00000000-0005-0000-0000-0000AE020000}"/>
    <cellStyle name="Dane wyjściowe 8" xfId="688" xr:uid="{00000000-0005-0000-0000-0000AF020000}"/>
    <cellStyle name="Dane wyjściowe 9" xfId="689" xr:uid="{00000000-0005-0000-0000-0000B0020000}"/>
    <cellStyle name="Dane wyjściowe 9 2" xfId="690" xr:uid="{00000000-0005-0000-0000-0000B1020000}"/>
    <cellStyle name="Dane wyjściowe 9 3" xfId="691" xr:uid="{00000000-0005-0000-0000-0000B2020000}"/>
    <cellStyle name="Date" xfId="692" xr:uid="{00000000-0005-0000-0000-0000B3020000}"/>
    <cellStyle name="DateTime" xfId="693" xr:uid="{00000000-0005-0000-0000-0000B4020000}"/>
    <cellStyle name="Dezimal [0] 2" xfId="694" xr:uid="{00000000-0005-0000-0000-0000B5020000}"/>
    <cellStyle name="Dezimal [0] 2 2" xfId="695" xr:uid="{00000000-0005-0000-0000-0000B6020000}"/>
    <cellStyle name="Dezimal [0] 2 3" xfId="696" xr:uid="{00000000-0005-0000-0000-0000B7020000}"/>
    <cellStyle name="Dezimal [0] 2 4" xfId="697" xr:uid="{00000000-0005-0000-0000-0000B8020000}"/>
    <cellStyle name="Dezimal [0] 2 5" xfId="698" xr:uid="{00000000-0005-0000-0000-0000B9020000}"/>
    <cellStyle name="Dezimal [0] 2 6" xfId="699" xr:uid="{00000000-0005-0000-0000-0000BA020000}"/>
    <cellStyle name="Dezimal [0] 2 7" xfId="700" xr:uid="{00000000-0005-0000-0000-0000BB020000}"/>
    <cellStyle name="Dezimal [0] 2 8" xfId="701" xr:uid="{00000000-0005-0000-0000-0000BC020000}"/>
    <cellStyle name="Dezimal [0] 2 9" xfId="702" xr:uid="{00000000-0005-0000-0000-0000BD020000}"/>
    <cellStyle name="Dezimal 2" xfId="703" xr:uid="{00000000-0005-0000-0000-0000BE020000}"/>
    <cellStyle name="Dezimal 3" xfId="704" xr:uid="{00000000-0005-0000-0000-0000BF020000}"/>
    <cellStyle name="Dezimal 3 2" xfId="705" xr:uid="{00000000-0005-0000-0000-0000C0020000}"/>
    <cellStyle name="Dezimal_Results_Pan_EU_OLGA_NUC" xfId="706" xr:uid="{00000000-0005-0000-0000-0000C1020000}"/>
    <cellStyle name="Dobre 10" xfId="707" xr:uid="{00000000-0005-0000-0000-0000C2020000}"/>
    <cellStyle name="Dobre 10 2" xfId="708" xr:uid="{00000000-0005-0000-0000-0000C3020000}"/>
    <cellStyle name="Dobre 10 3" xfId="709" xr:uid="{00000000-0005-0000-0000-0000C4020000}"/>
    <cellStyle name="Dobre 11" xfId="710" xr:uid="{00000000-0005-0000-0000-0000C5020000}"/>
    <cellStyle name="Dobre 12" xfId="711" xr:uid="{00000000-0005-0000-0000-0000C6020000}"/>
    <cellStyle name="Dobre 13" xfId="712" xr:uid="{00000000-0005-0000-0000-0000C7020000}"/>
    <cellStyle name="Dobre 14" xfId="713" xr:uid="{00000000-0005-0000-0000-0000C8020000}"/>
    <cellStyle name="Dobre 15" xfId="714" xr:uid="{00000000-0005-0000-0000-0000C9020000}"/>
    <cellStyle name="Dobre 16" xfId="715" xr:uid="{00000000-0005-0000-0000-0000CA020000}"/>
    <cellStyle name="Dobre 17" xfId="716" xr:uid="{00000000-0005-0000-0000-0000CB020000}"/>
    <cellStyle name="Dobre 18" xfId="717" xr:uid="{00000000-0005-0000-0000-0000CC020000}"/>
    <cellStyle name="Dobre 19" xfId="718" xr:uid="{00000000-0005-0000-0000-0000CD020000}"/>
    <cellStyle name="Dobre 2" xfId="719" xr:uid="{00000000-0005-0000-0000-0000CE020000}"/>
    <cellStyle name="Dobre 20" xfId="720" xr:uid="{00000000-0005-0000-0000-0000CF020000}"/>
    <cellStyle name="Dobre 3" xfId="721" xr:uid="{00000000-0005-0000-0000-0000D0020000}"/>
    <cellStyle name="Dobre 4" xfId="722" xr:uid="{00000000-0005-0000-0000-0000D1020000}"/>
    <cellStyle name="Dobre 5" xfId="723" xr:uid="{00000000-0005-0000-0000-0000D2020000}"/>
    <cellStyle name="Dobre 6" xfId="724" xr:uid="{00000000-0005-0000-0000-0000D3020000}"/>
    <cellStyle name="Dobre 7" xfId="725" xr:uid="{00000000-0005-0000-0000-0000D4020000}"/>
    <cellStyle name="Dobre 8" xfId="726" xr:uid="{00000000-0005-0000-0000-0000D5020000}"/>
    <cellStyle name="Dobre 9" xfId="727" xr:uid="{00000000-0005-0000-0000-0000D6020000}"/>
    <cellStyle name="Dobre 9 2" xfId="728" xr:uid="{00000000-0005-0000-0000-0000D7020000}"/>
    <cellStyle name="Dobre 9 3" xfId="729" xr:uid="{00000000-0005-0000-0000-0000D8020000}"/>
    <cellStyle name="Eingabe 2" xfId="730" xr:uid="{00000000-0005-0000-0000-0000D9020000}"/>
    <cellStyle name="Ergebnis 2" xfId="731" xr:uid="{00000000-0005-0000-0000-0000DA020000}"/>
    <cellStyle name="Erklärender Text 2" xfId="732" xr:uid="{00000000-0005-0000-0000-0000DB020000}"/>
    <cellStyle name="Euro" xfId="733" xr:uid="{00000000-0005-0000-0000-0000DC020000}"/>
    <cellStyle name="Euro 2" xfId="734" xr:uid="{00000000-0005-0000-0000-0000DD020000}"/>
    <cellStyle name="Euro 2 2" xfId="735" xr:uid="{00000000-0005-0000-0000-0000DE020000}"/>
    <cellStyle name="Euro 2 3" xfId="736" xr:uid="{00000000-0005-0000-0000-0000DF020000}"/>
    <cellStyle name="Euro 2 4" xfId="737" xr:uid="{00000000-0005-0000-0000-0000E0020000}"/>
    <cellStyle name="Euro 3" xfId="738" xr:uid="{00000000-0005-0000-0000-0000E1020000}"/>
    <cellStyle name="Euro 3 2" xfId="739" xr:uid="{00000000-0005-0000-0000-0000E2020000}"/>
    <cellStyle name="Euro 3 3" xfId="740" xr:uid="{00000000-0005-0000-0000-0000E3020000}"/>
    <cellStyle name="Euro 4" xfId="741" xr:uid="{00000000-0005-0000-0000-0000E4020000}"/>
    <cellStyle name="Euro_IMP-EXP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0" xfId="766" xr:uid="{00000000-0005-0000-0000-0000FD020000}"/>
    <cellStyle name="Heading 1 3" xfId="767" xr:uid="{00000000-0005-0000-0000-0000FE020000}"/>
    <cellStyle name="Heading 1 4" xfId="768" xr:uid="{00000000-0005-0000-0000-0000FF020000}"/>
    <cellStyle name="Heading 1 5" xfId="769" xr:uid="{00000000-0005-0000-0000-000000030000}"/>
    <cellStyle name="Heading 1 6" xfId="770" xr:uid="{00000000-0005-0000-0000-000001030000}"/>
    <cellStyle name="Heading 1 7" xfId="771" xr:uid="{00000000-0005-0000-0000-000002030000}"/>
    <cellStyle name="Heading 1 8" xfId="772" xr:uid="{00000000-0005-0000-0000-000003030000}"/>
    <cellStyle name="Heading 1 9" xfId="773" xr:uid="{00000000-0005-0000-0000-000004030000}"/>
    <cellStyle name="Heading 2 10" xfId="774" xr:uid="{00000000-0005-0000-0000-000005030000}"/>
    <cellStyle name="Heading 2 11" xfId="775" xr:uid="{00000000-0005-0000-0000-000006030000}"/>
    <cellStyle name="Heading 2 12" xfId="776" xr:uid="{00000000-0005-0000-0000-000007030000}"/>
    <cellStyle name="Heading 2 13" xfId="777" xr:uid="{00000000-0005-0000-0000-000008030000}"/>
    <cellStyle name="Heading 2 14" xfId="778" xr:uid="{00000000-0005-0000-0000-000009030000}"/>
    <cellStyle name="Heading 2 15" xfId="779" xr:uid="{00000000-0005-0000-0000-00000A030000}"/>
    <cellStyle name="Heading 2 16" xfId="780" xr:uid="{00000000-0005-0000-0000-00000B030000}"/>
    <cellStyle name="Heading 2 17" xfId="781" xr:uid="{00000000-0005-0000-0000-00000C030000}"/>
    <cellStyle name="Heading 2 18" xfId="782" xr:uid="{00000000-0005-0000-0000-00000D030000}"/>
    <cellStyle name="Heading 2 19" xfId="783" xr:uid="{00000000-0005-0000-0000-00000E030000}"/>
    <cellStyle name="Heading 2 2" xfId="784" xr:uid="{00000000-0005-0000-0000-00000F030000}"/>
    <cellStyle name="Heading 2 2 2" xfId="785" xr:uid="{00000000-0005-0000-0000-000010030000}"/>
    <cellStyle name="Heading 2 20" xfId="786" xr:uid="{00000000-0005-0000-0000-000011030000}"/>
    <cellStyle name="Heading 2 3" xfId="787" xr:uid="{00000000-0005-0000-0000-000012030000}"/>
    <cellStyle name="Heading 2 4" xfId="788" xr:uid="{00000000-0005-0000-0000-000013030000}"/>
    <cellStyle name="Heading 2 5" xfId="789" xr:uid="{00000000-0005-0000-0000-000014030000}"/>
    <cellStyle name="Heading 2 6" xfId="790" xr:uid="{00000000-0005-0000-0000-000015030000}"/>
    <cellStyle name="Heading 2 7" xfId="791" xr:uid="{00000000-0005-0000-0000-000016030000}"/>
    <cellStyle name="Heading 2 8" xfId="792" xr:uid="{00000000-0005-0000-0000-000017030000}"/>
    <cellStyle name="Heading 2 9" xfId="793" xr:uid="{00000000-0005-0000-0000-000018030000}"/>
    <cellStyle name="Heading 3 2" xfId="794" xr:uid="{00000000-0005-0000-0000-000019030000}"/>
    <cellStyle name="Heading 3 3" xfId="795" xr:uid="{00000000-0005-0000-0000-00001A030000}"/>
    <cellStyle name="Heading 4 2" xfId="796" xr:uid="{00000000-0005-0000-0000-00001B030000}"/>
    <cellStyle name="Heading 4 3" xfId="797" xr:uid="{00000000-0005-0000-0000-00001C030000}"/>
    <cellStyle name="Heading1" xfId="798" xr:uid="{00000000-0005-0000-0000-00001D030000}"/>
    <cellStyle name="Heading2" xfId="799" xr:uid="{00000000-0005-0000-0000-00001E030000}"/>
    <cellStyle name="Headline" xfId="800" xr:uid="{00000000-0005-0000-0000-00001F030000}"/>
    <cellStyle name="HIGHLIGHT" xfId="801" xr:uid="{00000000-0005-0000-0000-000020030000}"/>
    <cellStyle name="Hiperłącze 2" xfId="802" xr:uid="{00000000-0005-0000-0000-000021030000}"/>
    <cellStyle name="Hiperłącze 2 2" xfId="803" xr:uid="{00000000-0005-0000-0000-000022030000}"/>
    <cellStyle name="Hiperłącze 2 3" xfId="804" xr:uid="{00000000-0005-0000-0000-000023030000}"/>
    <cellStyle name="Hyperlink 2" xfId="805" xr:uid="{00000000-0005-0000-0000-000024030000}"/>
    <cellStyle name="Hyperlink 3" xfId="806" xr:uid="{00000000-0005-0000-0000-000025030000}"/>
    <cellStyle name="Hyperlink 3 2" xfId="807" xr:uid="{00000000-0005-0000-0000-000026030000}"/>
    <cellStyle name="Hyperlink 3 3" xfId="808" xr:uid="{00000000-0005-0000-0000-000027030000}"/>
    <cellStyle name="Hyperlink 4" xfId="809" xr:uid="{00000000-0005-0000-0000-000028030000}"/>
    <cellStyle name="Input [yellow]" xfId="810" xr:uid="{00000000-0005-0000-0000-000029030000}"/>
    <cellStyle name="Input 10" xfId="811" xr:uid="{00000000-0005-0000-0000-00002A030000}"/>
    <cellStyle name="Input 11" xfId="812" xr:uid="{00000000-0005-0000-0000-00002B030000}"/>
    <cellStyle name="Input 12" xfId="813" xr:uid="{00000000-0005-0000-0000-00002C030000}"/>
    <cellStyle name="Input 13" xfId="814" xr:uid="{00000000-0005-0000-0000-00002D030000}"/>
    <cellStyle name="Input 14" xfId="815" xr:uid="{00000000-0005-0000-0000-00002E030000}"/>
    <cellStyle name="Input 15" xfId="816" xr:uid="{00000000-0005-0000-0000-00002F030000}"/>
    <cellStyle name="Input 16" xfId="817" xr:uid="{00000000-0005-0000-0000-000030030000}"/>
    <cellStyle name="Input 17" xfId="818" xr:uid="{00000000-0005-0000-0000-000031030000}"/>
    <cellStyle name="Input 18" xfId="819" xr:uid="{00000000-0005-0000-0000-000032030000}"/>
    <cellStyle name="Input 19" xfId="820" xr:uid="{00000000-0005-0000-0000-000033030000}"/>
    <cellStyle name="Input 2" xfId="821" xr:uid="{00000000-0005-0000-0000-000034030000}"/>
    <cellStyle name="Input 20" xfId="822" xr:uid="{00000000-0005-0000-0000-000035030000}"/>
    <cellStyle name="Input 21" xfId="823" xr:uid="{00000000-0005-0000-0000-000036030000}"/>
    <cellStyle name="Input 22" xfId="824" xr:uid="{00000000-0005-0000-0000-000037030000}"/>
    <cellStyle name="Input 23" xfId="825" xr:uid="{00000000-0005-0000-0000-000038030000}"/>
    <cellStyle name="Input 24" xfId="826" xr:uid="{00000000-0005-0000-0000-000039030000}"/>
    <cellStyle name="Input 25" xfId="827" xr:uid="{00000000-0005-0000-0000-00003A030000}"/>
    <cellStyle name="Input 26" xfId="828" xr:uid="{00000000-0005-0000-0000-00003B030000}"/>
    <cellStyle name="Input 27" xfId="829" xr:uid="{00000000-0005-0000-0000-00003C030000}"/>
    <cellStyle name="Input 28" xfId="830" xr:uid="{00000000-0005-0000-0000-00003D030000}"/>
    <cellStyle name="Input 29" xfId="831" xr:uid="{00000000-0005-0000-0000-00003E030000}"/>
    <cellStyle name="Input 3" xfId="832" xr:uid="{00000000-0005-0000-0000-00003F030000}"/>
    <cellStyle name="Input 30" xfId="833" xr:uid="{00000000-0005-0000-0000-000040030000}"/>
    <cellStyle name="Input 31" xfId="834" xr:uid="{00000000-0005-0000-0000-000041030000}"/>
    <cellStyle name="Input 32" xfId="835" xr:uid="{00000000-0005-0000-0000-000042030000}"/>
    <cellStyle name="Input 33" xfId="836" xr:uid="{00000000-0005-0000-0000-000043030000}"/>
    <cellStyle name="Input 34" xfId="837" xr:uid="{00000000-0005-0000-0000-000044030000}"/>
    <cellStyle name="Input 35" xfId="838" xr:uid="{00000000-0005-0000-0000-000045030000}"/>
    <cellStyle name="Input 36" xfId="839" xr:uid="{00000000-0005-0000-0000-000046030000}"/>
    <cellStyle name="Input 37" xfId="840" xr:uid="{00000000-0005-0000-0000-000047030000}"/>
    <cellStyle name="Input 38" xfId="841" xr:uid="{00000000-0005-0000-0000-000048030000}"/>
    <cellStyle name="Input 39" xfId="842" xr:uid="{00000000-0005-0000-0000-000049030000}"/>
    <cellStyle name="Input 4" xfId="843" xr:uid="{00000000-0005-0000-0000-00004A030000}"/>
    <cellStyle name="Input 40" xfId="844" xr:uid="{00000000-0005-0000-0000-00004B030000}"/>
    <cellStyle name="Input 41" xfId="845" xr:uid="{00000000-0005-0000-0000-00004C030000}"/>
    <cellStyle name="Input 42" xfId="846" xr:uid="{00000000-0005-0000-0000-00004D030000}"/>
    <cellStyle name="Input 43" xfId="847" xr:uid="{00000000-0005-0000-0000-00004E030000}"/>
    <cellStyle name="Input 44" xfId="848" xr:uid="{00000000-0005-0000-0000-00004F030000}"/>
    <cellStyle name="Input 5" xfId="849" xr:uid="{00000000-0005-0000-0000-000050030000}"/>
    <cellStyle name="Input 6" xfId="850" xr:uid="{00000000-0005-0000-0000-000051030000}"/>
    <cellStyle name="Input 7" xfId="851" xr:uid="{00000000-0005-0000-0000-000052030000}"/>
    <cellStyle name="Input 8" xfId="852" xr:uid="{00000000-0005-0000-0000-000053030000}"/>
    <cellStyle name="Input 9" xfId="853" xr:uid="{00000000-0005-0000-0000-000054030000}"/>
    <cellStyle name="InputCells" xfId="854" xr:uid="{00000000-0005-0000-0000-000055030000}"/>
    <cellStyle name="InputCells12_BBorder_CRFReport-template" xfId="855" xr:uid="{00000000-0005-0000-0000-000056030000}"/>
    <cellStyle name="Komma 2" xfId="856" xr:uid="{00000000-0005-0000-0000-000057030000}"/>
    <cellStyle name="Komma 3" xfId="857" xr:uid="{00000000-0005-0000-0000-000058030000}"/>
    <cellStyle name="Komma 4" xfId="858" xr:uid="{00000000-0005-0000-0000-000059030000}"/>
    <cellStyle name="Komórka połączona 10" xfId="859" xr:uid="{00000000-0005-0000-0000-00005A030000}"/>
    <cellStyle name="Komórka połączona 10 2" xfId="860" xr:uid="{00000000-0005-0000-0000-00005B030000}"/>
    <cellStyle name="Komórka połączona 10 3" xfId="861" xr:uid="{00000000-0005-0000-0000-00005C030000}"/>
    <cellStyle name="Komórka połączona 11" xfId="862" xr:uid="{00000000-0005-0000-0000-00005D030000}"/>
    <cellStyle name="Komórka połączona 12" xfId="863" xr:uid="{00000000-0005-0000-0000-00005E030000}"/>
    <cellStyle name="Komórka połączona 13" xfId="864" xr:uid="{00000000-0005-0000-0000-00005F030000}"/>
    <cellStyle name="Komórka połączona 14" xfId="865" xr:uid="{00000000-0005-0000-0000-000060030000}"/>
    <cellStyle name="Komórka połączona 15" xfId="866" xr:uid="{00000000-0005-0000-0000-000061030000}"/>
    <cellStyle name="Komórka połączona 16" xfId="867" xr:uid="{00000000-0005-0000-0000-000062030000}"/>
    <cellStyle name="Komórka połączona 17" xfId="868" xr:uid="{00000000-0005-0000-0000-000063030000}"/>
    <cellStyle name="Komórka połączona 18" xfId="869" xr:uid="{00000000-0005-0000-0000-000064030000}"/>
    <cellStyle name="Komórka połączona 19" xfId="870" xr:uid="{00000000-0005-0000-0000-000065030000}"/>
    <cellStyle name="Komórka połączona 2" xfId="871" xr:uid="{00000000-0005-0000-0000-000066030000}"/>
    <cellStyle name="Komórka połączona 20" xfId="872" xr:uid="{00000000-0005-0000-0000-000067030000}"/>
    <cellStyle name="Komórka połączona 3" xfId="873" xr:uid="{00000000-0005-0000-0000-000068030000}"/>
    <cellStyle name="Komórka połączona 4" xfId="874" xr:uid="{00000000-0005-0000-0000-000069030000}"/>
    <cellStyle name="Komórka połączona 5" xfId="875" xr:uid="{00000000-0005-0000-0000-00006A030000}"/>
    <cellStyle name="Komórka połączona 6" xfId="876" xr:uid="{00000000-0005-0000-0000-00006B030000}"/>
    <cellStyle name="Komórka połączona 7" xfId="877" xr:uid="{00000000-0005-0000-0000-00006C030000}"/>
    <cellStyle name="Komórka połączona 8" xfId="878" xr:uid="{00000000-0005-0000-0000-00006D030000}"/>
    <cellStyle name="Komórka połączona 9" xfId="879" xr:uid="{00000000-0005-0000-0000-00006E030000}"/>
    <cellStyle name="Komórka połączona 9 2" xfId="880" xr:uid="{00000000-0005-0000-0000-00006F030000}"/>
    <cellStyle name="Komórka połączona 9 3" xfId="881" xr:uid="{00000000-0005-0000-0000-000070030000}"/>
    <cellStyle name="Komórka zaznaczona 10" xfId="882" xr:uid="{00000000-0005-0000-0000-000071030000}"/>
    <cellStyle name="Komórka zaznaczona 10 2" xfId="883" xr:uid="{00000000-0005-0000-0000-000072030000}"/>
    <cellStyle name="Komórka zaznaczona 10 3" xfId="884" xr:uid="{00000000-0005-0000-0000-000073030000}"/>
    <cellStyle name="Komórka zaznaczona 11" xfId="885" xr:uid="{00000000-0005-0000-0000-000074030000}"/>
    <cellStyle name="Komórka zaznaczona 12" xfId="886" xr:uid="{00000000-0005-0000-0000-000075030000}"/>
    <cellStyle name="Komórka zaznaczona 13" xfId="887" xr:uid="{00000000-0005-0000-0000-000076030000}"/>
    <cellStyle name="Komórka zaznaczona 14" xfId="888" xr:uid="{00000000-0005-0000-0000-000077030000}"/>
    <cellStyle name="Komórka zaznaczona 15" xfId="889" xr:uid="{00000000-0005-0000-0000-000078030000}"/>
    <cellStyle name="Komórka zaznaczona 16" xfId="890" xr:uid="{00000000-0005-0000-0000-000079030000}"/>
    <cellStyle name="Komórka zaznaczona 17" xfId="891" xr:uid="{00000000-0005-0000-0000-00007A030000}"/>
    <cellStyle name="Komórka zaznaczona 18" xfId="892" xr:uid="{00000000-0005-0000-0000-00007B030000}"/>
    <cellStyle name="Komórka zaznaczona 19" xfId="893" xr:uid="{00000000-0005-0000-0000-00007C030000}"/>
    <cellStyle name="Komórka zaznaczona 2" xfId="894" xr:uid="{00000000-0005-0000-0000-00007D030000}"/>
    <cellStyle name="Komórka zaznaczona 20" xfId="895" xr:uid="{00000000-0005-0000-0000-00007E030000}"/>
    <cellStyle name="Komórka zaznaczona 3" xfId="896" xr:uid="{00000000-0005-0000-0000-00007F030000}"/>
    <cellStyle name="Komórka zaznaczona 4" xfId="897" xr:uid="{00000000-0005-0000-0000-000080030000}"/>
    <cellStyle name="Komórka zaznaczona 5" xfId="898" xr:uid="{00000000-0005-0000-0000-000081030000}"/>
    <cellStyle name="Komórka zaznaczona 6" xfId="899" xr:uid="{00000000-0005-0000-0000-000082030000}"/>
    <cellStyle name="Komórka zaznaczona 7" xfId="900" xr:uid="{00000000-0005-0000-0000-000083030000}"/>
    <cellStyle name="Komórka zaznaczona 8" xfId="901" xr:uid="{00000000-0005-0000-0000-000084030000}"/>
    <cellStyle name="Komórka zaznaczona 9" xfId="902" xr:uid="{00000000-0005-0000-0000-000085030000}"/>
    <cellStyle name="Komórka zaznaczona 9 2" xfId="903" xr:uid="{00000000-0005-0000-0000-000086030000}"/>
    <cellStyle name="Komórka zaznaczona 9 3" xfId="904" xr:uid="{00000000-0005-0000-0000-000087030000}"/>
    <cellStyle name="Linked Cell 2" xfId="905" xr:uid="{00000000-0005-0000-0000-000088030000}"/>
    <cellStyle name="Linked Cell 3" xfId="906" xr:uid="{00000000-0005-0000-0000-000089030000}"/>
    <cellStyle name="Nagłówek 1 10" xfId="907" xr:uid="{00000000-0005-0000-0000-00008A030000}"/>
    <cellStyle name="Nagłówek 1 10 2" xfId="908" xr:uid="{00000000-0005-0000-0000-00008B030000}"/>
    <cellStyle name="Nagłówek 1 10 3" xfId="909" xr:uid="{00000000-0005-0000-0000-00008C030000}"/>
    <cellStyle name="Nagłówek 1 11" xfId="910" xr:uid="{00000000-0005-0000-0000-00008D030000}"/>
    <cellStyle name="Nagłówek 1 12" xfId="911" xr:uid="{00000000-0005-0000-0000-00008E030000}"/>
    <cellStyle name="Nagłówek 1 13" xfId="912" xr:uid="{00000000-0005-0000-0000-00008F030000}"/>
    <cellStyle name="Nagłówek 1 14" xfId="913" xr:uid="{00000000-0005-0000-0000-000090030000}"/>
    <cellStyle name="Nagłówek 1 15" xfId="914" xr:uid="{00000000-0005-0000-0000-000091030000}"/>
    <cellStyle name="Nagłówek 1 16" xfId="915" xr:uid="{00000000-0005-0000-0000-000092030000}"/>
    <cellStyle name="Nagłówek 1 17" xfId="916" xr:uid="{00000000-0005-0000-0000-000093030000}"/>
    <cellStyle name="Nagłówek 1 18" xfId="917" xr:uid="{00000000-0005-0000-0000-000094030000}"/>
    <cellStyle name="Nagłówek 1 19" xfId="918" xr:uid="{00000000-0005-0000-0000-000095030000}"/>
    <cellStyle name="Nagłówek 1 2" xfId="919" xr:uid="{00000000-0005-0000-0000-000096030000}"/>
    <cellStyle name="Nagłówek 1 20" xfId="920" xr:uid="{00000000-0005-0000-0000-000097030000}"/>
    <cellStyle name="Nagłówek 1 3" xfId="921" xr:uid="{00000000-0005-0000-0000-000098030000}"/>
    <cellStyle name="Nagłówek 1 4" xfId="922" xr:uid="{00000000-0005-0000-0000-000099030000}"/>
    <cellStyle name="Nagłówek 1 5" xfId="923" xr:uid="{00000000-0005-0000-0000-00009A030000}"/>
    <cellStyle name="Nagłówek 1 6" xfId="924" xr:uid="{00000000-0005-0000-0000-00009B030000}"/>
    <cellStyle name="Nagłówek 1 7" xfId="925" xr:uid="{00000000-0005-0000-0000-00009C030000}"/>
    <cellStyle name="Nagłówek 1 8" xfId="926" xr:uid="{00000000-0005-0000-0000-00009D030000}"/>
    <cellStyle name="Nagłówek 1 9" xfId="927" xr:uid="{00000000-0005-0000-0000-00009E030000}"/>
    <cellStyle name="Nagłówek 1 9 2" xfId="928" xr:uid="{00000000-0005-0000-0000-00009F030000}"/>
    <cellStyle name="Nagłówek 1 9 3" xfId="929" xr:uid="{00000000-0005-0000-0000-0000A0030000}"/>
    <cellStyle name="Nagłówek 2 10" xfId="930" xr:uid="{00000000-0005-0000-0000-0000A1030000}"/>
    <cellStyle name="Nagłówek 2 10 2" xfId="931" xr:uid="{00000000-0005-0000-0000-0000A2030000}"/>
    <cellStyle name="Nagłówek 2 10 3" xfId="932" xr:uid="{00000000-0005-0000-0000-0000A3030000}"/>
    <cellStyle name="Nagłówek 2 11" xfId="933" xr:uid="{00000000-0005-0000-0000-0000A4030000}"/>
    <cellStyle name="Nagłówek 2 12" xfId="934" xr:uid="{00000000-0005-0000-0000-0000A5030000}"/>
    <cellStyle name="Nagłówek 2 13" xfId="935" xr:uid="{00000000-0005-0000-0000-0000A6030000}"/>
    <cellStyle name="Nagłówek 2 14" xfId="936" xr:uid="{00000000-0005-0000-0000-0000A7030000}"/>
    <cellStyle name="Nagłówek 2 15" xfId="937" xr:uid="{00000000-0005-0000-0000-0000A8030000}"/>
    <cellStyle name="Nagłówek 2 16" xfId="938" xr:uid="{00000000-0005-0000-0000-0000A9030000}"/>
    <cellStyle name="Nagłówek 2 17" xfId="939" xr:uid="{00000000-0005-0000-0000-0000AA030000}"/>
    <cellStyle name="Nagłówek 2 18" xfId="940" xr:uid="{00000000-0005-0000-0000-0000AB030000}"/>
    <cellStyle name="Nagłówek 2 19" xfId="941" xr:uid="{00000000-0005-0000-0000-0000AC030000}"/>
    <cellStyle name="Nagłówek 2 2" xfId="942" xr:uid="{00000000-0005-0000-0000-0000AD030000}"/>
    <cellStyle name="Nagłówek 2 20" xfId="943" xr:uid="{00000000-0005-0000-0000-0000AE030000}"/>
    <cellStyle name="Nagłówek 2 3" xfId="944" xr:uid="{00000000-0005-0000-0000-0000AF030000}"/>
    <cellStyle name="Nagłówek 2 4" xfId="945" xr:uid="{00000000-0005-0000-0000-0000B0030000}"/>
    <cellStyle name="Nagłówek 2 5" xfId="946" xr:uid="{00000000-0005-0000-0000-0000B1030000}"/>
    <cellStyle name="Nagłówek 2 6" xfId="947" xr:uid="{00000000-0005-0000-0000-0000B2030000}"/>
    <cellStyle name="Nagłówek 2 7" xfId="948" xr:uid="{00000000-0005-0000-0000-0000B3030000}"/>
    <cellStyle name="Nagłówek 2 8" xfId="949" xr:uid="{00000000-0005-0000-0000-0000B4030000}"/>
    <cellStyle name="Nagłówek 2 9" xfId="950" xr:uid="{00000000-0005-0000-0000-0000B5030000}"/>
    <cellStyle name="Nagłówek 2 9 2" xfId="951" xr:uid="{00000000-0005-0000-0000-0000B6030000}"/>
    <cellStyle name="Nagłówek 2 9 3" xfId="952" xr:uid="{00000000-0005-0000-0000-0000B7030000}"/>
    <cellStyle name="Nagłówek 3 10" xfId="953" xr:uid="{00000000-0005-0000-0000-0000B8030000}"/>
    <cellStyle name="Nagłówek 3 10 2" xfId="954" xr:uid="{00000000-0005-0000-0000-0000B9030000}"/>
    <cellStyle name="Nagłówek 3 10 3" xfId="955" xr:uid="{00000000-0005-0000-0000-0000BA030000}"/>
    <cellStyle name="Nagłówek 3 11" xfId="956" xr:uid="{00000000-0005-0000-0000-0000BB030000}"/>
    <cellStyle name="Nagłówek 3 12" xfId="957" xr:uid="{00000000-0005-0000-0000-0000BC030000}"/>
    <cellStyle name="Nagłówek 3 13" xfId="958" xr:uid="{00000000-0005-0000-0000-0000BD030000}"/>
    <cellStyle name="Nagłówek 3 14" xfId="959" xr:uid="{00000000-0005-0000-0000-0000BE030000}"/>
    <cellStyle name="Nagłówek 3 15" xfId="960" xr:uid="{00000000-0005-0000-0000-0000BF030000}"/>
    <cellStyle name="Nagłówek 3 16" xfId="961" xr:uid="{00000000-0005-0000-0000-0000C0030000}"/>
    <cellStyle name="Nagłówek 3 17" xfId="962" xr:uid="{00000000-0005-0000-0000-0000C1030000}"/>
    <cellStyle name="Nagłówek 3 18" xfId="963" xr:uid="{00000000-0005-0000-0000-0000C2030000}"/>
    <cellStyle name="Nagłówek 3 19" xfId="964" xr:uid="{00000000-0005-0000-0000-0000C3030000}"/>
    <cellStyle name="Nagłówek 3 2" xfId="965" xr:uid="{00000000-0005-0000-0000-0000C4030000}"/>
    <cellStyle name="Nagłówek 3 20" xfId="966" xr:uid="{00000000-0005-0000-0000-0000C5030000}"/>
    <cellStyle name="Nagłówek 3 3" xfId="967" xr:uid="{00000000-0005-0000-0000-0000C6030000}"/>
    <cellStyle name="Nagłówek 3 4" xfId="968" xr:uid="{00000000-0005-0000-0000-0000C7030000}"/>
    <cellStyle name="Nagłówek 3 5" xfId="969" xr:uid="{00000000-0005-0000-0000-0000C8030000}"/>
    <cellStyle name="Nagłówek 3 6" xfId="970" xr:uid="{00000000-0005-0000-0000-0000C9030000}"/>
    <cellStyle name="Nagłówek 3 7" xfId="971" xr:uid="{00000000-0005-0000-0000-0000CA030000}"/>
    <cellStyle name="Nagłówek 3 8" xfId="972" xr:uid="{00000000-0005-0000-0000-0000CB030000}"/>
    <cellStyle name="Nagłówek 3 9" xfId="973" xr:uid="{00000000-0005-0000-0000-0000CC030000}"/>
    <cellStyle name="Nagłówek 3 9 2" xfId="974" xr:uid="{00000000-0005-0000-0000-0000CD030000}"/>
    <cellStyle name="Nagłówek 3 9 3" xfId="975" xr:uid="{00000000-0005-0000-0000-0000CE030000}"/>
    <cellStyle name="Nagłówek 4 10" xfId="976" xr:uid="{00000000-0005-0000-0000-0000CF030000}"/>
    <cellStyle name="Nagłówek 4 10 2" xfId="977" xr:uid="{00000000-0005-0000-0000-0000D0030000}"/>
    <cellStyle name="Nagłówek 4 10 3" xfId="978" xr:uid="{00000000-0005-0000-0000-0000D1030000}"/>
    <cellStyle name="Nagłówek 4 11" xfId="979" xr:uid="{00000000-0005-0000-0000-0000D2030000}"/>
    <cellStyle name="Nagłówek 4 12" xfId="980" xr:uid="{00000000-0005-0000-0000-0000D3030000}"/>
    <cellStyle name="Nagłówek 4 13" xfId="981" xr:uid="{00000000-0005-0000-0000-0000D4030000}"/>
    <cellStyle name="Nagłówek 4 14" xfId="982" xr:uid="{00000000-0005-0000-0000-0000D5030000}"/>
    <cellStyle name="Nagłówek 4 15" xfId="983" xr:uid="{00000000-0005-0000-0000-0000D6030000}"/>
    <cellStyle name="Nagłówek 4 16" xfId="984" xr:uid="{00000000-0005-0000-0000-0000D7030000}"/>
    <cellStyle name="Nagłówek 4 17" xfId="985" xr:uid="{00000000-0005-0000-0000-0000D8030000}"/>
    <cellStyle name="Nagłówek 4 18" xfId="986" xr:uid="{00000000-0005-0000-0000-0000D9030000}"/>
    <cellStyle name="Nagłówek 4 19" xfId="987" xr:uid="{00000000-0005-0000-0000-0000DA030000}"/>
    <cellStyle name="Nagłówek 4 2" xfId="988" xr:uid="{00000000-0005-0000-0000-0000DB030000}"/>
    <cellStyle name="Nagłówek 4 20" xfId="989" xr:uid="{00000000-0005-0000-0000-0000DC030000}"/>
    <cellStyle name="Nagłówek 4 3" xfId="990" xr:uid="{00000000-0005-0000-0000-0000DD030000}"/>
    <cellStyle name="Nagłówek 4 4" xfId="991" xr:uid="{00000000-0005-0000-0000-0000DE030000}"/>
    <cellStyle name="Nagłówek 4 5" xfId="992" xr:uid="{00000000-0005-0000-0000-0000DF030000}"/>
    <cellStyle name="Nagłówek 4 6" xfId="993" xr:uid="{00000000-0005-0000-0000-0000E0030000}"/>
    <cellStyle name="Nagłówek 4 7" xfId="994" xr:uid="{00000000-0005-0000-0000-0000E1030000}"/>
    <cellStyle name="Nagłówek 4 8" xfId="995" xr:uid="{00000000-0005-0000-0000-0000E2030000}"/>
    <cellStyle name="Nagłówek 4 9" xfId="996" xr:uid="{00000000-0005-0000-0000-0000E3030000}"/>
    <cellStyle name="Nagłówek 4 9 2" xfId="997" xr:uid="{00000000-0005-0000-0000-0000E4030000}"/>
    <cellStyle name="Nagłówek 4 9 3" xfId="998" xr:uid="{00000000-0005-0000-0000-0000E5030000}"/>
    <cellStyle name="Neutral 2" xfId="999" xr:uid="{00000000-0005-0000-0000-0000E6030000}"/>
    <cellStyle name="Neutral 3" xfId="1000" xr:uid="{00000000-0005-0000-0000-0000E7030000}"/>
    <cellStyle name="Neutralne 10" xfId="1001" xr:uid="{00000000-0005-0000-0000-0000E8030000}"/>
    <cellStyle name="Neutralne 10 2" xfId="1002" xr:uid="{00000000-0005-0000-0000-0000E9030000}"/>
    <cellStyle name="Neutralne 10 3" xfId="1003" xr:uid="{00000000-0005-0000-0000-0000EA030000}"/>
    <cellStyle name="Neutralne 11" xfId="1004" xr:uid="{00000000-0005-0000-0000-0000EB030000}"/>
    <cellStyle name="Neutralne 12" xfId="1005" xr:uid="{00000000-0005-0000-0000-0000EC030000}"/>
    <cellStyle name="Neutralne 13" xfId="1006" xr:uid="{00000000-0005-0000-0000-0000ED030000}"/>
    <cellStyle name="Neutralne 14" xfId="1007" xr:uid="{00000000-0005-0000-0000-0000EE030000}"/>
    <cellStyle name="Neutralne 15" xfId="1008" xr:uid="{00000000-0005-0000-0000-0000EF030000}"/>
    <cellStyle name="Neutralne 16" xfId="1009" xr:uid="{00000000-0005-0000-0000-0000F0030000}"/>
    <cellStyle name="Neutralne 17" xfId="1010" xr:uid="{00000000-0005-0000-0000-0000F1030000}"/>
    <cellStyle name="Neutralne 18" xfId="1011" xr:uid="{00000000-0005-0000-0000-0000F2030000}"/>
    <cellStyle name="Neutralne 19" xfId="1012" xr:uid="{00000000-0005-0000-0000-0000F3030000}"/>
    <cellStyle name="Neutralne 2" xfId="1013" xr:uid="{00000000-0005-0000-0000-0000F4030000}"/>
    <cellStyle name="Neutralne 20" xfId="1014" xr:uid="{00000000-0005-0000-0000-0000F5030000}"/>
    <cellStyle name="Neutralne 3" xfId="1015" xr:uid="{00000000-0005-0000-0000-0000F6030000}"/>
    <cellStyle name="Neutralne 4" xfId="1016" xr:uid="{00000000-0005-0000-0000-0000F7030000}"/>
    <cellStyle name="Neutralne 5" xfId="1017" xr:uid="{00000000-0005-0000-0000-0000F8030000}"/>
    <cellStyle name="Neutralne 6" xfId="1018" xr:uid="{00000000-0005-0000-0000-0000F9030000}"/>
    <cellStyle name="Neutralne 7" xfId="1019" xr:uid="{00000000-0005-0000-0000-0000FA030000}"/>
    <cellStyle name="Neutralne 8" xfId="1020" xr:uid="{00000000-0005-0000-0000-0000FB030000}"/>
    <cellStyle name="Neutralne 9" xfId="1021" xr:uid="{00000000-0005-0000-0000-0000FC030000}"/>
    <cellStyle name="Neutralne 9 2" xfId="1022" xr:uid="{00000000-0005-0000-0000-0000FD030000}"/>
    <cellStyle name="Neutralne 9 3" xfId="1023" xr:uid="{00000000-0005-0000-0000-0000FE030000}"/>
    <cellStyle name="no dec" xfId="1024" xr:uid="{00000000-0005-0000-0000-0000FF030000}"/>
    <cellStyle name="Normal" xfId="0" builtinId="0"/>
    <cellStyle name="Normal - Style1" xfId="1025" xr:uid="{00000000-0005-0000-0000-000001040000}"/>
    <cellStyle name="Normal 10" xfId="1026" xr:uid="{00000000-0005-0000-0000-000002040000}"/>
    <cellStyle name="Normal 10 15 2" xfId="1692" xr:uid="{46360E1B-570F-4A69-BAE4-961C372E2A4E}"/>
    <cellStyle name="Normal 11" xfId="1027" xr:uid="{00000000-0005-0000-0000-000003040000}"/>
    <cellStyle name="Normal 12" xfId="1028" xr:uid="{00000000-0005-0000-0000-000004040000}"/>
    <cellStyle name="Normal 13" xfId="1029" xr:uid="{00000000-0005-0000-0000-000005040000}"/>
    <cellStyle name="Normal 14" xfId="1030" xr:uid="{00000000-0005-0000-0000-000006040000}"/>
    <cellStyle name="Normal 2" xfId="1031" xr:uid="{00000000-0005-0000-0000-000007040000}"/>
    <cellStyle name="Normal 2 2" xfId="1032" xr:uid="{00000000-0005-0000-0000-000008040000}"/>
    <cellStyle name="Normal 2 3" xfId="1033" xr:uid="{00000000-0005-0000-0000-000009040000}"/>
    <cellStyle name="Normal 2 7" xfId="1034" xr:uid="{00000000-0005-0000-0000-00000A040000}"/>
    <cellStyle name="Normal 2 7 2" xfId="1035" xr:uid="{00000000-0005-0000-0000-00000B040000}"/>
    <cellStyle name="Normal 2 7 2 2" xfId="1036" xr:uid="{00000000-0005-0000-0000-00000C040000}"/>
    <cellStyle name="Normal 2 7 2 3" xfId="1037" xr:uid="{00000000-0005-0000-0000-00000D040000}"/>
    <cellStyle name="Normal 2 7 2 4" xfId="1038" xr:uid="{00000000-0005-0000-0000-00000E040000}"/>
    <cellStyle name="Normal 2 7 2 5" xfId="1039" xr:uid="{00000000-0005-0000-0000-00000F040000}"/>
    <cellStyle name="Normal 2 7 2 6" xfId="1040" xr:uid="{00000000-0005-0000-0000-000010040000}"/>
    <cellStyle name="Normal 2 7 2 7" xfId="1041" xr:uid="{00000000-0005-0000-0000-000011040000}"/>
    <cellStyle name="Normal 2 7 2 8" xfId="1042" xr:uid="{00000000-0005-0000-0000-000012040000}"/>
    <cellStyle name="Normal 2 7 3" xfId="1043" xr:uid="{00000000-0005-0000-0000-000013040000}"/>
    <cellStyle name="Normal 2 7 4" xfId="1044" xr:uid="{00000000-0005-0000-0000-000014040000}"/>
    <cellStyle name="Normal 2 7 5" xfId="1045" xr:uid="{00000000-0005-0000-0000-000015040000}"/>
    <cellStyle name="Normal 2 7 6" xfId="1046" xr:uid="{00000000-0005-0000-0000-000016040000}"/>
    <cellStyle name="Normal 2 7 7" xfId="1047" xr:uid="{00000000-0005-0000-0000-000017040000}"/>
    <cellStyle name="Normal 2 7 8" xfId="1048" xr:uid="{00000000-0005-0000-0000-000018040000}"/>
    <cellStyle name="Normal 2 7 9" xfId="1049" xr:uid="{00000000-0005-0000-0000-000019040000}"/>
    <cellStyle name="Normal 20" xfId="1050" xr:uid="{00000000-0005-0000-0000-00001A040000}"/>
    <cellStyle name="Normal 21" xfId="1051" xr:uid="{00000000-0005-0000-0000-00001B040000}"/>
    <cellStyle name="Normal 3" xfId="1052" xr:uid="{00000000-0005-0000-0000-00001C040000}"/>
    <cellStyle name="Normal 3 2" xfId="1053" xr:uid="{00000000-0005-0000-0000-00001D040000}"/>
    <cellStyle name="Normal 3 2 2" xfId="1054" xr:uid="{00000000-0005-0000-0000-00001E040000}"/>
    <cellStyle name="Normal 3 3" xfId="1055" xr:uid="{00000000-0005-0000-0000-00001F040000}"/>
    <cellStyle name="Normal 3 4" xfId="1056" xr:uid="{00000000-0005-0000-0000-000020040000}"/>
    <cellStyle name="Normal 39 2 2" xfId="1691" xr:uid="{92DB524B-D729-4B57-92DF-93E27C4A4306}"/>
    <cellStyle name="Normal 4 2" xfId="1057" xr:uid="{00000000-0005-0000-0000-000021040000}"/>
    <cellStyle name="Normal 4 2 2" xfId="1058" xr:uid="{00000000-0005-0000-0000-000022040000}"/>
    <cellStyle name="Normal 5 2" xfId="1059" xr:uid="{00000000-0005-0000-0000-000023040000}"/>
    <cellStyle name="Normal 6 2" xfId="1060" xr:uid="{00000000-0005-0000-0000-000024040000}"/>
    <cellStyle name="Normal 7 2" xfId="1061" xr:uid="{00000000-0005-0000-0000-000025040000}"/>
    <cellStyle name="Normal 8" xfId="1062" xr:uid="{00000000-0005-0000-0000-000026040000}"/>
    <cellStyle name="Normal 8 2" xfId="1063" xr:uid="{00000000-0005-0000-0000-000027040000}"/>
    <cellStyle name="Normal 9" xfId="1064" xr:uid="{00000000-0005-0000-0000-000028040000}"/>
    <cellStyle name="Normal GHG Numbers (0.00)" xfId="1065" xr:uid="{00000000-0005-0000-0000-000029040000}"/>
    <cellStyle name="Normal GHG Textfiels Bold" xfId="1066" xr:uid="{00000000-0005-0000-0000-00002A040000}"/>
    <cellStyle name="Normal GHG whole table" xfId="1067" xr:uid="{00000000-0005-0000-0000-00002B040000}"/>
    <cellStyle name="Normal GHG-Shade" xfId="1068" xr:uid="{00000000-0005-0000-0000-00002C040000}"/>
    <cellStyle name="Normal GHG-Shade 2" xfId="1069" xr:uid="{00000000-0005-0000-0000-00002D040000}"/>
    <cellStyle name="Normal_IMP-EXP 7" xfId="1070" xr:uid="{00000000-0005-0000-0000-00002E040000}"/>
    <cellStyle name="Normal_MIN" xfId="1071" xr:uid="{00000000-0005-0000-0000-00002F040000}"/>
    <cellStyle name="Normale_B2020" xfId="1072" xr:uid="{00000000-0005-0000-0000-000030040000}"/>
    <cellStyle name="Normalny 10" xfId="1073" xr:uid="{00000000-0005-0000-0000-000031040000}"/>
    <cellStyle name="Normalny 10 10" xfId="1074" xr:uid="{00000000-0005-0000-0000-000032040000}"/>
    <cellStyle name="Normalny 10 11" xfId="1075" xr:uid="{00000000-0005-0000-0000-000033040000}"/>
    <cellStyle name="Normalny 10 2" xfId="1076" xr:uid="{00000000-0005-0000-0000-000034040000}"/>
    <cellStyle name="Normalny 10 2 10" xfId="1077" xr:uid="{00000000-0005-0000-0000-000035040000}"/>
    <cellStyle name="Normalny 10 2 11" xfId="1078" xr:uid="{00000000-0005-0000-0000-000036040000}"/>
    <cellStyle name="Normalny 10 2 2" xfId="1079" xr:uid="{00000000-0005-0000-0000-000037040000}"/>
    <cellStyle name="Normalny 10 2 3" xfId="1080" xr:uid="{00000000-0005-0000-0000-000038040000}"/>
    <cellStyle name="Normalny 10 2 4" xfId="1081" xr:uid="{00000000-0005-0000-0000-000039040000}"/>
    <cellStyle name="Normalny 10 2 5" xfId="1082" xr:uid="{00000000-0005-0000-0000-00003A040000}"/>
    <cellStyle name="Normalny 10 2 6" xfId="1083" xr:uid="{00000000-0005-0000-0000-00003B040000}"/>
    <cellStyle name="Normalny 10 2 7" xfId="1084" xr:uid="{00000000-0005-0000-0000-00003C040000}"/>
    <cellStyle name="Normalny 10 2 8" xfId="1085" xr:uid="{00000000-0005-0000-0000-00003D040000}"/>
    <cellStyle name="Normalny 10 2 9" xfId="1086" xr:uid="{00000000-0005-0000-0000-00003E040000}"/>
    <cellStyle name="Normalny 10 3" xfId="1087" xr:uid="{00000000-0005-0000-0000-00003F040000}"/>
    <cellStyle name="Normalny 10 3 10" xfId="1088" xr:uid="{00000000-0005-0000-0000-000040040000}"/>
    <cellStyle name="Normalny 10 3 2" xfId="1089" xr:uid="{00000000-0005-0000-0000-000041040000}"/>
    <cellStyle name="Normalny 10 3 3" xfId="1090" xr:uid="{00000000-0005-0000-0000-000042040000}"/>
    <cellStyle name="Normalny 10 3 4" xfId="1091" xr:uid="{00000000-0005-0000-0000-000043040000}"/>
    <cellStyle name="Normalny 10 3 5" xfId="1092" xr:uid="{00000000-0005-0000-0000-000044040000}"/>
    <cellStyle name="Normalny 10 3 6" xfId="1093" xr:uid="{00000000-0005-0000-0000-000045040000}"/>
    <cellStyle name="Normalny 10 3 7" xfId="1094" xr:uid="{00000000-0005-0000-0000-000046040000}"/>
    <cellStyle name="Normalny 10 3 8" xfId="1095" xr:uid="{00000000-0005-0000-0000-000047040000}"/>
    <cellStyle name="Normalny 10 3 9" xfId="1096" xr:uid="{00000000-0005-0000-0000-000048040000}"/>
    <cellStyle name="Normalny 10 4" xfId="1097" xr:uid="{00000000-0005-0000-0000-000049040000}"/>
    <cellStyle name="Normalny 10 5" xfId="1098" xr:uid="{00000000-0005-0000-0000-00004A040000}"/>
    <cellStyle name="Normalny 10 6" xfId="1099" xr:uid="{00000000-0005-0000-0000-00004B040000}"/>
    <cellStyle name="Normalny 10 7" xfId="1100" xr:uid="{00000000-0005-0000-0000-00004C040000}"/>
    <cellStyle name="Normalny 10 8" xfId="1101" xr:uid="{00000000-0005-0000-0000-00004D040000}"/>
    <cellStyle name="Normalny 10 9" xfId="1102" xr:uid="{00000000-0005-0000-0000-00004E040000}"/>
    <cellStyle name="Normalny 11" xfId="1103" xr:uid="{00000000-0005-0000-0000-00004F040000}"/>
    <cellStyle name="Normalny 11 10" xfId="1104" xr:uid="{00000000-0005-0000-0000-000050040000}"/>
    <cellStyle name="Normalny 11 11" xfId="1105" xr:uid="{00000000-0005-0000-0000-000051040000}"/>
    <cellStyle name="Normalny 11 12" xfId="1106" xr:uid="{00000000-0005-0000-0000-000052040000}"/>
    <cellStyle name="Normalny 11 13" xfId="1107" xr:uid="{00000000-0005-0000-0000-000053040000}"/>
    <cellStyle name="Normalny 11 14" xfId="1108" xr:uid="{00000000-0005-0000-0000-000054040000}"/>
    <cellStyle name="Normalny 11 2" xfId="1109" xr:uid="{00000000-0005-0000-0000-000055040000}"/>
    <cellStyle name="Normalny 11 2 10" xfId="1110" xr:uid="{00000000-0005-0000-0000-000056040000}"/>
    <cellStyle name="Normalny 11 2 2" xfId="1111" xr:uid="{00000000-0005-0000-0000-000057040000}"/>
    <cellStyle name="Normalny 11 2 3" xfId="1112" xr:uid="{00000000-0005-0000-0000-000058040000}"/>
    <cellStyle name="Normalny 11 2 4" xfId="1113" xr:uid="{00000000-0005-0000-0000-000059040000}"/>
    <cellStyle name="Normalny 11 2 5" xfId="1114" xr:uid="{00000000-0005-0000-0000-00005A040000}"/>
    <cellStyle name="Normalny 11 2 6" xfId="1115" xr:uid="{00000000-0005-0000-0000-00005B040000}"/>
    <cellStyle name="Normalny 11 2 7" xfId="1116" xr:uid="{00000000-0005-0000-0000-00005C040000}"/>
    <cellStyle name="Normalny 11 2 8" xfId="1117" xr:uid="{00000000-0005-0000-0000-00005D040000}"/>
    <cellStyle name="Normalny 11 2 9" xfId="1118" xr:uid="{00000000-0005-0000-0000-00005E040000}"/>
    <cellStyle name="Normalny 11 3" xfId="1119" xr:uid="{00000000-0005-0000-0000-00005F040000}"/>
    <cellStyle name="Normalny 11 3 10" xfId="1120" xr:uid="{00000000-0005-0000-0000-000060040000}"/>
    <cellStyle name="Normalny 11 3 2" xfId="1121" xr:uid="{00000000-0005-0000-0000-000061040000}"/>
    <cellStyle name="Normalny 11 3 2 2" xfId="1122" xr:uid="{00000000-0005-0000-0000-000062040000}"/>
    <cellStyle name="Normalny 11 3 2 3" xfId="1123" xr:uid="{00000000-0005-0000-0000-000063040000}"/>
    <cellStyle name="Normalny 11 3 3" xfId="1124" xr:uid="{00000000-0005-0000-0000-000064040000}"/>
    <cellStyle name="Normalny 11 3 4" xfId="1125" xr:uid="{00000000-0005-0000-0000-000065040000}"/>
    <cellStyle name="Normalny 11 3 5" xfId="1126" xr:uid="{00000000-0005-0000-0000-000066040000}"/>
    <cellStyle name="Normalny 11 3 6" xfId="1127" xr:uid="{00000000-0005-0000-0000-000067040000}"/>
    <cellStyle name="Normalny 11 3 7" xfId="1128" xr:uid="{00000000-0005-0000-0000-000068040000}"/>
    <cellStyle name="Normalny 11 3 8" xfId="1129" xr:uid="{00000000-0005-0000-0000-000069040000}"/>
    <cellStyle name="Normalny 11 3 9" xfId="1130" xr:uid="{00000000-0005-0000-0000-00006A040000}"/>
    <cellStyle name="Normalny 11 4" xfId="1131" xr:uid="{00000000-0005-0000-0000-00006B040000}"/>
    <cellStyle name="Normalny 11 4 2" xfId="1132" xr:uid="{00000000-0005-0000-0000-00006C040000}"/>
    <cellStyle name="Normalny 11 4 3" xfId="1133" xr:uid="{00000000-0005-0000-0000-00006D040000}"/>
    <cellStyle name="Normalny 11 5" xfId="1134" xr:uid="{00000000-0005-0000-0000-00006E040000}"/>
    <cellStyle name="Normalny 11 5 2" xfId="1135" xr:uid="{00000000-0005-0000-0000-00006F040000}"/>
    <cellStyle name="Normalny 11 5 3" xfId="1136" xr:uid="{00000000-0005-0000-0000-000070040000}"/>
    <cellStyle name="Normalny 11 6" xfId="1137" xr:uid="{00000000-0005-0000-0000-000071040000}"/>
    <cellStyle name="Normalny 11 7" xfId="1138" xr:uid="{00000000-0005-0000-0000-000072040000}"/>
    <cellStyle name="Normalny 11 8" xfId="1139" xr:uid="{00000000-0005-0000-0000-000073040000}"/>
    <cellStyle name="Normalny 11 9" xfId="1140" xr:uid="{00000000-0005-0000-0000-000074040000}"/>
    <cellStyle name="Normalny 12" xfId="1141" xr:uid="{00000000-0005-0000-0000-000075040000}"/>
    <cellStyle name="Normalny 12 2" xfId="1142" xr:uid="{00000000-0005-0000-0000-000076040000}"/>
    <cellStyle name="Normalny 12 2 2" xfId="1143" xr:uid="{00000000-0005-0000-0000-000077040000}"/>
    <cellStyle name="Normalny 12 2 3" xfId="1144" xr:uid="{00000000-0005-0000-0000-000078040000}"/>
    <cellStyle name="Normalny 12 2 4" xfId="1145" xr:uid="{00000000-0005-0000-0000-000079040000}"/>
    <cellStyle name="Normalny 12 2 5" xfId="1146" xr:uid="{00000000-0005-0000-0000-00007A040000}"/>
    <cellStyle name="Normalny 12 2 6" xfId="1147" xr:uid="{00000000-0005-0000-0000-00007B040000}"/>
    <cellStyle name="Normalny 12 2 7" xfId="1148" xr:uid="{00000000-0005-0000-0000-00007C040000}"/>
    <cellStyle name="Normalny 12 2 8" xfId="1149" xr:uid="{00000000-0005-0000-0000-00007D040000}"/>
    <cellStyle name="Normalny 12 3" xfId="1150" xr:uid="{00000000-0005-0000-0000-00007E040000}"/>
    <cellStyle name="Normalny 12 4" xfId="1151" xr:uid="{00000000-0005-0000-0000-00007F040000}"/>
    <cellStyle name="Normalny 12 5" xfId="1152" xr:uid="{00000000-0005-0000-0000-000080040000}"/>
    <cellStyle name="Normalny 12 6" xfId="1153" xr:uid="{00000000-0005-0000-0000-000081040000}"/>
    <cellStyle name="Normalny 12 7" xfId="1154" xr:uid="{00000000-0005-0000-0000-000082040000}"/>
    <cellStyle name="Normalny 12 8" xfId="1155" xr:uid="{00000000-0005-0000-0000-000083040000}"/>
    <cellStyle name="Normalny 12 9" xfId="1156" xr:uid="{00000000-0005-0000-0000-000084040000}"/>
    <cellStyle name="Normalny 13" xfId="1157" xr:uid="{00000000-0005-0000-0000-000085040000}"/>
    <cellStyle name="Normalny 13 10" xfId="1158" xr:uid="{00000000-0005-0000-0000-000086040000}"/>
    <cellStyle name="Normalny 13 11" xfId="1159" xr:uid="{00000000-0005-0000-0000-000087040000}"/>
    <cellStyle name="Normalny 13 12" xfId="1160" xr:uid="{00000000-0005-0000-0000-000088040000}"/>
    <cellStyle name="Normalny 13 13" xfId="1161" xr:uid="{00000000-0005-0000-0000-000089040000}"/>
    <cellStyle name="Normalny 13 14" xfId="1162" xr:uid="{00000000-0005-0000-0000-00008A040000}"/>
    <cellStyle name="Normalny 13 15" xfId="1163" xr:uid="{00000000-0005-0000-0000-00008B040000}"/>
    <cellStyle name="Normalny 13 16" xfId="1164" xr:uid="{00000000-0005-0000-0000-00008C040000}"/>
    <cellStyle name="Normalny 13 17" xfId="1165" xr:uid="{00000000-0005-0000-0000-00008D040000}"/>
    <cellStyle name="Normalny 13 2" xfId="1166" xr:uid="{00000000-0005-0000-0000-00008E040000}"/>
    <cellStyle name="Normalny 13 2 2" xfId="1167" xr:uid="{00000000-0005-0000-0000-00008F040000}"/>
    <cellStyle name="Normalny 13 2 2 2" xfId="1168" xr:uid="{00000000-0005-0000-0000-000090040000}"/>
    <cellStyle name="Normalny 13 2 2 2 2" xfId="1169" xr:uid="{00000000-0005-0000-0000-000091040000}"/>
    <cellStyle name="Normalny 13 2 2 2 2 2" xfId="1170" xr:uid="{00000000-0005-0000-0000-000092040000}"/>
    <cellStyle name="Normalny 13 2 2 2 3" xfId="1171" xr:uid="{00000000-0005-0000-0000-000093040000}"/>
    <cellStyle name="Normalny 13 2 2 2 3 2" xfId="1172" xr:uid="{00000000-0005-0000-0000-000094040000}"/>
    <cellStyle name="Normalny 13 2 2 2 4" xfId="1173" xr:uid="{00000000-0005-0000-0000-000095040000}"/>
    <cellStyle name="Normalny 13 2 2 2 5" xfId="1174" xr:uid="{00000000-0005-0000-0000-000096040000}"/>
    <cellStyle name="Normalny 13 2 2 3" xfId="1175" xr:uid="{00000000-0005-0000-0000-000097040000}"/>
    <cellStyle name="Normalny 13 2 2 3 2" xfId="1176" xr:uid="{00000000-0005-0000-0000-000098040000}"/>
    <cellStyle name="Normalny 13 2 2 4" xfId="1177" xr:uid="{00000000-0005-0000-0000-000099040000}"/>
    <cellStyle name="Normalny 13 2 2 4 2" xfId="1178" xr:uid="{00000000-0005-0000-0000-00009A040000}"/>
    <cellStyle name="Normalny 13 2 2 5" xfId="1179" xr:uid="{00000000-0005-0000-0000-00009B040000}"/>
    <cellStyle name="Normalny 13 2 2 6" xfId="1180" xr:uid="{00000000-0005-0000-0000-00009C040000}"/>
    <cellStyle name="Normalny 13 2 3" xfId="1181" xr:uid="{00000000-0005-0000-0000-00009D040000}"/>
    <cellStyle name="Normalny 13 2 3 2" xfId="1182" xr:uid="{00000000-0005-0000-0000-00009E040000}"/>
    <cellStyle name="Normalny 13 2 3 2 2" xfId="1183" xr:uid="{00000000-0005-0000-0000-00009F040000}"/>
    <cellStyle name="Normalny 13 2 3 3" xfId="1184" xr:uid="{00000000-0005-0000-0000-0000A0040000}"/>
    <cellStyle name="Normalny 13 2 3 3 2" xfId="1185" xr:uid="{00000000-0005-0000-0000-0000A1040000}"/>
    <cellStyle name="Normalny 13 2 3 4" xfId="1186" xr:uid="{00000000-0005-0000-0000-0000A2040000}"/>
    <cellStyle name="Normalny 13 2 3 5" xfId="1187" xr:uid="{00000000-0005-0000-0000-0000A3040000}"/>
    <cellStyle name="Normalny 13 2 4" xfId="1188" xr:uid="{00000000-0005-0000-0000-0000A4040000}"/>
    <cellStyle name="Normalny 13 2 4 2" xfId="1189" xr:uid="{00000000-0005-0000-0000-0000A5040000}"/>
    <cellStyle name="Normalny 13 2 5" xfId="1190" xr:uid="{00000000-0005-0000-0000-0000A6040000}"/>
    <cellStyle name="Normalny 13 2 5 2" xfId="1191" xr:uid="{00000000-0005-0000-0000-0000A7040000}"/>
    <cellStyle name="Normalny 13 2 6" xfId="1192" xr:uid="{00000000-0005-0000-0000-0000A8040000}"/>
    <cellStyle name="Normalny 13 2 7" xfId="1193" xr:uid="{00000000-0005-0000-0000-0000A9040000}"/>
    <cellStyle name="Normalny 13 3" xfId="1194" xr:uid="{00000000-0005-0000-0000-0000AA040000}"/>
    <cellStyle name="Normalny 13 3 2" xfId="1195" xr:uid="{00000000-0005-0000-0000-0000AB040000}"/>
    <cellStyle name="Normalny 13 3 2 2" xfId="1196" xr:uid="{00000000-0005-0000-0000-0000AC040000}"/>
    <cellStyle name="Normalny 13 3 2 2 2" xfId="1197" xr:uid="{00000000-0005-0000-0000-0000AD040000}"/>
    <cellStyle name="Normalny 13 3 2 2 3" xfId="1198" xr:uid="{00000000-0005-0000-0000-0000AE040000}"/>
    <cellStyle name="Normalny 13 3 2 3" xfId="1199" xr:uid="{00000000-0005-0000-0000-0000AF040000}"/>
    <cellStyle name="Normalny 13 3 2 4" xfId="1200" xr:uid="{00000000-0005-0000-0000-0000B0040000}"/>
    <cellStyle name="Normalny 13 3 3" xfId="1201" xr:uid="{00000000-0005-0000-0000-0000B1040000}"/>
    <cellStyle name="Normalny 13 3 4" xfId="1202" xr:uid="{00000000-0005-0000-0000-0000B2040000}"/>
    <cellStyle name="Normalny 13 3 5" xfId="1203" xr:uid="{00000000-0005-0000-0000-0000B3040000}"/>
    <cellStyle name="Normalny 13 3 6" xfId="1204" xr:uid="{00000000-0005-0000-0000-0000B4040000}"/>
    <cellStyle name="Normalny 13 4" xfId="1205" xr:uid="{00000000-0005-0000-0000-0000B5040000}"/>
    <cellStyle name="Normalny 13 4 2" xfId="1206" xr:uid="{00000000-0005-0000-0000-0000B6040000}"/>
    <cellStyle name="Normalny 13 4 3" xfId="1207" xr:uid="{00000000-0005-0000-0000-0000B7040000}"/>
    <cellStyle name="Normalny 13 5" xfId="1208" xr:uid="{00000000-0005-0000-0000-0000B8040000}"/>
    <cellStyle name="Normalny 13 5 2" xfId="1209" xr:uid="{00000000-0005-0000-0000-0000B9040000}"/>
    <cellStyle name="Normalny 13 5 3" xfId="1210" xr:uid="{00000000-0005-0000-0000-0000BA040000}"/>
    <cellStyle name="Normalny 13 6" xfId="1211" xr:uid="{00000000-0005-0000-0000-0000BB040000}"/>
    <cellStyle name="Normalny 13 6 2" xfId="1212" xr:uid="{00000000-0005-0000-0000-0000BC040000}"/>
    <cellStyle name="Normalny 13 6 2 2" xfId="1213" xr:uid="{00000000-0005-0000-0000-0000BD040000}"/>
    <cellStyle name="Normalny 13 6 3" xfId="1214" xr:uid="{00000000-0005-0000-0000-0000BE040000}"/>
    <cellStyle name="Normalny 13 6 3 2" xfId="1215" xr:uid="{00000000-0005-0000-0000-0000BF040000}"/>
    <cellStyle name="Normalny 13 6 4" xfId="1216" xr:uid="{00000000-0005-0000-0000-0000C0040000}"/>
    <cellStyle name="Normalny 13 6 5" xfId="1217" xr:uid="{00000000-0005-0000-0000-0000C1040000}"/>
    <cellStyle name="Normalny 13 7" xfId="1218" xr:uid="{00000000-0005-0000-0000-0000C2040000}"/>
    <cellStyle name="Normalny 13 7 2" xfId="1219" xr:uid="{00000000-0005-0000-0000-0000C3040000}"/>
    <cellStyle name="Normalny 13 8" xfId="1220" xr:uid="{00000000-0005-0000-0000-0000C4040000}"/>
    <cellStyle name="Normalny 13 8 2" xfId="1221" xr:uid="{00000000-0005-0000-0000-0000C5040000}"/>
    <cellStyle name="Normalny 13 9" xfId="1222" xr:uid="{00000000-0005-0000-0000-0000C6040000}"/>
    <cellStyle name="Normalny 14" xfId="1223" xr:uid="{00000000-0005-0000-0000-0000C7040000}"/>
    <cellStyle name="Normalny 14 2" xfId="1224" xr:uid="{00000000-0005-0000-0000-0000C8040000}"/>
    <cellStyle name="Normalny 14 2 2" xfId="1225" xr:uid="{00000000-0005-0000-0000-0000C9040000}"/>
    <cellStyle name="Normalny 14 2 2 2" xfId="1226" xr:uid="{00000000-0005-0000-0000-0000CA040000}"/>
    <cellStyle name="Normalny 14 2 2 3" xfId="1227" xr:uid="{00000000-0005-0000-0000-0000CB040000}"/>
    <cellStyle name="Normalny 14 2 3" xfId="1228" xr:uid="{00000000-0005-0000-0000-0000CC040000}"/>
    <cellStyle name="Normalny 14 2 4" xfId="1229" xr:uid="{00000000-0005-0000-0000-0000CD040000}"/>
    <cellStyle name="Normalny 14 3" xfId="1230" xr:uid="{00000000-0005-0000-0000-0000CE040000}"/>
    <cellStyle name="Normalny 14 4" xfId="1231" xr:uid="{00000000-0005-0000-0000-0000CF040000}"/>
    <cellStyle name="Normalny 14 5" xfId="1232" xr:uid="{00000000-0005-0000-0000-0000D0040000}"/>
    <cellStyle name="Normalny 15" xfId="1233" xr:uid="{00000000-0005-0000-0000-0000D1040000}"/>
    <cellStyle name="Normalny 15 2" xfId="1234" xr:uid="{00000000-0005-0000-0000-0000D2040000}"/>
    <cellStyle name="Normalny 15 3" xfId="1235" xr:uid="{00000000-0005-0000-0000-0000D3040000}"/>
    <cellStyle name="Normalny 15 4" xfId="1236" xr:uid="{00000000-0005-0000-0000-0000D4040000}"/>
    <cellStyle name="Normalny 15 5" xfId="1237" xr:uid="{00000000-0005-0000-0000-0000D5040000}"/>
    <cellStyle name="Normalny 15 6" xfId="1238" xr:uid="{00000000-0005-0000-0000-0000D6040000}"/>
    <cellStyle name="Normalny 15 7" xfId="1239" xr:uid="{00000000-0005-0000-0000-0000D7040000}"/>
    <cellStyle name="Normalny 15 8" xfId="1240" xr:uid="{00000000-0005-0000-0000-0000D8040000}"/>
    <cellStyle name="Normalny 15 9" xfId="1241" xr:uid="{00000000-0005-0000-0000-0000D9040000}"/>
    <cellStyle name="Normalny 16" xfId="1242" xr:uid="{00000000-0005-0000-0000-0000DA040000}"/>
    <cellStyle name="Normalny 16 2" xfId="1243" xr:uid="{00000000-0005-0000-0000-0000DB040000}"/>
    <cellStyle name="Normalny 16 3" xfId="1244" xr:uid="{00000000-0005-0000-0000-0000DC040000}"/>
    <cellStyle name="Normalny 17" xfId="1245" xr:uid="{00000000-0005-0000-0000-0000DD040000}"/>
    <cellStyle name="Normalny 18" xfId="1246" xr:uid="{00000000-0005-0000-0000-0000DE040000}"/>
    <cellStyle name="Normalny 19" xfId="1247" xr:uid="{00000000-0005-0000-0000-0000DF040000}"/>
    <cellStyle name="Normalny 2" xfId="1248" xr:uid="{00000000-0005-0000-0000-0000E0040000}"/>
    <cellStyle name="Normalny 2 10" xfId="1249" xr:uid="{00000000-0005-0000-0000-0000E1040000}"/>
    <cellStyle name="Normalny 2 2" xfId="1250" xr:uid="{00000000-0005-0000-0000-0000E2040000}"/>
    <cellStyle name="Normalny 2 3" xfId="1251" xr:uid="{00000000-0005-0000-0000-0000E3040000}"/>
    <cellStyle name="Normalny 2 4" xfId="1252" xr:uid="{00000000-0005-0000-0000-0000E4040000}"/>
    <cellStyle name="Normalny 2 5" xfId="1253" xr:uid="{00000000-0005-0000-0000-0000E5040000}"/>
    <cellStyle name="Normalny 2 6" xfId="1254" xr:uid="{00000000-0005-0000-0000-0000E6040000}"/>
    <cellStyle name="Normalny 2 7" xfId="1255" xr:uid="{00000000-0005-0000-0000-0000E7040000}"/>
    <cellStyle name="Normalny 2 8" xfId="1256" xr:uid="{00000000-0005-0000-0000-0000E8040000}"/>
    <cellStyle name="Normalny 2 9" xfId="1257" xr:uid="{00000000-0005-0000-0000-0000E9040000}"/>
    <cellStyle name="Normalny 20" xfId="1258" xr:uid="{00000000-0005-0000-0000-0000EA040000}"/>
    <cellStyle name="Normalny 3" xfId="1259" xr:uid="{00000000-0005-0000-0000-0000EB040000}"/>
    <cellStyle name="Normalny 4" xfId="1260" xr:uid="{00000000-0005-0000-0000-0000EC040000}"/>
    <cellStyle name="Normalny 5" xfId="1261" xr:uid="{00000000-0005-0000-0000-0000ED040000}"/>
    <cellStyle name="Normalny 6" xfId="1262" xr:uid="{00000000-0005-0000-0000-0000EE040000}"/>
    <cellStyle name="Normalny 7" xfId="1263" xr:uid="{00000000-0005-0000-0000-0000EF040000}"/>
    <cellStyle name="Normalny 8" xfId="1264" xr:uid="{00000000-0005-0000-0000-0000F0040000}"/>
    <cellStyle name="Normalny 9" xfId="1265" xr:uid="{00000000-0005-0000-0000-0000F1040000}"/>
    <cellStyle name="Note 2" xfId="1266" xr:uid="{00000000-0005-0000-0000-0000F2040000}"/>
    <cellStyle name="Note 2 2" xfId="1267" xr:uid="{00000000-0005-0000-0000-0000F3040000}"/>
    <cellStyle name="Note 3" xfId="1268" xr:uid="{00000000-0005-0000-0000-0000F4040000}"/>
    <cellStyle name="Notiz 2" xfId="1269" xr:uid="{00000000-0005-0000-0000-0000F5040000}"/>
    <cellStyle name="Obliczenia 10" xfId="1270" xr:uid="{00000000-0005-0000-0000-0000F6040000}"/>
    <cellStyle name="Obliczenia 10 2" xfId="1271" xr:uid="{00000000-0005-0000-0000-0000F7040000}"/>
    <cellStyle name="Obliczenia 10 3" xfId="1272" xr:uid="{00000000-0005-0000-0000-0000F8040000}"/>
    <cellStyle name="Obliczenia 11" xfId="1273" xr:uid="{00000000-0005-0000-0000-0000F9040000}"/>
    <cellStyle name="Obliczenia 12" xfId="1274" xr:uid="{00000000-0005-0000-0000-0000FA040000}"/>
    <cellStyle name="Obliczenia 13" xfId="1275" xr:uid="{00000000-0005-0000-0000-0000FB040000}"/>
    <cellStyle name="Obliczenia 14" xfId="1276" xr:uid="{00000000-0005-0000-0000-0000FC040000}"/>
    <cellStyle name="Obliczenia 15" xfId="1277" xr:uid="{00000000-0005-0000-0000-0000FD040000}"/>
    <cellStyle name="Obliczenia 16" xfId="1278" xr:uid="{00000000-0005-0000-0000-0000FE040000}"/>
    <cellStyle name="Obliczenia 17" xfId="1279" xr:uid="{00000000-0005-0000-0000-0000FF040000}"/>
    <cellStyle name="Obliczenia 18" xfId="1280" xr:uid="{00000000-0005-0000-0000-000000050000}"/>
    <cellStyle name="Obliczenia 19" xfId="1281" xr:uid="{00000000-0005-0000-0000-000001050000}"/>
    <cellStyle name="Obliczenia 2" xfId="1282" xr:uid="{00000000-0005-0000-0000-000002050000}"/>
    <cellStyle name="Obliczenia 20" xfId="1283" xr:uid="{00000000-0005-0000-0000-000003050000}"/>
    <cellStyle name="Obliczenia 3" xfId="1284" xr:uid="{00000000-0005-0000-0000-000004050000}"/>
    <cellStyle name="Obliczenia 4" xfId="1285" xr:uid="{00000000-0005-0000-0000-000005050000}"/>
    <cellStyle name="Obliczenia 5" xfId="1286" xr:uid="{00000000-0005-0000-0000-000006050000}"/>
    <cellStyle name="Obliczenia 6" xfId="1287" xr:uid="{00000000-0005-0000-0000-000007050000}"/>
    <cellStyle name="Obliczenia 7" xfId="1288" xr:uid="{00000000-0005-0000-0000-000008050000}"/>
    <cellStyle name="Obliczenia 8" xfId="1289" xr:uid="{00000000-0005-0000-0000-000009050000}"/>
    <cellStyle name="Obliczenia 9" xfId="1290" xr:uid="{00000000-0005-0000-0000-00000A050000}"/>
    <cellStyle name="Obliczenia 9 2" xfId="1291" xr:uid="{00000000-0005-0000-0000-00000B050000}"/>
    <cellStyle name="Obliczenia 9 3" xfId="1292" xr:uid="{00000000-0005-0000-0000-00000C050000}"/>
    <cellStyle name="Output 2" xfId="1293" xr:uid="{00000000-0005-0000-0000-00000D050000}"/>
    <cellStyle name="Output 3" xfId="1294" xr:uid="{00000000-0005-0000-0000-00000E050000}"/>
    <cellStyle name="Pattern" xfId="1295" xr:uid="{00000000-0005-0000-0000-00000F050000}"/>
    <cellStyle name="Percent" xfId="1296" builtinId="5"/>
    <cellStyle name="Percent [2]" xfId="1297" xr:uid="{00000000-0005-0000-0000-000011050000}"/>
    <cellStyle name="Percent 2" xfId="1298" xr:uid="{00000000-0005-0000-0000-000012050000}"/>
    <cellStyle name="Percent 2 10" xfId="1299" xr:uid="{00000000-0005-0000-0000-000013050000}"/>
    <cellStyle name="Percent 2 2" xfId="1300" xr:uid="{00000000-0005-0000-0000-000014050000}"/>
    <cellStyle name="Percent 2 3" xfId="1301" xr:uid="{00000000-0005-0000-0000-000015050000}"/>
    <cellStyle name="Percent 2 3 2" xfId="1302" xr:uid="{00000000-0005-0000-0000-000016050000}"/>
    <cellStyle name="Percent 2 3 3" xfId="1303" xr:uid="{00000000-0005-0000-0000-000017050000}"/>
    <cellStyle name="Percent 2 3 4" xfId="1304" xr:uid="{00000000-0005-0000-0000-000018050000}"/>
    <cellStyle name="Percent 2 3 5" xfId="1305" xr:uid="{00000000-0005-0000-0000-000019050000}"/>
    <cellStyle name="Percent 2 3 6" xfId="1306" xr:uid="{00000000-0005-0000-0000-00001A050000}"/>
    <cellStyle name="Percent 2 3 7" xfId="1307" xr:uid="{00000000-0005-0000-0000-00001B050000}"/>
    <cellStyle name="Percent 2 3 8" xfId="1308" xr:uid="{00000000-0005-0000-0000-00001C050000}"/>
    <cellStyle name="Percent 2 4" xfId="1309" xr:uid="{00000000-0005-0000-0000-00001D050000}"/>
    <cellStyle name="Percent 2 5" xfId="1310" xr:uid="{00000000-0005-0000-0000-00001E050000}"/>
    <cellStyle name="Percent 2 6" xfId="1311" xr:uid="{00000000-0005-0000-0000-00001F050000}"/>
    <cellStyle name="Percent 2 7" xfId="1312" xr:uid="{00000000-0005-0000-0000-000020050000}"/>
    <cellStyle name="Percent 2 8" xfId="1313" xr:uid="{00000000-0005-0000-0000-000021050000}"/>
    <cellStyle name="Percent 2 9" xfId="1314" xr:uid="{00000000-0005-0000-0000-000022050000}"/>
    <cellStyle name="Percent 3 2" xfId="1315" xr:uid="{00000000-0005-0000-0000-000023050000}"/>
    <cellStyle name="Pilkku_Layo9704" xfId="1316" xr:uid="{00000000-0005-0000-0000-000024050000}"/>
    <cellStyle name="Procentowy 2" xfId="1317" xr:uid="{00000000-0005-0000-0000-000025050000}"/>
    <cellStyle name="Procentowy 2 10" xfId="1318" xr:uid="{00000000-0005-0000-0000-000026050000}"/>
    <cellStyle name="Procentowy 2 11" xfId="1319" xr:uid="{00000000-0005-0000-0000-000027050000}"/>
    <cellStyle name="Procentowy 2 12" xfId="1320" xr:uid="{00000000-0005-0000-0000-000028050000}"/>
    <cellStyle name="Procentowy 2 13" xfId="1321" xr:uid="{00000000-0005-0000-0000-000029050000}"/>
    <cellStyle name="Procentowy 2 14" xfId="1322" xr:uid="{00000000-0005-0000-0000-00002A050000}"/>
    <cellStyle name="Procentowy 2 2" xfId="1323" xr:uid="{00000000-0005-0000-0000-00002B050000}"/>
    <cellStyle name="Procentowy 2 2 10" xfId="1324" xr:uid="{00000000-0005-0000-0000-00002C050000}"/>
    <cellStyle name="Procentowy 2 2 2" xfId="1325" xr:uid="{00000000-0005-0000-0000-00002D050000}"/>
    <cellStyle name="Procentowy 2 2 3" xfId="1326" xr:uid="{00000000-0005-0000-0000-00002E050000}"/>
    <cellStyle name="Procentowy 2 2 4" xfId="1327" xr:uid="{00000000-0005-0000-0000-00002F050000}"/>
    <cellStyle name="Procentowy 2 2 5" xfId="1328" xr:uid="{00000000-0005-0000-0000-000030050000}"/>
    <cellStyle name="Procentowy 2 2 6" xfId="1329" xr:uid="{00000000-0005-0000-0000-000031050000}"/>
    <cellStyle name="Procentowy 2 2 7" xfId="1330" xr:uid="{00000000-0005-0000-0000-000032050000}"/>
    <cellStyle name="Procentowy 2 2 8" xfId="1331" xr:uid="{00000000-0005-0000-0000-000033050000}"/>
    <cellStyle name="Procentowy 2 2 9" xfId="1332" xr:uid="{00000000-0005-0000-0000-000034050000}"/>
    <cellStyle name="Procentowy 2 3" xfId="1333" xr:uid="{00000000-0005-0000-0000-000035050000}"/>
    <cellStyle name="Procentowy 2 3 2" xfId="1334" xr:uid="{00000000-0005-0000-0000-000036050000}"/>
    <cellStyle name="Procentowy 2 3 2 2" xfId="1335" xr:uid="{00000000-0005-0000-0000-000037050000}"/>
    <cellStyle name="Procentowy 2 3 2 3" xfId="1336" xr:uid="{00000000-0005-0000-0000-000038050000}"/>
    <cellStyle name="Procentowy 2 3 3" xfId="1337" xr:uid="{00000000-0005-0000-0000-000039050000}"/>
    <cellStyle name="Procentowy 2 4" xfId="1338" xr:uid="{00000000-0005-0000-0000-00003A050000}"/>
    <cellStyle name="Procentowy 2 4 2" xfId="1339" xr:uid="{00000000-0005-0000-0000-00003B050000}"/>
    <cellStyle name="Procentowy 2 4 3" xfId="1340" xr:uid="{00000000-0005-0000-0000-00003C050000}"/>
    <cellStyle name="Procentowy 2 5" xfId="1341" xr:uid="{00000000-0005-0000-0000-00003D050000}"/>
    <cellStyle name="Procentowy 2 6" xfId="1342" xr:uid="{00000000-0005-0000-0000-00003E050000}"/>
    <cellStyle name="Procentowy 2 7" xfId="1343" xr:uid="{00000000-0005-0000-0000-00003F050000}"/>
    <cellStyle name="Procentowy 2 8" xfId="1344" xr:uid="{00000000-0005-0000-0000-000040050000}"/>
    <cellStyle name="Procentowy 2 9" xfId="1345" xr:uid="{00000000-0005-0000-0000-000041050000}"/>
    <cellStyle name="Procentowy 3" xfId="1346" xr:uid="{00000000-0005-0000-0000-000042050000}"/>
    <cellStyle name="Procentowy 4" xfId="1347" xr:uid="{00000000-0005-0000-0000-000043050000}"/>
    <cellStyle name="Prozent 2" xfId="1348" xr:uid="{00000000-0005-0000-0000-000044050000}"/>
    <cellStyle name="Prozent 2 2" xfId="1349" xr:uid="{00000000-0005-0000-0000-000045050000}"/>
    <cellStyle name="Prozent 3" xfId="1350" xr:uid="{00000000-0005-0000-0000-000046050000}"/>
    <cellStyle name="Prozent 4" xfId="1351" xr:uid="{00000000-0005-0000-0000-000047050000}"/>
    <cellStyle name="Prozent 5" xfId="1352" xr:uid="{00000000-0005-0000-0000-000048050000}"/>
    <cellStyle name="Prozent 5 2" xfId="1353" xr:uid="{00000000-0005-0000-0000-000049050000}"/>
    <cellStyle name="Prozent 5 2 2" xfId="1354" xr:uid="{00000000-0005-0000-0000-00004A050000}"/>
    <cellStyle name="Prozent 5 2 3" xfId="1355" xr:uid="{00000000-0005-0000-0000-00004B050000}"/>
    <cellStyle name="Prozent 5 3" xfId="1356" xr:uid="{00000000-0005-0000-0000-00004C050000}"/>
    <cellStyle name="Prozent 5 3 2" xfId="1357" xr:uid="{00000000-0005-0000-0000-00004D050000}"/>
    <cellStyle name="Prozent 5 3 3" xfId="1358" xr:uid="{00000000-0005-0000-0000-00004E050000}"/>
    <cellStyle name="Prozent 5 3 4" xfId="1359" xr:uid="{00000000-0005-0000-0000-00004F050000}"/>
    <cellStyle name="Prozent 5 4" xfId="1360" xr:uid="{00000000-0005-0000-0000-000050050000}"/>
    <cellStyle name="Prozent 6" xfId="1361" xr:uid="{00000000-0005-0000-0000-000051050000}"/>
    <cellStyle name="Prozent 6 2" xfId="1362" xr:uid="{00000000-0005-0000-0000-000052050000}"/>
    <cellStyle name="Prozent 6 2 2" xfId="1363" xr:uid="{00000000-0005-0000-0000-000053050000}"/>
    <cellStyle name="Prozent 6 2 3" xfId="1364" xr:uid="{00000000-0005-0000-0000-000054050000}"/>
    <cellStyle name="Prozent 6 3" xfId="1365" xr:uid="{00000000-0005-0000-0000-000055050000}"/>
    <cellStyle name="Prozent 6 3 2" xfId="1366" xr:uid="{00000000-0005-0000-0000-000056050000}"/>
    <cellStyle name="Prozent 6 3 3" xfId="1367" xr:uid="{00000000-0005-0000-0000-000057050000}"/>
    <cellStyle name="Prozent 6 3 4" xfId="1368" xr:uid="{00000000-0005-0000-0000-000058050000}"/>
    <cellStyle name="Prozent 6 4" xfId="1369" xr:uid="{00000000-0005-0000-0000-000059050000}"/>
    <cellStyle name="Prozent 7" xfId="1370" xr:uid="{00000000-0005-0000-0000-00005A050000}"/>
    <cellStyle name="Prozent 8" xfId="1371" xr:uid="{00000000-0005-0000-0000-00005B050000}"/>
    <cellStyle name="Prozent 8 2" xfId="1372" xr:uid="{00000000-0005-0000-0000-00005C050000}"/>
    <cellStyle name="Prozent 8 2 2" xfId="1373" xr:uid="{00000000-0005-0000-0000-00005D050000}"/>
    <cellStyle name="Prozent 8 3" xfId="1374" xr:uid="{00000000-0005-0000-0000-00005E050000}"/>
    <cellStyle name="Pyör. luku_Layo9704" xfId="1375" xr:uid="{00000000-0005-0000-0000-00005F050000}"/>
    <cellStyle name="Pyör. valuutta_Layo9704" xfId="1376" xr:uid="{00000000-0005-0000-0000-000060050000}"/>
    <cellStyle name="RangeName" xfId="1377" xr:uid="{00000000-0005-0000-0000-000061050000}"/>
    <cellStyle name="SAPBEXaggData" xfId="1378" xr:uid="{00000000-0005-0000-0000-000062050000}"/>
    <cellStyle name="SAPBEXaggDataEmph" xfId="1379" xr:uid="{00000000-0005-0000-0000-000063050000}"/>
    <cellStyle name="SAPBEXaggItem" xfId="1380" xr:uid="{00000000-0005-0000-0000-000064050000}"/>
    <cellStyle name="SAPBEXaggItemX" xfId="1381" xr:uid="{00000000-0005-0000-0000-000065050000}"/>
    <cellStyle name="SAPBEXchaText" xfId="1382" xr:uid="{00000000-0005-0000-0000-000066050000}"/>
    <cellStyle name="SAPBEXexcBad7" xfId="1383" xr:uid="{00000000-0005-0000-0000-000067050000}"/>
    <cellStyle name="SAPBEXexcBad8" xfId="1384" xr:uid="{00000000-0005-0000-0000-000068050000}"/>
    <cellStyle name="SAPBEXexcBad9" xfId="1385" xr:uid="{00000000-0005-0000-0000-000069050000}"/>
    <cellStyle name="SAPBEXexcCritical4" xfId="1386" xr:uid="{00000000-0005-0000-0000-00006A050000}"/>
    <cellStyle name="SAPBEXexcCritical5" xfId="1387" xr:uid="{00000000-0005-0000-0000-00006B050000}"/>
    <cellStyle name="SAPBEXexcCritical6" xfId="1388" xr:uid="{00000000-0005-0000-0000-00006C050000}"/>
    <cellStyle name="SAPBEXexcGood1" xfId="1389" xr:uid="{00000000-0005-0000-0000-00006D050000}"/>
    <cellStyle name="SAPBEXexcGood2" xfId="1390" xr:uid="{00000000-0005-0000-0000-00006E050000}"/>
    <cellStyle name="SAPBEXexcGood3" xfId="1391" xr:uid="{00000000-0005-0000-0000-00006F050000}"/>
    <cellStyle name="SAPBEXfilterDrill" xfId="1392" xr:uid="{00000000-0005-0000-0000-000070050000}"/>
    <cellStyle name="SAPBEXfilterItem" xfId="1393" xr:uid="{00000000-0005-0000-0000-000071050000}"/>
    <cellStyle name="SAPBEXfilterText" xfId="1394" xr:uid="{00000000-0005-0000-0000-000072050000}"/>
    <cellStyle name="SAPBEXformats" xfId="1395" xr:uid="{00000000-0005-0000-0000-000073050000}"/>
    <cellStyle name="SAPBEXheaderItem" xfId="1396" xr:uid="{00000000-0005-0000-0000-000074050000}"/>
    <cellStyle name="SAPBEXheaderText" xfId="1397" xr:uid="{00000000-0005-0000-0000-000075050000}"/>
    <cellStyle name="SAPBEXHLevel0" xfId="1398" xr:uid="{00000000-0005-0000-0000-000076050000}"/>
    <cellStyle name="SAPBEXHLevel0X" xfId="1399" xr:uid="{00000000-0005-0000-0000-000077050000}"/>
    <cellStyle name="SAPBEXHLevel1" xfId="1400" xr:uid="{00000000-0005-0000-0000-000078050000}"/>
    <cellStyle name="SAPBEXHLevel1X" xfId="1401" xr:uid="{00000000-0005-0000-0000-000079050000}"/>
    <cellStyle name="SAPBEXHLevel2" xfId="1402" xr:uid="{00000000-0005-0000-0000-00007A050000}"/>
    <cellStyle name="SAPBEXHLevel2X" xfId="1403" xr:uid="{00000000-0005-0000-0000-00007B050000}"/>
    <cellStyle name="SAPBEXHLevel3" xfId="1404" xr:uid="{00000000-0005-0000-0000-00007C050000}"/>
    <cellStyle name="SAPBEXHLevel3X" xfId="1405" xr:uid="{00000000-0005-0000-0000-00007D050000}"/>
    <cellStyle name="SAPBEXresData" xfId="1406" xr:uid="{00000000-0005-0000-0000-00007E050000}"/>
    <cellStyle name="SAPBEXresDataEmph" xfId="1407" xr:uid="{00000000-0005-0000-0000-00007F050000}"/>
    <cellStyle name="SAPBEXresItem" xfId="1408" xr:uid="{00000000-0005-0000-0000-000080050000}"/>
    <cellStyle name="SAPBEXresItemX" xfId="1409" xr:uid="{00000000-0005-0000-0000-000081050000}"/>
    <cellStyle name="SAPBEXstdData" xfId="1410" xr:uid="{00000000-0005-0000-0000-000082050000}"/>
    <cellStyle name="SAPBEXstdDataEmph" xfId="1411" xr:uid="{00000000-0005-0000-0000-000083050000}"/>
    <cellStyle name="SAPBEXstdItem" xfId="1412" xr:uid="{00000000-0005-0000-0000-000084050000}"/>
    <cellStyle name="SAPBEXstdItemX" xfId="1413" xr:uid="{00000000-0005-0000-0000-000085050000}"/>
    <cellStyle name="SAPBEXtitle" xfId="1414" xr:uid="{00000000-0005-0000-0000-000086050000}"/>
    <cellStyle name="SAPBEXundefined" xfId="1415" xr:uid="{00000000-0005-0000-0000-000087050000}"/>
    <cellStyle name="Schlecht 2" xfId="1416" xr:uid="{00000000-0005-0000-0000-000088050000}"/>
    <cellStyle name="Shade" xfId="1417" xr:uid="{00000000-0005-0000-0000-000089050000}"/>
    <cellStyle name="Standaard_Blad1" xfId="1418" xr:uid="{00000000-0005-0000-0000-00008A050000}"/>
    <cellStyle name="Standard 10" xfId="1419" xr:uid="{00000000-0005-0000-0000-00008B050000}"/>
    <cellStyle name="Standard 10 2" xfId="1420" xr:uid="{00000000-0005-0000-0000-00008C050000}"/>
    <cellStyle name="Standard 11" xfId="1421" xr:uid="{00000000-0005-0000-0000-00008D050000}"/>
    <cellStyle name="Standard 11 2" xfId="1422" xr:uid="{00000000-0005-0000-0000-00008E050000}"/>
    <cellStyle name="Standard 11 2 2" xfId="1423" xr:uid="{00000000-0005-0000-0000-00008F050000}"/>
    <cellStyle name="Standard 11 3" xfId="1424" xr:uid="{00000000-0005-0000-0000-000090050000}"/>
    <cellStyle name="Standard 11 3 2" xfId="1425" xr:uid="{00000000-0005-0000-0000-000091050000}"/>
    <cellStyle name="Standard 11 4" xfId="1426" xr:uid="{00000000-0005-0000-0000-000092050000}"/>
    <cellStyle name="Standard 11 5" xfId="1427" xr:uid="{00000000-0005-0000-0000-000093050000}"/>
    <cellStyle name="Standard 12" xfId="1428" xr:uid="{00000000-0005-0000-0000-000094050000}"/>
    <cellStyle name="Standard 12 2" xfId="1429" xr:uid="{00000000-0005-0000-0000-000095050000}"/>
    <cellStyle name="Standard 12 2 2" xfId="1430" xr:uid="{00000000-0005-0000-0000-000096050000}"/>
    <cellStyle name="Standard 12 2 2 2" xfId="1431" xr:uid="{00000000-0005-0000-0000-000097050000}"/>
    <cellStyle name="Standard 12 3" xfId="1432" xr:uid="{00000000-0005-0000-0000-000098050000}"/>
    <cellStyle name="Standard 12 4" xfId="1433" xr:uid="{00000000-0005-0000-0000-000099050000}"/>
    <cellStyle name="Standard 13" xfId="1434" xr:uid="{00000000-0005-0000-0000-00009A050000}"/>
    <cellStyle name="Standard 13 2" xfId="1435" xr:uid="{00000000-0005-0000-0000-00009B050000}"/>
    <cellStyle name="Standard 14" xfId="1436" xr:uid="{00000000-0005-0000-0000-00009C050000}"/>
    <cellStyle name="Standard 15" xfId="1437" xr:uid="{00000000-0005-0000-0000-00009D050000}"/>
    <cellStyle name="Standard 15 2" xfId="1438" xr:uid="{00000000-0005-0000-0000-00009E050000}"/>
    <cellStyle name="Standard 15 3" xfId="1439" xr:uid="{00000000-0005-0000-0000-00009F050000}"/>
    <cellStyle name="Standard 2" xfId="1440" xr:uid="{00000000-0005-0000-0000-0000A0050000}"/>
    <cellStyle name="Standard 2 2" xfId="1441" xr:uid="{00000000-0005-0000-0000-0000A1050000}"/>
    <cellStyle name="Standard 2 3" xfId="1442" xr:uid="{00000000-0005-0000-0000-0000A2050000}"/>
    <cellStyle name="Standard 2 3 2" xfId="1443" xr:uid="{00000000-0005-0000-0000-0000A3050000}"/>
    <cellStyle name="Standard 2 3 3" xfId="1444" xr:uid="{00000000-0005-0000-0000-0000A4050000}"/>
    <cellStyle name="Standard 2 4" xfId="1445" xr:uid="{00000000-0005-0000-0000-0000A5050000}"/>
    <cellStyle name="Standard 2 4 2" xfId="1446" xr:uid="{00000000-0005-0000-0000-0000A6050000}"/>
    <cellStyle name="Standard 2 4 3" xfId="1447" xr:uid="{00000000-0005-0000-0000-0000A7050000}"/>
    <cellStyle name="Standard 2 5" xfId="1448" xr:uid="{00000000-0005-0000-0000-0000A8050000}"/>
    <cellStyle name="Standard 3" xfId="1449" xr:uid="{00000000-0005-0000-0000-0000A9050000}"/>
    <cellStyle name="Standard 3 2" xfId="1450" xr:uid="{00000000-0005-0000-0000-0000AA050000}"/>
    <cellStyle name="Standard 3_PL" xfId="1451" xr:uid="{00000000-0005-0000-0000-0000AB050000}"/>
    <cellStyle name="Standard 4" xfId="1452" xr:uid="{00000000-0005-0000-0000-0000AC050000}"/>
    <cellStyle name="Standard 4 2" xfId="1453" xr:uid="{00000000-0005-0000-0000-0000AD050000}"/>
    <cellStyle name="Standard 4_PL" xfId="1454" xr:uid="{00000000-0005-0000-0000-0000AE050000}"/>
    <cellStyle name="Standard 5" xfId="1455" xr:uid="{00000000-0005-0000-0000-0000AF050000}"/>
    <cellStyle name="Standard 5 2" xfId="1456" xr:uid="{00000000-0005-0000-0000-0000B0050000}"/>
    <cellStyle name="Standard 5 2 2" xfId="1457" xr:uid="{00000000-0005-0000-0000-0000B1050000}"/>
    <cellStyle name="Standard 5 2 2 2" xfId="1458" xr:uid="{00000000-0005-0000-0000-0000B2050000}"/>
    <cellStyle name="Standard 5 2 2 3" xfId="1459" xr:uid="{00000000-0005-0000-0000-0000B3050000}"/>
    <cellStyle name="Standard 5 2 3" xfId="1460" xr:uid="{00000000-0005-0000-0000-0000B4050000}"/>
    <cellStyle name="Standard 5 2 3 2" xfId="1461" xr:uid="{00000000-0005-0000-0000-0000B5050000}"/>
    <cellStyle name="Standard 5 2 3 3" xfId="1462" xr:uid="{00000000-0005-0000-0000-0000B6050000}"/>
    <cellStyle name="Standard 5 2 4" xfId="1463" xr:uid="{00000000-0005-0000-0000-0000B7050000}"/>
    <cellStyle name="Standard 5 2 5" xfId="1464" xr:uid="{00000000-0005-0000-0000-0000B8050000}"/>
    <cellStyle name="Standard 5 2_ELC_Processes" xfId="1465" xr:uid="{00000000-0005-0000-0000-0000B9050000}"/>
    <cellStyle name="Standard 5 3" xfId="1466" xr:uid="{00000000-0005-0000-0000-0000BA050000}"/>
    <cellStyle name="Standard 5 3 2" xfId="1467" xr:uid="{00000000-0005-0000-0000-0000BB050000}"/>
    <cellStyle name="Standard 5 3 3" xfId="1468" xr:uid="{00000000-0005-0000-0000-0000BC050000}"/>
    <cellStyle name="Standard 5 4" xfId="1469" xr:uid="{00000000-0005-0000-0000-0000BD050000}"/>
    <cellStyle name="Standard 5 4 2" xfId="1470" xr:uid="{00000000-0005-0000-0000-0000BE050000}"/>
    <cellStyle name="Standard 5 4 3" xfId="1471" xr:uid="{00000000-0005-0000-0000-0000BF050000}"/>
    <cellStyle name="Standard 5 5" xfId="1472" xr:uid="{00000000-0005-0000-0000-0000C0050000}"/>
    <cellStyle name="Standard 5 5 2" xfId="1473" xr:uid="{00000000-0005-0000-0000-0000C1050000}"/>
    <cellStyle name="Standard 5 5 3" xfId="1474" xr:uid="{00000000-0005-0000-0000-0000C2050000}"/>
    <cellStyle name="Standard 5 6" xfId="1475" xr:uid="{00000000-0005-0000-0000-0000C3050000}"/>
    <cellStyle name="Standard 5 7" xfId="1476" xr:uid="{00000000-0005-0000-0000-0000C4050000}"/>
    <cellStyle name="Standard 5_ELC_Processes" xfId="1477" xr:uid="{00000000-0005-0000-0000-0000C5050000}"/>
    <cellStyle name="Standard 6" xfId="1478" xr:uid="{00000000-0005-0000-0000-0000C6050000}"/>
    <cellStyle name="Standard 6 2" xfId="1479" xr:uid="{00000000-0005-0000-0000-0000C7050000}"/>
    <cellStyle name="Standard 6 2 2" xfId="1480" xr:uid="{00000000-0005-0000-0000-0000C8050000}"/>
    <cellStyle name="Standard 7" xfId="1481" xr:uid="{00000000-0005-0000-0000-0000C9050000}"/>
    <cellStyle name="Standard 8" xfId="1482" xr:uid="{00000000-0005-0000-0000-0000CA050000}"/>
    <cellStyle name="Standard 8 2" xfId="1483" xr:uid="{00000000-0005-0000-0000-0000CB050000}"/>
    <cellStyle name="Standard 8 3" xfId="1484" xr:uid="{00000000-0005-0000-0000-0000CC050000}"/>
    <cellStyle name="Standard 9" xfId="1485" xr:uid="{00000000-0005-0000-0000-0000CD050000}"/>
    <cellStyle name="Standard 9 2" xfId="1486" xr:uid="{00000000-0005-0000-0000-0000CE050000}"/>
    <cellStyle name="Standard 9 3" xfId="1487" xr:uid="{00000000-0005-0000-0000-0000CF050000}"/>
    <cellStyle name="Standard_FI00EU01" xfId="1488" xr:uid="{00000000-0005-0000-0000-0000D0050000}"/>
    <cellStyle name="Style 21" xfId="1489" xr:uid="{00000000-0005-0000-0000-0000D1050000}"/>
    <cellStyle name="Style 21 2" xfId="1490" xr:uid="{00000000-0005-0000-0000-0000D2050000}"/>
    <cellStyle name="Style 21 3" xfId="1491" xr:uid="{00000000-0005-0000-0000-0000D3050000}"/>
    <cellStyle name="Style 22" xfId="1492" xr:uid="{00000000-0005-0000-0000-0000D4050000}"/>
    <cellStyle name="Style 22 2" xfId="1493" xr:uid="{00000000-0005-0000-0000-0000D5050000}"/>
    <cellStyle name="Style 23" xfId="1494" xr:uid="{00000000-0005-0000-0000-0000D6050000}"/>
    <cellStyle name="Style 23 2" xfId="1495" xr:uid="{00000000-0005-0000-0000-0000D7050000}"/>
    <cellStyle name="Style 24" xfId="1496" xr:uid="{00000000-0005-0000-0000-0000D8050000}"/>
    <cellStyle name="Style 24 2" xfId="1497" xr:uid="{00000000-0005-0000-0000-0000D9050000}"/>
    <cellStyle name="Style 25" xfId="1498" xr:uid="{00000000-0005-0000-0000-0000DA050000}"/>
    <cellStyle name="Style 25 2" xfId="1499" xr:uid="{00000000-0005-0000-0000-0000DB050000}"/>
    <cellStyle name="Style 25 3" xfId="1500" xr:uid="{00000000-0005-0000-0000-0000DC050000}"/>
    <cellStyle name="Style 26" xfId="1501" xr:uid="{00000000-0005-0000-0000-0000DD050000}"/>
    <cellStyle name="Style 26 2" xfId="1502" xr:uid="{00000000-0005-0000-0000-0000DE050000}"/>
    <cellStyle name="Style 27" xfId="1503" xr:uid="{00000000-0005-0000-0000-0000DF050000}"/>
    <cellStyle name="Style 28" xfId="1504" xr:uid="{00000000-0005-0000-0000-0000E0050000}"/>
    <cellStyle name="Style 29" xfId="1505" xr:uid="{00000000-0005-0000-0000-0000E1050000}"/>
    <cellStyle name="Style 30" xfId="1506" xr:uid="{00000000-0005-0000-0000-0000E2050000}"/>
    <cellStyle name="Style 31" xfId="1507" xr:uid="{00000000-0005-0000-0000-0000E3050000}"/>
    <cellStyle name="Style 32" xfId="1508" xr:uid="{00000000-0005-0000-0000-0000E4050000}"/>
    <cellStyle name="Style 33" xfId="1509" xr:uid="{00000000-0005-0000-0000-0000E5050000}"/>
    <cellStyle name="Style 34" xfId="1510" xr:uid="{00000000-0005-0000-0000-0000E6050000}"/>
    <cellStyle name="Style 35" xfId="1511" xr:uid="{00000000-0005-0000-0000-0000E7050000}"/>
    <cellStyle name="Suma 10" xfId="1512" xr:uid="{00000000-0005-0000-0000-0000E8050000}"/>
    <cellStyle name="Suma 10 2" xfId="1513" xr:uid="{00000000-0005-0000-0000-0000E9050000}"/>
    <cellStyle name="Suma 10 3" xfId="1514" xr:uid="{00000000-0005-0000-0000-0000EA050000}"/>
    <cellStyle name="Suma 11" xfId="1515" xr:uid="{00000000-0005-0000-0000-0000EB050000}"/>
    <cellStyle name="Suma 12" xfId="1516" xr:uid="{00000000-0005-0000-0000-0000EC050000}"/>
    <cellStyle name="Suma 13" xfId="1517" xr:uid="{00000000-0005-0000-0000-0000ED050000}"/>
    <cellStyle name="Suma 14" xfId="1518" xr:uid="{00000000-0005-0000-0000-0000EE050000}"/>
    <cellStyle name="Suma 15" xfId="1519" xr:uid="{00000000-0005-0000-0000-0000EF050000}"/>
    <cellStyle name="Suma 16" xfId="1520" xr:uid="{00000000-0005-0000-0000-0000F0050000}"/>
    <cellStyle name="Suma 17" xfId="1521" xr:uid="{00000000-0005-0000-0000-0000F1050000}"/>
    <cellStyle name="Suma 18" xfId="1522" xr:uid="{00000000-0005-0000-0000-0000F2050000}"/>
    <cellStyle name="Suma 19" xfId="1523" xr:uid="{00000000-0005-0000-0000-0000F3050000}"/>
    <cellStyle name="Suma 2" xfId="1524" xr:uid="{00000000-0005-0000-0000-0000F4050000}"/>
    <cellStyle name="Suma 20" xfId="1525" xr:uid="{00000000-0005-0000-0000-0000F5050000}"/>
    <cellStyle name="Suma 3" xfId="1526" xr:uid="{00000000-0005-0000-0000-0000F6050000}"/>
    <cellStyle name="Suma 4" xfId="1527" xr:uid="{00000000-0005-0000-0000-0000F7050000}"/>
    <cellStyle name="Suma 5" xfId="1528" xr:uid="{00000000-0005-0000-0000-0000F8050000}"/>
    <cellStyle name="Suma 6" xfId="1529" xr:uid="{00000000-0005-0000-0000-0000F9050000}"/>
    <cellStyle name="Suma 7" xfId="1530" xr:uid="{00000000-0005-0000-0000-0000FA050000}"/>
    <cellStyle name="Suma 8" xfId="1531" xr:uid="{00000000-0005-0000-0000-0000FB050000}"/>
    <cellStyle name="Suma 9" xfId="1532" xr:uid="{00000000-0005-0000-0000-0000FC050000}"/>
    <cellStyle name="Suma 9 2" xfId="1533" xr:uid="{00000000-0005-0000-0000-0000FD050000}"/>
    <cellStyle name="Suma 9 3" xfId="1534" xr:uid="{00000000-0005-0000-0000-0000FE050000}"/>
    <cellStyle name="Tekst objaśnienia 10" xfId="1535" xr:uid="{00000000-0005-0000-0000-0000FF050000}"/>
    <cellStyle name="Tekst objaśnienia 10 2" xfId="1536" xr:uid="{00000000-0005-0000-0000-000000060000}"/>
    <cellStyle name="Tekst objaśnienia 10 3" xfId="1537" xr:uid="{00000000-0005-0000-0000-000001060000}"/>
    <cellStyle name="Tekst objaśnienia 11" xfId="1538" xr:uid="{00000000-0005-0000-0000-000002060000}"/>
    <cellStyle name="Tekst objaśnienia 12" xfId="1539" xr:uid="{00000000-0005-0000-0000-000003060000}"/>
    <cellStyle name="Tekst objaśnienia 13" xfId="1540" xr:uid="{00000000-0005-0000-0000-000004060000}"/>
    <cellStyle name="Tekst objaśnienia 14" xfId="1541" xr:uid="{00000000-0005-0000-0000-000005060000}"/>
    <cellStyle name="Tekst objaśnienia 15" xfId="1542" xr:uid="{00000000-0005-0000-0000-000006060000}"/>
    <cellStyle name="Tekst objaśnienia 16" xfId="1543" xr:uid="{00000000-0005-0000-0000-000007060000}"/>
    <cellStyle name="Tekst objaśnienia 17" xfId="1544" xr:uid="{00000000-0005-0000-0000-000008060000}"/>
    <cellStyle name="Tekst objaśnienia 18" xfId="1545" xr:uid="{00000000-0005-0000-0000-000009060000}"/>
    <cellStyle name="Tekst objaśnienia 19" xfId="1546" xr:uid="{00000000-0005-0000-0000-00000A060000}"/>
    <cellStyle name="Tekst objaśnienia 2" xfId="1547" xr:uid="{00000000-0005-0000-0000-00000B060000}"/>
    <cellStyle name="Tekst objaśnienia 20" xfId="1548" xr:uid="{00000000-0005-0000-0000-00000C060000}"/>
    <cellStyle name="Tekst objaśnienia 3" xfId="1549" xr:uid="{00000000-0005-0000-0000-00000D060000}"/>
    <cellStyle name="Tekst objaśnienia 4" xfId="1550" xr:uid="{00000000-0005-0000-0000-00000E060000}"/>
    <cellStyle name="Tekst objaśnienia 5" xfId="1551" xr:uid="{00000000-0005-0000-0000-00000F060000}"/>
    <cellStyle name="Tekst objaśnienia 6" xfId="1552" xr:uid="{00000000-0005-0000-0000-000010060000}"/>
    <cellStyle name="Tekst objaśnienia 7" xfId="1553" xr:uid="{00000000-0005-0000-0000-000011060000}"/>
    <cellStyle name="Tekst objaśnienia 8" xfId="1554" xr:uid="{00000000-0005-0000-0000-000012060000}"/>
    <cellStyle name="Tekst objaśnienia 9" xfId="1555" xr:uid="{00000000-0005-0000-0000-000013060000}"/>
    <cellStyle name="Tekst objaśnienia 9 2" xfId="1556" xr:uid="{00000000-0005-0000-0000-000014060000}"/>
    <cellStyle name="Tekst objaśnienia 9 3" xfId="1557" xr:uid="{00000000-0005-0000-0000-000015060000}"/>
    <cellStyle name="Tekst ostrzeżenia 10" xfId="1558" xr:uid="{00000000-0005-0000-0000-000016060000}"/>
    <cellStyle name="Tekst ostrzeżenia 10 2" xfId="1559" xr:uid="{00000000-0005-0000-0000-000017060000}"/>
    <cellStyle name="Tekst ostrzeżenia 10 3" xfId="1560" xr:uid="{00000000-0005-0000-0000-000018060000}"/>
    <cellStyle name="Tekst ostrzeżenia 11" xfId="1561" xr:uid="{00000000-0005-0000-0000-000019060000}"/>
    <cellStyle name="Tekst ostrzeżenia 12" xfId="1562" xr:uid="{00000000-0005-0000-0000-00001A060000}"/>
    <cellStyle name="Tekst ostrzeżenia 13" xfId="1563" xr:uid="{00000000-0005-0000-0000-00001B060000}"/>
    <cellStyle name="Tekst ostrzeżenia 14" xfId="1564" xr:uid="{00000000-0005-0000-0000-00001C060000}"/>
    <cellStyle name="Tekst ostrzeżenia 15" xfId="1565" xr:uid="{00000000-0005-0000-0000-00001D060000}"/>
    <cellStyle name="Tekst ostrzeżenia 16" xfId="1566" xr:uid="{00000000-0005-0000-0000-00001E060000}"/>
    <cellStyle name="Tekst ostrzeżenia 17" xfId="1567" xr:uid="{00000000-0005-0000-0000-00001F060000}"/>
    <cellStyle name="Tekst ostrzeżenia 18" xfId="1568" xr:uid="{00000000-0005-0000-0000-000020060000}"/>
    <cellStyle name="Tekst ostrzeżenia 19" xfId="1569" xr:uid="{00000000-0005-0000-0000-000021060000}"/>
    <cellStyle name="Tekst ostrzeżenia 2" xfId="1570" xr:uid="{00000000-0005-0000-0000-000022060000}"/>
    <cellStyle name="Tekst ostrzeżenia 20" xfId="1571" xr:uid="{00000000-0005-0000-0000-000023060000}"/>
    <cellStyle name="Tekst ostrzeżenia 3" xfId="1572" xr:uid="{00000000-0005-0000-0000-000024060000}"/>
    <cellStyle name="Tekst ostrzeżenia 4" xfId="1573" xr:uid="{00000000-0005-0000-0000-000025060000}"/>
    <cellStyle name="Tekst ostrzeżenia 5" xfId="1574" xr:uid="{00000000-0005-0000-0000-000026060000}"/>
    <cellStyle name="Tekst ostrzeżenia 6" xfId="1575" xr:uid="{00000000-0005-0000-0000-000027060000}"/>
    <cellStyle name="Tekst ostrzeżenia 7" xfId="1576" xr:uid="{00000000-0005-0000-0000-000028060000}"/>
    <cellStyle name="Tekst ostrzeżenia 8" xfId="1577" xr:uid="{00000000-0005-0000-0000-000029060000}"/>
    <cellStyle name="Tekst ostrzeżenia 9" xfId="1578" xr:uid="{00000000-0005-0000-0000-00002A060000}"/>
    <cellStyle name="Tekst ostrzeżenia 9 2" xfId="1579" xr:uid="{00000000-0005-0000-0000-00002B060000}"/>
    <cellStyle name="Tekst ostrzeżenia 9 3" xfId="1580" xr:uid="{00000000-0005-0000-0000-00002C060000}"/>
    <cellStyle name="Title 2" xfId="1581" xr:uid="{00000000-0005-0000-0000-00002D060000}"/>
    <cellStyle name="Title 3" xfId="1582" xr:uid="{00000000-0005-0000-0000-00002E060000}"/>
    <cellStyle name="Total 10" xfId="1583" xr:uid="{00000000-0005-0000-0000-00002F060000}"/>
    <cellStyle name="Total 11" xfId="1584" xr:uid="{00000000-0005-0000-0000-000030060000}"/>
    <cellStyle name="Total 12" xfId="1585" xr:uid="{00000000-0005-0000-0000-000031060000}"/>
    <cellStyle name="Total 13" xfId="1586" xr:uid="{00000000-0005-0000-0000-000032060000}"/>
    <cellStyle name="Total 14" xfId="1587" xr:uid="{00000000-0005-0000-0000-000033060000}"/>
    <cellStyle name="Total 15" xfId="1588" xr:uid="{00000000-0005-0000-0000-000034060000}"/>
    <cellStyle name="Total 16" xfId="1589" xr:uid="{00000000-0005-0000-0000-000035060000}"/>
    <cellStyle name="Total 17" xfId="1590" xr:uid="{00000000-0005-0000-0000-000036060000}"/>
    <cellStyle name="Total 18" xfId="1591" xr:uid="{00000000-0005-0000-0000-000037060000}"/>
    <cellStyle name="Total 19" xfId="1592" xr:uid="{00000000-0005-0000-0000-000038060000}"/>
    <cellStyle name="Total 2" xfId="1593" xr:uid="{00000000-0005-0000-0000-000039060000}"/>
    <cellStyle name="Total 2 2" xfId="1594" xr:uid="{00000000-0005-0000-0000-00003A060000}"/>
    <cellStyle name="Total 20" xfId="1595" xr:uid="{00000000-0005-0000-0000-00003B060000}"/>
    <cellStyle name="Total 3" xfId="1596" xr:uid="{00000000-0005-0000-0000-00003C060000}"/>
    <cellStyle name="Total 4" xfId="1597" xr:uid="{00000000-0005-0000-0000-00003D060000}"/>
    <cellStyle name="Total 5" xfId="1598" xr:uid="{00000000-0005-0000-0000-00003E060000}"/>
    <cellStyle name="Total 6" xfId="1599" xr:uid="{00000000-0005-0000-0000-00003F060000}"/>
    <cellStyle name="Total 7" xfId="1600" xr:uid="{00000000-0005-0000-0000-000040060000}"/>
    <cellStyle name="Total 8" xfId="1601" xr:uid="{00000000-0005-0000-0000-000041060000}"/>
    <cellStyle name="Total 9" xfId="1602" xr:uid="{00000000-0005-0000-0000-000042060000}"/>
    <cellStyle name="Tytuł 10" xfId="1603" xr:uid="{00000000-0005-0000-0000-000043060000}"/>
    <cellStyle name="Tytuł 11" xfId="1604" xr:uid="{00000000-0005-0000-0000-000044060000}"/>
    <cellStyle name="Tytuł 12" xfId="1605" xr:uid="{00000000-0005-0000-0000-000045060000}"/>
    <cellStyle name="Tytuł 13" xfId="1606" xr:uid="{00000000-0005-0000-0000-000046060000}"/>
    <cellStyle name="Tytuł 2" xfId="1607" xr:uid="{00000000-0005-0000-0000-000047060000}"/>
    <cellStyle name="Tytuł 2 2" xfId="1608" xr:uid="{00000000-0005-0000-0000-000048060000}"/>
    <cellStyle name="Tytuł 2 3" xfId="1609" xr:uid="{00000000-0005-0000-0000-000049060000}"/>
    <cellStyle name="Tytuł 3" xfId="1610" xr:uid="{00000000-0005-0000-0000-00004A060000}"/>
    <cellStyle name="Tytuł 3 2" xfId="1611" xr:uid="{00000000-0005-0000-0000-00004B060000}"/>
    <cellStyle name="Tytuł 3 3" xfId="1612" xr:uid="{00000000-0005-0000-0000-00004C060000}"/>
    <cellStyle name="Tytuł 4" xfId="1613" xr:uid="{00000000-0005-0000-0000-00004D060000}"/>
    <cellStyle name="Tytuł 5" xfId="1614" xr:uid="{00000000-0005-0000-0000-00004E060000}"/>
    <cellStyle name="Tytuł 6" xfId="1615" xr:uid="{00000000-0005-0000-0000-00004F060000}"/>
    <cellStyle name="Tytuł 7" xfId="1616" xr:uid="{00000000-0005-0000-0000-000050060000}"/>
    <cellStyle name="Tytuł 8" xfId="1617" xr:uid="{00000000-0005-0000-0000-000051060000}"/>
    <cellStyle name="Tytuł 9" xfId="1618" xr:uid="{00000000-0005-0000-0000-000052060000}"/>
    <cellStyle name="Überschrift 1 2" xfId="1619" xr:uid="{00000000-0005-0000-0000-000053060000}"/>
    <cellStyle name="Überschrift 2 2" xfId="1620" xr:uid="{00000000-0005-0000-0000-000054060000}"/>
    <cellStyle name="Überschrift 3 2" xfId="1621" xr:uid="{00000000-0005-0000-0000-000055060000}"/>
    <cellStyle name="Überschrift 4 2" xfId="1622" xr:uid="{00000000-0005-0000-0000-000056060000}"/>
    <cellStyle name="Überschrift 5" xfId="1623" xr:uid="{00000000-0005-0000-0000-000057060000}"/>
    <cellStyle name="Unprot" xfId="1624" xr:uid="{00000000-0005-0000-0000-000058060000}"/>
    <cellStyle name="Unprot$" xfId="1625" xr:uid="{00000000-0005-0000-0000-000059060000}"/>
    <cellStyle name="Unprot_2010-09-24_LTP 2010_assumptions" xfId="1626" xr:uid="{00000000-0005-0000-0000-00005A060000}"/>
    <cellStyle name="Unprotect" xfId="1627" xr:uid="{00000000-0005-0000-0000-00005B060000}"/>
    <cellStyle name="Uwaga 10" xfId="1628" xr:uid="{00000000-0005-0000-0000-00005C060000}"/>
    <cellStyle name="Uwaga 10 2" xfId="1629" xr:uid="{00000000-0005-0000-0000-00005D060000}"/>
    <cellStyle name="Uwaga 10 3" xfId="1630" xr:uid="{00000000-0005-0000-0000-00005E060000}"/>
    <cellStyle name="Uwaga 10 3 2" xfId="1631" xr:uid="{00000000-0005-0000-0000-00005F060000}"/>
    <cellStyle name="Uwaga 10 3 3" xfId="1632" xr:uid="{00000000-0005-0000-0000-000060060000}"/>
    <cellStyle name="Uwaga 11" xfId="1633" xr:uid="{00000000-0005-0000-0000-000061060000}"/>
    <cellStyle name="Uwaga 11 2" xfId="1634" xr:uid="{00000000-0005-0000-0000-000062060000}"/>
    <cellStyle name="Uwaga 11 3" xfId="1635" xr:uid="{00000000-0005-0000-0000-000063060000}"/>
    <cellStyle name="Uwaga 12" xfId="1636" xr:uid="{00000000-0005-0000-0000-000064060000}"/>
    <cellStyle name="Uwaga 13" xfId="1637" xr:uid="{00000000-0005-0000-0000-000065060000}"/>
    <cellStyle name="Uwaga 14" xfId="1638" xr:uid="{00000000-0005-0000-0000-000066060000}"/>
    <cellStyle name="Uwaga 15" xfId="1639" xr:uid="{00000000-0005-0000-0000-000067060000}"/>
    <cellStyle name="Uwaga 16" xfId="1640" xr:uid="{00000000-0005-0000-0000-000068060000}"/>
    <cellStyle name="Uwaga 17" xfId="1641" xr:uid="{00000000-0005-0000-0000-000069060000}"/>
    <cellStyle name="Uwaga 18" xfId="1642" xr:uid="{00000000-0005-0000-0000-00006A060000}"/>
    <cellStyle name="Uwaga 19" xfId="1643" xr:uid="{00000000-0005-0000-0000-00006B060000}"/>
    <cellStyle name="Uwaga 2" xfId="1644" xr:uid="{00000000-0005-0000-0000-00006C060000}"/>
    <cellStyle name="Uwaga 20" xfId="1645" xr:uid="{00000000-0005-0000-0000-00006D060000}"/>
    <cellStyle name="Uwaga 3" xfId="1646" xr:uid="{00000000-0005-0000-0000-00006E060000}"/>
    <cellStyle name="Uwaga 4" xfId="1647" xr:uid="{00000000-0005-0000-0000-00006F060000}"/>
    <cellStyle name="Uwaga 5" xfId="1648" xr:uid="{00000000-0005-0000-0000-000070060000}"/>
    <cellStyle name="Uwaga 6" xfId="1649" xr:uid="{00000000-0005-0000-0000-000071060000}"/>
    <cellStyle name="Uwaga 7" xfId="1650" xr:uid="{00000000-0005-0000-0000-000072060000}"/>
    <cellStyle name="Uwaga 8" xfId="1651" xr:uid="{00000000-0005-0000-0000-000073060000}"/>
    <cellStyle name="Uwaga 9" xfId="1652" xr:uid="{00000000-0005-0000-0000-000074060000}"/>
    <cellStyle name="Uwaga 9 2" xfId="1653" xr:uid="{00000000-0005-0000-0000-000075060000}"/>
    <cellStyle name="Uwaga 9 3" xfId="1654" xr:uid="{00000000-0005-0000-0000-000076060000}"/>
    <cellStyle name="Uwaga 9 3 2" xfId="1655" xr:uid="{00000000-0005-0000-0000-000077060000}"/>
    <cellStyle name="Uwaga 9 3 3" xfId="1656" xr:uid="{00000000-0005-0000-0000-000078060000}"/>
    <cellStyle name="Valuutta_Layo9704" xfId="1657" xr:uid="{00000000-0005-0000-0000-000079060000}"/>
    <cellStyle name="Verknüpfte Zelle 2" xfId="1658" xr:uid="{00000000-0005-0000-0000-00007A060000}"/>
    <cellStyle name="Währung 2" xfId="1659" xr:uid="{00000000-0005-0000-0000-00007B060000}"/>
    <cellStyle name="Währung 2 2" xfId="1660" xr:uid="{00000000-0005-0000-0000-00007C060000}"/>
    <cellStyle name="Warnender Text 2" xfId="1661" xr:uid="{00000000-0005-0000-0000-00007D060000}"/>
    <cellStyle name="Warning Text 2" xfId="1662" xr:uid="{00000000-0005-0000-0000-00007E060000}"/>
    <cellStyle name="Warning Text 3" xfId="1663" xr:uid="{00000000-0005-0000-0000-00007F060000}"/>
    <cellStyle name="X10_Figs 21 dec" xfId="1664" xr:uid="{00000000-0005-0000-0000-000080060000}"/>
    <cellStyle name="Zelle überprüfen 2" xfId="1665" xr:uid="{00000000-0005-0000-0000-000081060000}"/>
    <cellStyle name="Złe 10" xfId="1666" xr:uid="{00000000-0005-0000-0000-000082060000}"/>
    <cellStyle name="Złe 10 2" xfId="1667" xr:uid="{00000000-0005-0000-0000-000083060000}"/>
    <cellStyle name="Złe 10 3" xfId="1668" xr:uid="{00000000-0005-0000-0000-000084060000}"/>
    <cellStyle name="Złe 11" xfId="1669" xr:uid="{00000000-0005-0000-0000-000085060000}"/>
    <cellStyle name="Złe 12" xfId="1670" xr:uid="{00000000-0005-0000-0000-000086060000}"/>
    <cellStyle name="Złe 13" xfId="1671" xr:uid="{00000000-0005-0000-0000-000087060000}"/>
    <cellStyle name="Złe 14" xfId="1672" xr:uid="{00000000-0005-0000-0000-000088060000}"/>
    <cellStyle name="Złe 15" xfId="1673" xr:uid="{00000000-0005-0000-0000-000089060000}"/>
    <cellStyle name="Złe 16" xfId="1674" xr:uid="{00000000-0005-0000-0000-00008A060000}"/>
    <cellStyle name="Złe 17" xfId="1675" xr:uid="{00000000-0005-0000-0000-00008B060000}"/>
    <cellStyle name="Złe 18" xfId="1676" xr:uid="{00000000-0005-0000-0000-00008C060000}"/>
    <cellStyle name="Złe 19" xfId="1677" xr:uid="{00000000-0005-0000-0000-00008D060000}"/>
    <cellStyle name="Złe 2" xfId="1678" xr:uid="{00000000-0005-0000-0000-00008E060000}"/>
    <cellStyle name="Złe 20" xfId="1679" xr:uid="{00000000-0005-0000-0000-00008F060000}"/>
    <cellStyle name="Złe 3" xfId="1680" xr:uid="{00000000-0005-0000-0000-000090060000}"/>
    <cellStyle name="Złe 4" xfId="1681" xr:uid="{00000000-0005-0000-0000-000091060000}"/>
    <cellStyle name="Złe 5" xfId="1682" xr:uid="{00000000-0005-0000-0000-000092060000}"/>
    <cellStyle name="Złe 6" xfId="1683" xr:uid="{00000000-0005-0000-0000-000093060000}"/>
    <cellStyle name="Złe 7" xfId="1684" xr:uid="{00000000-0005-0000-0000-000094060000}"/>
    <cellStyle name="Złe 8" xfId="1685" xr:uid="{00000000-0005-0000-0000-000095060000}"/>
    <cellStyle name="Złe 9" xfId="1686" xr:uid="{00000000-0005-0000-0000-000096060000}"/>
    <cellStyle name="Złe 9 2" xfId="1687" xr:uid="{00000000-0005-0000-0000-000097060000}"/>
    <cellStyle name="Złe 9 3" xfId="1688" xr:uid="{00000000-0005-0000-0000-000098060000}"/>
    <cellStyle name="Обычный_2++_CRFReport-template" xfId="1689" xr:uid="{00000000-0005-0000-0000-000099060000}"/>
    <cellStyle name="已访问的超链接" xfId="1690" xr:uid="{00000000-0005-0000-0000-00009A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TEMP/Common%20Reporting%20Format%20V1.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Documents%20and%20Settings/meyered/Local%20Settings/Temporary%20Internet%20Files/OLK111/TMP/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D6EE1BB7-ABC3-4AD4-A429-86CAA413AC0B}" userId="awyrwa" providerId="Non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12-04T10:13:47.91" personId="{D6EE1BB7-ABC3-4AD4-A429-86CAA413AC0B}" id="{89DD581B-9950-4965-B7CE-15C4EC612EEE}">
    <text>8 Mt/r, 24 MJ/kg</text>
  </threadedComment>
  <threadedComment ref="F8" dT="2022-12-04T10:11:32.14" personId="{D6EE1BB7-ABC3-4AD4-A429-86CAA413AC0B}" id="{9FE6F271-6ED0-4766-AB41-F9DC7AC5C07B}">
    <text>12 Mt/r, 29.6 MJ/kg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2-12-04T09:32:19.57" personId="{D6EE1BB7-ABC3-4AD4-A429-86CAA413AC0B}" id="{9919CD29-5C5C-42A6-9F7A-9E0AA8238AB3}">
    <text>For renifery process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69" dT="2022-12-03T13:19:41.19" personId="{D6EE1BB7-ABC3-4AD4-A429-86CAA413AC0B}" id="{1D23A60F-479E-4B09-B4C1-B48056A83BA5}">
    <text>[Biogaz w Polsce]
- uśrednioną produkcja metanu
z Mg świeżej masy substratów na
poziomie 70 m3
jako koszt substratów przyjęto wartość 50 zł za Mg.
Wartość opałowa Rolnictwo 18,8 - 25,8</text>
  </threadedComment>
  <threadedComment ref="H71" dT="2022-12-04T09:20:23.31" personId="{D6EE1BB7-ABC3-4AD4-A429-86CAA413AC0B}" id="{C17B1014-087E-4924-AE14-E49A8632CA79}">
    <text xml:space="preserve">Wartość opałowa 33 MJ/l cena 2 zł/l
</text>
  </threadedComment>
  <threadedComment ref="H73" dT="2022-12-04T09:25:43.44" personId="{D6EE1BB7-ABC3-4AD4-A429-86CAA413AC0B}" id="{CB11943A-51A4-4F0C-9620-123C6F56918A}">
    <text>Wartość opałowa 20 MJ/l cena 2 zł/l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3" dT="2022-12-04T15:11:37.66" personId="{D6EE1BB7-ABC3-4AD4-A429-86CAA413AC0B}" id="{C850CFB8-406C-4C4B-8995-61645BD36E86}">
    <text>100 USD/barrel  , 6.383 GJ/barrel, 4.5 PLN/EUR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workbookViewId="0">
      <selection activeCell="D167" sqref="D167"/>
    </sheetView>
  </sheetViews>
  <sheetFormatPr defaultColWidth="12.5703125" defaultRowHeight="12.75"/>
  <cols>
    <col min="1" max="1" width="29.28515625" style="79" customWidth="1"/>
    <col min="2" max="2" width="5.28515625" style="35" customWidth="1"/>
    <col min="3" max="3" width="8" style="79" customWidth="1"/>
    <col min="4" max="4" width="10.42578125" style="79" customWidth="1"/>
    <col min="5" max="5" width="10.7109375" style="79" customWidth="1"/>
    <col min="6" max="6" width="9.7109375" style="79" customWidth="1"/>
    <col min="7" max="7" width="10.140625" style="79" customWidth="1"/>
    <col min="8" max="8" width="10.5703125" style="79" customWidth="1"/>
  </cols>
  <sheetData>
    <row r="1" spans="1:8" s="39" customFormat="1" ht="12" customHeight="1">
      <c r="A1" s="34" t="s">
        <v>0</v>
      </c>
      <c r="B1" s="35"/>
      <c r="C1" s="36"/>
      <c r="D1" s="37"/>
      <c r="E1" s="38"/>
      <c r="F1" s="38"/>
      <c r="G1" s="38"/>
      <c r="H1" s="38"/>
    </row>
    <row r="2" spans="1:8" s="39" customFormat="1" ht="12" customHeight="1">
      <c r="A2" s="40" t="s">
        <v>1</v>
      </c>
      <c r="B2" s="35"/>
      <c r="C2" s="41"/>
      <c r="D2" s="38"/>
      <c r="E2" s="38"/>
      <c r="F2" s="38"/>
      <c r="G2" s="38"/>
      <c r="H2" s="38"/>
    </row>
    <row r="3" spans="1:8" s="39" customFormat="1" ht="12.75" customHeight="1">
      <c r="A3" s="403" t="s">
        <v>2</v>
      </c>
      <c r="B3" s="404" t="s">
        <v>3</v>
      </c>
      <c r="C3" s="406" t="s">
        <v>4</v>
      </c>
      <c r="D3" s="389" t="s">
        <v>5</v>
      </c>
      <c r="E3" s="389" t="s">
        <v>6</v>
      </c>
      <c r="F3" s="389" t="s">
        <v>7</v>
      </c>
      <c r="G3" s="389" t="s">
        <v>8</v>
      </c>
      <c r="H3" s="391" t="s">
        <v>9</v>
      </c>
    </row>
    <row r="4" spans="1:8" s="39" customFormat="1" ht="12.75" customHeight="1">
      <c r="A4" s="393"/>
      <c r="B4" s="405"/>
      <c r="C4" s="407"/>
      <c r="D4" s="390"/>
      <c r="E4" s="390"/>
      <c r="F4" s="390"/>
      <c r="G4" s="390"/>
      <c r="H4" s="392"/>
    </row>
    <row r="5" spans="1:8" s="39" customFormat="1" ht="12.75" customHeight="1">
      <c r="A5" s="393"/>
      <c r="B5" s="405"/>
      <c r="C5" s="407"/>
      <c r="D5" s="390"/>
      <c r="E5" s="390"/>
      <c r="F5" s="390"/>
      <c r="G5" s="390"/>
      <c r="H5" s="392"/>
    </row>
    <row r="6" spans="1:8" s="39" customFormat="1" ht="12.75" customHeight="1">
      <c r="A6" s="393"/>
      <c r="B6" s="405"/>
      <c r="C6" s="407"/>
      <c r="D6" s="390"/>
      <c r="E6" s="390"/>
      <c r="F6" s="390"/>
      <c r="G6" s="390"/>
      <c r="H6" s="392"/>
    </row>
    <row r="7" spans="1:8" s="39" customFormat="1" ht="12.75" customHeight="1">
      <c r="A7" s="46"/>
      <c r="B7" s="42"/>
      <c r="C7" s="43"/>
      <c r="D7" s="44"/>
      <c r="E7" s="44"/>
      <c r="F7" s="44"/>
      <c r="G7" s="44"/>
      <c r="H7" s="45"/>
    </row>
    <row r="8" spans="1:8" s="39" customFormat="1" ht="12.75" customHeight="1">
      <c r="A8" s="393" t="s">
        <v>10</v>
      </c>
      <c r="B8" s="395" t="s">
        <v>11</v>
      </c>
      <c r="C8" s="397" t="s">
        <v>12</v>
      </c>
      <c r="D8" s="399" t="s">
        <v>13</v>
      </c>
      <c r="E8" s="399" t="s">
        <v>14</v>
      </c>
      <c r="F8" s="399" t="s">
        <v>15</v>
      </c>
      <c r="G8" s="399" t="s">
        <v>16</v>
      </c>
      <c r="H8" s="401" t="s">
        <v>17</v>
      </c>
    </row>
    <row r="9" spans="1:8" s="39" customFormat="1" ht="12.75" customHeight="1">
      <c r="A9" s="393"/>
      <c r="B9" s="395"/>
      <c r="C9" s="397"/>
      <c r="D9" s="399"/>
      <c r="E9" s="399"/>
      <c r="F9" s="399"/>
      <c r="G9" s="399"/>
      <c r="H9" s="401"/>
    </row>
    <row r="10" spans="1:8" s="39" customFormat="1" ht="12.75" customHeight="1">
      <c r="A10" s="393"/>
      <c r="B10" s="395"/>
      <c r="C10" s="397"/>
      <c r="D10" s="399"/>
      <c r="E10" s="399"/>
      <c r="F10" s="399"/>
      <c r="G10" s="399"/>
      <c r="H10" s="401"/>
    </row>
    <row r="11" spans="1:8" s="39" customFormat="1" ht="12.75" customHeight="1">
      <c r="A11" s="394"/>
      <c r="B11" s="396"/>
      <c r="C11" s="398"/>
      <c r="D11" s="400"/>
      <c r="E11" s="400"/>
      <c r="F11" s="400"/>
      <c r="G11" s="400"/>
      <c r="H11" s="402"/>
    </row>
    <row r="12" spans="1:8" s="39" customFormat="1" ht="11.25" customHeight="1">
      <c r="A12" s="47" t="s">
        <v>18</v>
      </c>
      <c r="B12" s="48"/>
      <c r="C12" s="49" t="s">
        <v>19</v>
      </c>
      <c r="D12" s="50" t="s">
        <v>20</v>
      </c>
      <c r="E12" s="50" t="s">
        <v>20</v>
      </c>
      <c r="F12" s="50" t="s">
        <v>20</v>
      </c>
      <c r="G12" s="50" t="s">
        <v>20</v>
      </c>
      <c r="H12" s="51" t="s">
        <v>20</v>
      </c>
    </row>
    <row r="13" spans="1:8" s="39" customFormat="1" ht="12" customHeight="1">
      <c r="A13" s="52" t="s">
        <v>21</v>
      </c>
      <c r="B13" s="53">
        <v>2019</v>
      </c>
      <c r="C13" s="54" t="s">
        <v>22</v>
      </c>
      <c r="D13" s="55">
        <v>17928</v>
      </c>
      <c r="E13" s="55">
        <v>364</v>
      </c>
      <c r="F13" s="55">
        <v>700</v>
      </c>
      <c r="G13" s="55">
        <v>17592</v>
      </c>
      <c r="H13" s="56">
        <v>128</v>
      </c>
    </row>
    <row r="14" spans="1:8" s="39" customFormat="1" ht="12" customHeight="1">
      <c r="A14" s="57" t="s">
        <v>23</v>
      </c>
      <c r="B14" s="53">
        <v>2020</v>
      </c>
      <c r="C14" s="58" t="s">
        <v>24</v>
      </c>
      <c r="D14" s="55">
        <v>17049</v>
      </c>
      <c r="E14" s="55">
        <v>377</v>
      </c>
      <c r="F14" s="55">
        <v>959</v>
      </c>
      <c r="G14" s="55">
        <v>16467</v>
      </c>
      <c r="H14" s="56">
        <v>128</v>
      </c>
    </row>
    <row r="15" spans="1:8" s="39" customFormat="1" ht="10.5" customHeight="1">
      <c r="A15" s="57"/>
      <c r="B15" s="53"/>
      <c r="C15" s="58"/>
      <c r="D15" s="59"/>
      <c r="E15" s="59"/>
      <c r="F15" s="59"/>
      <c r="G15" s="59"/>
      <c r="H15" s="60"/>
    </row>
    <row r="16" spans="1:8" s="39" customFormat="1" ht="12" customHeight="1">
      <c r="A16" s="52" t="s">
        <v>25</v>
      </c>
      <c r="B16" s="53">
        <v>2019</v>
      </c>
      <c r="C16" s="54" t="s">
        <v>22</v>
      </c>
      <c r="D16" s="55">
        <v>2092</v>
      </c>
      <c r="E16" s="55" t="s">
        <v>26</v>
      </c>
      <c r="F16" s="55">
        <v>700</v>
      </c>
      <c r="G16" s="55">
        <v>1392</v>
      </c>
      <c r="H16" s="56" t="s">
        <v>26</v>
      </c>
    </row>
    <row r="17" spans="1:8" s="39" customFormat="1" ht="12" customHeight="1">
      <c r="A17" s="57" t="s">
        <v>27</v>
      </c>
      <c r="B17" s="53">
        <v>2020</v>
      </c>
      <c r="C17" s="61"/>
      <c r="D17" s="55">
        <v>1781</v>
      </c>
      <c r="E17" s="55" t="s">
        <v>26</v>
      </c>
      <c r="F17" s="55">
        <v>959</v>
      </c>
      <c r="G17" s="55">
        <v>822</v>
      </c>
      <c r="H17" s="56" t="s">
        <v>26</v>
      </c>
    </row>
    <row r="18" spans="1:8" s="39" customFormat="1" ht="10.5" customHeight="1">
      <c r="A18" s="57"/>
      <c r="B18" s="48"/>
      <c r="C18" s="61"/>
      <c r="D18" s="59"/>
      <c r="E18" s="59"/>
      <c r="F18" s="59"/>
      <c r="G18" s="59"/>
      <c r="H18" s="60"/>
    </row>
    <row r="19" spans="1:8" s="39" customFormat="1" ht="12" customHeight="1">
      <c r="A19" s="47" t="s">
        <v>28</v>
      </c>
      <c r="B19" s="48">
        <v>2019</v>
      </c>
      <c r="C19" s="62" t="s">
        <v>29</v>
      </c>
      <c r="D19" s="63">
        <v>39</v>
      </c>
      <c r="E19" s="63" t="s">
        <v>26</v>
      </c>
      <c r="F19" s="63" t="s">
        <v>26</v>
      </c>
      <c r="G19" s="63">
        <v>39</v>
      </c>
      <c r="H19" s="64" t="s">
        <v>26</v>
      </c>
    </row>
    <row r="20" spans="1:8" s="39" customFormat="1" ht="12" customHeight="1">
      <c r="A20" s="65" t="s">
        <v>30</v>
      </c>
      <c r="B20" s="48">
        <v>2020</v>
      </c>
      <c r="C20" s="62" t="s">
        <v>31</v>
      </c>
      <c r="D20" s="63">
        <v>25</v>
      </c>
      <c r="E20" s="63" t="s">
        <v>26</v>
      </c>
      <c r="F20" s="63" t="s">
        <v>26</v>
      </c>
      <c r="G20" s="63">
        <v>25</v>
      </c>
      <c r="H20" s="64" t="s">
        <v>26</v>
      </c>
    </row>
    <row r="21" spans="1:8" s="39" customFormat="1" ht="12" customHeight="1">
      <c r="A21" s="47" t="s">
        <v>24</v>
      </c>
      <c r="B21" s="48">
        <v>2019</v>
      </c>
      <c r="C21" s="62" t="s">
        <v>22</v>
      </c>
      <c r="D21" s="63">
        <v>1059</v>
      </c>
      <c r="E21" s="63" t="s">
        <v>26</v>
      </c>
      <c r="F21" s="63" t="s">
        <v>26</v>
      </c>
      <c r="G21" s="63">
        <v>1059</v>
      </c>
      <c r="H21" s="64" t="s">
        <v>26</v>
      </c>
    </row>
    <row r="22" spans="1:8" s="39" customFormat="1" ht="12" customHeight="1">
      <c r="A22" s="47" t="s">
        <v>24</v>
      </c>
      <c r="B22" s="66">
        <v>2020</v>
      </c>
      <c r="C22" s="67" t="s">
        <v>24</v>
      </c>
      <c r="D22" s="68">
        <v>682</v>
      </c>
      <c r="E22" s="63" t="s">
        <v>26</v>
      </c>
      <c r="F22" s="63" t="s">
        <v>26</v>
      </c>
      <c r="G22" s="63">
        <v>682</v>
      </c>
      <c r="H22" s="64" t="s">
        <v>26</v>
      </c>
    </row>
    <row r="23" spans="1:8" s="39" customFormat="1" ht="10.5" customHeight="1">
      <c r="A23" s="47"/>
      <c r="B23" s="48"/>
      <c r="C23" s="69"/>
      <c r="D23" s="63"/>
      <c r="E23" s="63"/>
      <c r="F23" s="63"/>
      <c r="G23" s="63"/>
      <c r="H23" s="64"/>
    </row>
    <row r="24" spans="1:8" s="39" customFormat="1" ht="12" customHeight="1">
      <c r="A24" s="47" t="s">
        <v>32</v>
      </c>
      <c r="B24" s="48">
        <v>2019</v>
      </c>
      <c r="C24" s="62" t="s">
        <v>29</v>
      </c>
      <c r="D24" s="63" t="s">
        <v>26</v>
      </c>
      <c r="E24" s="63" t="s">
        <v>26</v>
      </c>
      <c r="F24" s="63" t="s">
        <v>26</v>
      </c>
      <c r="G24" s="63" t="s">
        <v>26</v>
      </c>
      <c r="H24" s="64" t="s">
        <v>26</v>
      </c>
    </row>
    <row r="25" spans="1:8" s="39" customFormat="1" ht="12" customHeight="1">
      <c r="A25" s="70" t="s">
        <v>33</v>
      </c>
      <c r="B25" s="48">
        <v>2020</v>
      </c>
      <c r="C25" s="62" t="s">
        <v>31</v>
      </c>
      <c r="D25" s="63" t="s">
        <v>26</v>
      </c>
      <c r="E25" s="63" t="s">
        <v>26</v>
      </c>
      <c r="F25" s="63" t="s">
        <v>26</v>
      </c>
      <c r="G25" s="63" t="s">
        <v>26</v>
      </c>
      <c r="H25" s="64" t="s">
        <v>26</v>
      </c>
    </row>
    <row r="26" spans="1:8" s="39" customFormat="1" ht="12" customHeight="1">
      <c r="A26" s="46" t="s">
        <v>24</v>
      </c>
      <c r="B26" s="48">
        <v>2019</v>
      </c>
      <c r="C26" s="62" t="s">
        <v>22</v>
      </c>
      <c r="D26" s="63" t="s">
        <v>26</v>
      </c>
      <c r="E26" s="63" t="s">
        <v>26</v>
      </c>
      <c r="F26" s="63" t="s">
        <v>26</v>
      </c>
      <c r="G26" s="63" t="s">
        <v>26</v>
      </c>
      <c r="H26" s="64" t="s">
        <v>26</v>
      </c>
    </row>
    <row r="27" spans="1:8" s="39" customFormat="1" ht="12" customHeight="1">
      <c r="A27" s="46" t="s">
        <v>24</v>
      </c>
      <c r="B27" s="48">
        <v>2020</v>
      </c>
      <c r="C27" s="71" t="s">
        <v>24</v>
      </c>
      <c r="D27" s="63" t="s">
        <v>26</v>
      </c>
      <c r="E27" s="63" t="s">
        <v>26</v>
      </c>
      <c r="F27" s="63" t="s">
        <v>26</v>
      </c>
      <c r="G27" s="63" t="s">
        <v>26</v>
      </c>
      <c r="H27" s="64" t="s">
        <v>26</v>
      </c>
    </row>
    <row r="28" spans="1:8" s="39" customFormat="1" ht="10.5" customHeight="1">
      <c r="A28" s="46"/>
      <c r="B28" s="48"/>
      <c r="C28" s="71"/>
      <c r="D28" s="63"/>
      <c r="E28" s="63"/>
      <c r="F28" s="63"/>
      <c r="G28" s="63"/>
      <c r="H28" s="64"/>
    </row>
    <row r="29" spans="1:8" s="39" customFormat="1" ht="12" customHeight="1">
      <c r="A29" s="47" t="s">
        <v>34</v>
      </c>
      <c r="B29" s="48">
        <v>2019</v>
      </c>
      <c r="C29" s="62" t="s">
        <v>29</v>
      </c>
      <c r="D29" s="63" t="s">
        <v>26</v>
      </c>
      <c r="E29" s="63" t="s">
        <v>26</v>
      </c>
      <c r="F29" s="63" t="s">
        <v>26</v>
      </c>
      <c r="G29" s="63" t="s">
        <v>26</v>
      </c>
      <c r="H29" s="64" t="s">
        <v>26</v>
      </c>
    </row>
    <row r="30" spans="1:8" s="39" customFormat="1" ht="12" customHeight="1">
      <c r="A30" s="65" t="s">
        <v>35</v>
      </c>
      <c r="B30" s="48">
        <v>2020</v>
      </c>
      <c r="C30" s="62" t="s">
        <v>31</v>
      </c>
      <c r="D30" s="63" t="s">
        <v>26</v>
      </c>
      <c r="E30" s="63" t="s">
        <v>26</v>
      </c>
      <c r="F30" s="63" t="s">
        <v>26</v>
      </c>
      <c r="G30" s="63" t="s">
        <v>26</v>
      </c>
      <c r="H30" s="64" t="s">
        <v>26</v>
      </c>
    </row>
    <row r="31" spans="1:8" s="39" customFormat="1" ht="12" customHeight="1">
      <c r="A31" s="47" t="s">
        <v>24</v>
      </c>
      <c r="B31" s="48">
        <v>2019</v>
      </c>
      <c r="C31" s="62" t="s">
        <v>22</v>
      </c>
      <c r="D31" s="63" t="s">
        <v>26</v>
      </c>
      <c r="E31" s="63" t="s">
        <v>26</v>
      </c>
      <c r="F31" s="63" t="s">
        <v>26</v>
      </c>
      <c r="G31" s="63" t="s">
        <v>26</v>
      </c>
      <c r="H31" s="64" t="s">
        <v>26</v>
      </c>
    </row>
    <row r="32" spans="1:8" s="39" customFormat="1" ht="12" customHeight="1">
      <c r="A32" s="47" t="s">
        <v>24</v>
      </c>
      <c r="B32" s="48">
        <v>2020</v>
      </c>
      <c r="C32" s="69" t="s">
        <v>24</v>
      </c>
      <c r="D32" s="63" t="s">
        <v>26</v>
      </c>
      <c r="E32" s="63" t="s">
        <v>26</v>
      </c>
      <c r="F32" s="63" t="s">
        <v>26</v>
      </c>
      <c r="G32" s="63" t="s">
        <v>26</v>
      </c>
      <c r="H32" s="64" t="s">
        <v>26</v>
      </c>
    </row>
    <row r="33" spans="1:8" s="39" customFormat="1" ht="10.5" customHeight="1">
      <c r="A33" s="47"/>
      <c r="B33" s="48"/>
      <c r="C33" s="69"/>
      <c r="D33" s="63"/>
      <c r="E33" s="63"/>
      <c r="F33" s="63"/>
      <c r="G33" s="63"/>
      <c r="H33" s="64"/>
    </row>
    <row r="34" spans="1:8" s="39" customFormat="1" ht="12" customHeight="1">
      <c r="A34" s="47" t="s">
        <v>36</v>
      </c>
      <c r="B34" s="48">
        <v>2019</v>
      </c>
      <c r="C34" s="62" t="s">
        <v>29</v>
      </c>
      <c r="D34" s="63" t="s">
        <v>26</v>
      </c>
      <c r="E34" s="63" t="s">
        <v>26</v>
      </c>
      <c r="F34" s="63" t="s">
        <v>26</v>
      </c>
      <c r="G34" s="63" t="s">
        <v>26</v>
      </c>
      <c r="H34" s="64" t="s">
        <v>26</v>
      </c>
    </row>
    <row r="35" spans="1:8" s="39" customFormat="1" ht="12" customHeight="1">
      <c r="A35" s="65" t="s">
        <v>37</v>
      </c>
      <c r="B35" s="48">
        <v>2020</v>
      </c>
      <c r="C35" s="62" t="s">
        <v>31</v>
      </c>
      <c r="D35" s="63" t="s">
        <v>26</v>
      </c>
      <c r="E35" s="63" t="s">
        <v>26</v>
      </c>
      <c r="F35" s="63" t="s">
        <v>26</v>
      </c>
      <c r="G35" s="63" t="s">
        <v>26</v>
      </c>
      <c r="H35" s="64" t="s">
        <v>26</v>
      </c>
    </row>
    <row r="36" spans="1:8" s="39" customFormat="1" ht="12" customHeight="1">
      <c r="A36" s="47" t="s">
        <v>24</v>
      </c>
      <c r="B36" s="48">
        <v>2019</v>
      </c>
      <c r="C36" s="62" t="s">
        <v>22</v>
      </c>
      <c r="D36" s="63" t="s">
        <v>26</v>
      </c>
      <c r="E36" s="63" t="s">
        <v>26</v>
      </c>
      <c r="F36" s="63" t="s">
        <v>26</v>
      </c>
      <c r="G36" s="63" t="s">
        <v>26</v>
      </c>
      <c r="H36" s="64" t="s">
        <v>26</v>
      </c>
    </row>
    <row r="37" spans="1:8" s="39" customFormat="1" ht="12" customHeight="1">
      <c r="A37" s="47" t="s">
        <v>24</v>
      </c>
      <c r="B37" s="48">
        <v>2020</v>
      </c>
      <c r="C37" s="69" t="s">
        <v>24</v>
      </c>
      <c r="D37" s="63" t="s">
        <v>26</v>
      </c>
      <c r="E37" s="63" t="s">
        <v>26</v>
      </c>
      <c r="F37" s="63" t="s">
        <v>26</v>
      </c>
      <c r="G37" s="63" t="s">
        <v>26</v>
      </c>
      <c r="H37" s="64" t="s">
        <v>26</v>
      </c>
    </row>
    <row r="38" spans="1:8" s="39" customFormat="1" ht="10.5" customHeight="1">
      <c r="A38" s="47"/>
      <c r="B38" s="48"/>
      <c r="C38" s="69"/>
      <c r="D38" s="63"/>
      <c r="E38" s="63"/>
      <c r="F38" s="63"/>
      <c r="G38" s="63"/>
      <c r="H38" s="64"/>
    </row>
    <row r="39" spans="1:8" s="39" customFormat="1" ht="12" customHeight="1">
      <c r="A39" s="47" t="s">
        <v>38</v>
      </c>
      <c r="B39" s="48">
        <v>2019</v>
      </c>
      <c r="C39" s="62" t="s">
        <v>39</v>
      </c>
      <c r="D39" s="63">
        <v>35</v>
      </c>
      <c r="E39" s="63" t="s">
        <v>26</v>
      </c>
      <c r="F39" s="63">
        <v>23</v>
      </c>
      <c r="G39" s="63">
        <v>12</v>
      </c>
      <c r="H39" s="64" t="s">
        <v>26</v>
      </c>
    </row>
    <row r="40" spans="1:8" s="39" customFormat="1" ht="12" customHeight="1">
      <c r="A40" s="65" t="s">
        <v>40</v>
      </c>
      <c r="B40" s="48">
        <v>2020</v>
      </c>
      <c r="C40" s="62" t="s">
        <v>41</v>
      </c>
      <c r="D40" s="63">
        <v>42</v>
      </c>
      <c r="E40" s="63" t="s">
        <v>26</v>
      </c>
      <c r="F40" s="63">
        <v>39</v>
      </c>
      <c r="G40" s="63">
        <v>3</v>
      </c>
      <c r="H40" s="64" t="s">
        <v>26</v>
      </c>
    </row>
    <row r="41" spans="1:8" s="39" customFormat="1" ht="12" customHeight="1">
      <c r="A41" s="47" t="s">
        <v>24</v>
      </c>
      <c r="B41" s="48">
        <v>2019</v>
      </c>
      <c r="C41" s="62" t="s">
        <v>22</v>
      </c>
      <c r="D41" s="63">
        <v>1012</v>
      </c>
      <c r="E41" s="63" t="s">
        <v>26</v>
      </c>
      <c r="F41" s="63">
        <v>700</v>
      </c>
      <c r="G41" s="63">
        <v>312</v>
      </c>
      <c r="H41" s="64" t="s">
        <v>26</v>
      </c>
    </row>
    <row r="42" spans="1:8" s="39" customFormat="1" ht="12" customHeight="1">
      <c r="A42" s="47" t="s">
        <v>24</v>
      </c>
      <c r="B42" s="66">
        <v>2020</v>
      </c>
      <c r="C42" s="67" t="s">
        <v>24</v>
      </c>
      <c r="D42" s="68">
        <v>1074</v>
      </c>
      <c r="E42" s="63" t="s">
        <v>26</v>
      </c>
      <c r="F42" s="63">
        <v>959</v>
      </c>
      <c r="G42" s="63">
        <v>115</v>
      </c>
      <c r="H42" s="64" t="s">
        <v>26</v>
      </c>
    </row>
    <row r="43" spans="1:8" s="39" customFormat="1" ht="10.5" customHeight="1">
      <c r="A43" s="47"/>
      <c r="B43" s="48"/>
      <c r="C43" s="69"/>
      <c r="D43" s="63"/>
      <c r="E43" s="63"/>
      <c r="F43" s="63"/>
      <c r="G43" s="63"/>
      <c r="H43" s="64"/>
    </row>
    <row r="44" spans="1:8" s="39" customFormat="1" ht="12" customHeight="1">
      <c r="A44" s="47" t="s">
        <v>42</v>
      </c>
      <c r="B44" s="48">
        <v>2019</v>
      </c>
      <c r="C44" s="62" t="s">
        <v>39</v>
      </c>
      <c r="D44" s="63" t="s">
        <v>26</v>
      </c>
      <c r="E44" s="63" t="s">
        <v>26</v>
      </c>
      <c r="F44" s="63" t="s">
        <v>26</v>
      </c>
      <c r="G44" s="63" t="s">
        <v>26</v>
      </c>
      <c r="H44" s="64" t="s">
        <v>26</v>
      </c>
    </row>
    <row r="45" spans="1:8" s="39" customFormat="1" ht="12" customHeight="1">
      <c r="A45" s="65" t="s">
        <v>43</v>
      </c>
      <c r="B45" s="48">
        <v>2020</v>
      </c>
      <c r="C45" s="62" t="s">
        <v>41</v>
      </c>
      <c r="D45" s="63" t="s">
        <v>26</v>
      </c>
      <c r="E45" s="63" t="s">
        <v>26</v>
      </c>
      <c r="F45" s="63" t="s">
        <v>26</v>
      </c>
      <c r="G45" s="63" t="s">
        <v>26</v>
      </c>
      <c r="H45" s="64" t="s">
        <v>26</v>
      </c>
    </row>
    <row r="46" spans="1:8" s="39" customFormat="1" ht="12" customHeight="1">
      <c r="A46" s="47" t="s">
        <v>24</v>
      </c>
      <c r="B46" s="48">
        <v>2019</v>
      </c>
      <c r="C46" s="62" t="s">
        <v>22</v>
      </c>
      <c r="D46" s="63" t="s">
        <v>26</v>
      </c>
      <c r="E46" s="63" t="s">
        <v>26</v>
      </c>
      <c r="F46" s="63" t="s">
        <v>26</v>
      </c>
      <c r="G46" s="63" t="s">
        <v>26</v>
      </c>
      <c r="H46" s="64" t="s">
        <v>26</v>
      </c>
    </row>
    <row r="47" spans="1:8" s="39" customFormat="1" ht="12" customHeight="1">
      <c r="A47" s="47" t="s">
        <v>24</v>
      </c>
      <c r="B47" s="48">
        <v>2020</v>
      </c>
      <c r="C47" s="69" t="s">
        <v>24</v>
      </c>
      <c r="D47" s="63" t="s">
        <v>26</v>
      </c>
      <c r="E47" s="63" t="s">
        <v>26</v>
      </c>
      <c r="F47" s="63" t="s">
        <v>26</v>
      </c>
      <c r="G47" s="63" t="s">
        <v>26</v>
      </c>
      <c r="H47" s="64" t="s">
        <v>26</v>
      </c>
    </row>
    <row r="48" spans="1:8" s="39" customFormat="1" ht="10.5" customHeight="1">
      <c r="A48" s="47"/>
      <c r="B48" s="48"/>
      <c r="C48" s="69"/>
      <c r="D48" s="63"/>
      <c r="E48" s="63"/>
      <c r="F48" s="63"/>
      <c r="G48" s="63"/>
      <c r="H48" s="64"/>
    </row>
    <row r="49" spans="1:8" s="39" customFormat="1" ht="12" customHeight="1">
      <c r="A49" s="47" t="s">
        <v>44</v>
      </c>
      <c r="B49" s="48">
        <v>2019</v>
      </c>
      <c r="C49" s="62" t="s">
        <v>45</v>
      </c>
      <c r="D49" s="63">
        <v>2</v>
      </c>
      <c r="E49" s="63" t="s">
        <v>26</v>
      </c>
      <c r="F49" s="63" t="s">
        <v>26</v>
      </c>
      <c r="G49" s="63">
        <v>2</v>
      </c>
      <c r="H49" s="64" t="s">
        <v>26</v>
      </c>
    </row>
    <row r="50" spans="1:8" s="39" customFormat="1" ht="12" customHeight="1">
      <c r="A50" s="65" t="s">
        <v>46</v>
      </c>
      <c r="B50" s="48">
        <v>2020</v>
      </c>
      <c r="C50" s="62" t="s">
        <v>47</v>
      </c>
      <c r="D50" s="63">
        <v>3</v>
      </c>
      <c r="E50" s="63" t="s">
        <v>26</v>
      </c>
      <c r="F50" s="63" t="s">
        <v>26</v>
      </c>
      <c r="G50" s="63">
        <v>3</v>
      </c>
      <c r="H50" s="64" t="s">
        <v>26</v>
      </c>
    </row>
    <row r="51" spans="1:8" s="39" customFormat="1" ht="12" customHeight="1">
      <c r="A51" s="47" t="s">
        <v>24</v>
      </c>
      <c r="B51" s="48">
        <v>2019</v>
      </c>
      <c r="C51" s="62" t="s">
        <v>22</v>
      </c>
      <c r="D51" s="63">
        <v>20</v>
      </c>
      <c r="E51" s="63" t="s">
        <v>26</v>
      </c>
      <c r="F51" s="63" t="s">
        <v>26</v>
      </c>
      <c r="G51" s="63">
        <v>20</v>
      </c>
      <c r="H51" s="64" t="s">
        <v>26</v>
      </c>
    </row>
    <row r="52" spans="1:8" s="39" customFormat="1" ht="12" customHeight="1">
      <c r="A52" s="47" t="s">
        <v>24</v>
      </c>
      <c r="B52" s="72">
        <v>2020</v>
      </c>
      <c r="C52" s="73" t="s">
        <v>24</v>
      </c>
      <c r="D52" s="74">
        <v>24</v>
      </c>
      <c r="E52" s="63" t="s">
        <v>26</v>
      </c>
      <c r="F52" s="63" t="s">
        <v>26</v>
      </c>
      <c r="G52" s="63">
        <v>24</v>
      </c>
      <c r="H52" s="64" t="s">
        <v>26</v>
      </c>
    </row>
    <row r="53" spans="1:8" s="39" customFormat="1" ht="10.5" customHeight="1">
      <c r="A53" s="47"/>
      <c r="B53" s="48"/>
      <c r="C53" s="69"/>
      <c r="D53" s="63"/>
      <c r="E53" s="63"/>
      <c r="F53" s="63"/>
      <c r="G53" s="63"/>
      <c r="H53" s="64"/>
    </row>
    <row r="54" spans="1:8" s="39" customFormat="1" ht="12" customHeight="1">
      <c r="A54" s="47" t="s">
        <v>48</v>
      </c>
      <c r="B54" s="48">
        <v>2019</v>
      </c>
      <c r="C54" s="62" t="s">
        <v>22</v>
      </c>
      <c r="D54" s="63" t="s">
        <v>26</v>
      </c>
      <c r="E54" s="63" t="s">
        <v>26</v>
      </c>
      <c r="F54" s="63" t="s">
        <v>26</v>
      </c>
      <c r="G54" s="63" t="s">
        <v>26</v>
      </c>
      <c r="H54" s="64" t="s">
        <v>26</v>
      </c>
    </row>
    <row r="55" spans="1:8" s="39" customFormat="1" ht="12" customHeight="1">
      <c r="A55" s="47" t="s">
        <v>49</v>
      </c>
      <c r="B55" s="48">
        <v>2020</v>
      </c>
      <c r="C55" s="69" t="s">
        <v>24</v>
      </c>
      <c r="D55" s="63" t="s">
        <v>26</v>
      </c>
      <c r="E55" s="63" t="s">
        <v>26</v>
      </c>
      <c r="F55" s="63" t="s">
        <v>26</v>
      </c>
      <c r="G55" s="63" t="s">
        <v>26</v>
      </c>
      <c r="H55" s="64" t="s">
        <v>26</v>
      </c>
    </row>
    <row r="56" spans="1:8" s="39" customFormat="1" ht="10.5" customHeight="1">
      <c r="A56" s="47"/>
      <c r="B56" s="48"/>
      <c r="C56" s="69"/>
      <c r="D56" s="63"/>
      <c r="E56" s="63"/>
      <c r="F56" s="63"/>
      <c r="G56" s="63"/>
      <c r="H56" s="64"/>
    </row>
    <row r="57" spans="1:8" s="39" customFormat="1" ht="12" customHeight="1">
      <c r="A57" s="47" t="s">
        <v>50</v>
      </c>
      <c r="B57" s="48">
        <v>2019</v>
      </c>
      <c r="C57" s="62" t="s">
        <v>22</v>
      </c>
      <c r="D57" s="63" t="s">
        <v>26</v>
      </c>
      <c r="E57" s="63" t="s">
        <v>26</v>
      </c>
      <c r="F57" s="63" t="s">
        <v>26</v>
      </c>
      <c r="G57" s="63" t="s">
        <v>26</v>
      </c>
      <c r="H57" s="64" t="s">
        <v>26</v>
      </c>
    </row>
    <row r="58" spans="1:8" s="39" customFormat="1" ht="12" customHeight="1">
      <c r="A58" s="65" t="s">
        <v>51</v>
      </c>
      <c r="B58" s="48">
        <v>2020</v>
      </c>
      <c r="C58" s="69" t="s">
        <v>24</v>
      </c>
      <c r="D58" s="63" t="s">
        <v>26</v>
      </c>
      <c r="E58" s="63" t="s">
        <v>26</v>
      </c>
      <c r="F58" s="63" t="s">
        <v>26</v>
      </c>
      <c r="G58" s="63" t="s">
        <v>26</v>
      </c>
      <c r="H58" s="64" t="s">
        <v>26</v>
      </c>
    </row>
    <row r="59" spans="1:8" s="39" customFormat="1" ht="10.5" customHeight="1">
      <c r="A59" s="47"/>
      <c r="B59" s="48"/>
      <c r="C59" s="69"/>
      <c r="D59" s="63"/>
      <c r="E59" s="63"/>
      <c r="F59" s="63"/>
      <c r="G59" s="63"/>
      <c r="H59" s="64"/>
    </row>
    <row r="60" spans="1:8" s="39" customFormat="1" ht="12" customHeight="1">
      <c r="A60" s="47" t="s">
        <v>52</v>
      </c>
      <c r="B60" s="48">
        <v>2019</v>
      </c>
      <c r="C60" s="62" t="s">
        <v>22</v>
      </c>
      <c r="D60" s="63" t="s">
        <v>26</v>
      </c>
      <c r="E60" s="63" t="s">
        <v>26</v>
      </c>
      <c r="F60" s="63" t="s">
        <v>26</v>
      </c>
      <c r="G60" s="63" t="s">
        <v>26</v>
      </c>
      <c r="H60" s="64" t="s">
        <v>26</v>
      </c>
    </row>
    <row r="61" spans="1:8" s="39" customFormat="1" ht="12" customHeight="1">
      <c r="A61" s="65" t="s">
        <v>53</v>
      </c>
      <c r="B61" s="48">
        <v>2020</v>
      </c>
      <c r="C61" s="69" t="s">
        <v>24</v>
      </c>
      <c r="D61" s="63" t="s">
        <v>26</v>
      </c>
      <c r="E61" s="63" t="s">
        <v>26</v>
      </c>
      <c r="F61" s="63" t="s">
        <v>26</v>
      </c>
      <c r="G61" s="63" t="s">
        <v>26</v>
      </c>
      <c r="H61" s="64" t="s">
        <v>26</v>
      </c>
    </row>
    <row r="62" spans="1:8" s="39" customFormat="1" ht="10.5" customHeight="1">
      <c r="A62" s="47"/>
      <c r="B62" s="48"/>
      <c r="C62" s="69"/>
      <c r="D62" s="63"/>
      <c r="E62" s="63"/>
      <c r="F62" s="63"/>
      <c r="G62" s="63"/>
      <c r="H62" s="64"/>
    </row>
    <row r="63" spans="1:8" s="39" customFormat="1" ht="12" customHeight="1">
      <c r="A63" s="47" t="s">
        <v>54</v>
      </c>
      <c r="B63" s="48">
        <v>2019</v>
      </c>
      <c r="C63" s="62" t="s">
        <v>22</v>
      </c>
      <c r="D63" s="63" t="s">
        <v>26</v>
      </c>
      <c r="E63" s="63" t="s">
        <v>26</v>
      </c>
      <c r="F63" s="63" t="s">
        <v>26</v>
      </c>
      <c r="G63" s="63" t="s">
        <v>26</v>
      </c>
      <c r="H63" s="64" t="s">
        <v>26</v>
      </c>
    </row>
    <row r="64" spans="1:8" s="39" customFormat="1" ht="12" customHeight="1">
      <c r="A64" s="47" t="s">
        <v>55</v>
      </c>
      <c r="B64" s="48">
        <v>2020</v>
      </c>
      <c r="C64" s="69" t="s">
        <v>24</v>
      </c>
      <c r="D64" s="63" t="s">
        <v>26</v>
      </c>
      <c r="E64" s="63" t="s">
        <v>26</v>
      </c>
      <c r="F64" s="63" t="s">
        <v>26</v>
      </c>
      <c r="G64" s="63" t="s">
        <v>26</v>
      </c>
      <c r="H64" s="64" t="s">
        <v>26</v>
      </c>
    </row>
    <row r="65" spans="1:8" s="39" customFormat="1" ht="12" customHeight="1">
      <c r="A65" s="65" t="s">
        <v>56</v>
      </c>
      <c r="B65" s="48"/>
      <c r="C65" s="69"/>
      <c r="D65" s="63"/>
      <c r="E65" s="63"/>
      <c r="F65" s="63"/>
      <c r="G65" s="63"/>
      <c r="H65" s="64"/>
    </row>
    <row r="66" spans="1:8" s="39" customFormat="1" ht="10.5" customHeight="1">
      <c r="A66" s="47"/>
      <c r="B66" s="48"/>
      <c r="C66" s="69"/>
      <c r="D66" s="63"/>
      <c r="E66" s="63"/>
      <c r="F66" s="63"/>
      <c r="G66" s="63"/>
      <c r="H66" s="64"/>
    </row>
    <row r="67" spans="1:8" s="39" customFormat="1" ht="12" customHeight="1">
      <c r="A67" s="47" t="s">
        <v>57</v>
      </c>
      <c r="B67" s="48">
        <v>2019</v>
      </c>
      <c r="C67" s="62" t="s">
        <v>22</v>
      </c>
      <c r="D67" s="63">
        <v>1</v>
      </c>
      <c r="E67" s="63" t="s">
        <v>26</v>
      </c>
      <c r="F67" s="63" t="s">
        <v>26</v>
      </c>
      <c r="G67" s="63">
        <v>1</v>
      </c>
      <c r="H67" s="64" t="s">
        <v>26</v>
      </c>
    </row>
    <row r="68" spans="1:8" s="39" customFormat="1" ht="12" customHeight="1">
      <c r="A68" s="65" t="s">
        <v>58</v>
      </c>
      <c r="B68" s="48">
        <v>2020</v>
      </c>
      <c r="C68" s="69" t="s">
        <v>24</v>
      </c>
      <c r="D68" s="63">
        <v>1</v>
      </c>
      <c r="E68" s="63" t="s">
        <v>26</v>
      </c>
      <c r="F68" s="63" t="s">
        <v>26</v>
      </c>
      <c r="G68" s="63">
        <v>1</v>
      </c>
      <c r="H68" s="64" t="s">
        <v>26</v>
      </c>
    </row>
    <row r="69" spans="1:8" s="39" customFormat="1" ht="10.5" customHeight="1">
      <c r="A69" s="65"/>
      <c r="B69" s="48"/>
      <c r="C69" s="69"/>
      <c r="D69" s="63" t="s">
        <v>20</v>
      </c>
      <c r="E69" s="63" t="s">
        <v>20</v>
      </c>
      <c r="F69" s="63" t="s">
        <v>20</v>
      </c>
      <c r="G69" s="63" t="s">
        <v>20</v>
      </c>
      <c r="H69" s="64" t="s">
        <v>20</v>
      </c>
    </row>
    <row r="70" spans="1:8" s="39" customFormat="1" ht="12" customHeight="1">
      <c r="A70" s="47" t="s">
        <v>59</v>
      </c>
      <c r="B70" s="48">
        <v>2019</v>
      </c>
      <c r="C70" s="62" t="s">
        <v>22</v>
      </c>
      <c r="D70" s="63" t="s">
        <v>26</v>
      </c>
      <c r="E70" s="63" t="s">
        <v>26</v>
      </c>
      <c r="F70" s="63" t="s">
        <v>26</v>
      </c>
      <c r="G70" s="63" t="s">
        <v>26</v>
      </c>
      <c r="H70" s="64" t="s">
        <v>26</v>
      </c>
    </row>
    <row r="71" spans="1:8" s="39" customFormat="1" ht="12" customHeight="1">
      <c r="A71" s="65" t="s">
        <v>60</v>
      </c>
      <c r="B71" s="48">
        <v>2020</v>
      </c>
      <c r="C71" s="69" t="s">
        <v>24</v>
      </c>
      <c r="D71" s="63" t="s">
        <v>26</v>
      </c>
      <c r="E71" s="63" t="s">
        <v>26</v>
      </c>
      <c r="F71" s="63" t="s">
        <v>26</v>
      </c>
      <c r="G71" s="63" t="s">
        <v>26</v>
      </c>
      <c r="H71" s="64" t="s">
        <v>26</v>
      </c>
    </row>
    <row r="72" spans="1:8" s="39" customFormat="1" ht="10.5" customHeight="1">
      <c r="A72" s="47"/>
      <c r="B72" s="48"/>
      <c r="C72" s="69"/>
      <c r="D72" s="63"/>
      <c r="E72" s="63"/>
      <c r="F72" s="63"/>
      <c r="G72" s="63"/>
      <c r="H72" s="64"/>
    </row>
    <row r="73" spans="1:8" s="39" customFormat="1" ht="12" customHeight="1">
      <c r="A73" s="47" t="s">
        <v>61</v>
      </c>
      <c r="B73" s="48">
        <v>2019</v>
      </c>
      <c r="C73" s="62" t="s">
        <v>22</v>
      </c>
      <c r="D73" s="63" t="s">
        <v>26</v>
      </c>
      <c r="E73" s="63" t="s">
        <v>26</v>
      </c>
      <c r="F73" s="63" t="s">
        <v>26</v>
      </c>
      <c r="G73" s="63" t="s">
        <v>26</v>
      </c>
      <c r="H73" s="64" t="s">
        <v>26</v>
      </c>
    </row>
    <row r="74" spans="1:8" s="39" customFormat="1" ht="12" customHeight="1">
      <c r="A74" s="65" t="s">
        <v>62</v>
      </c>
      <c r="B74" s="48">
        <v>2020</v>
      </c>
      <c r="C74" s="69" t="s">
        <v>24</v>
      </c>
      <c r="D74" s="63" t="s">
        <v>26</v>
      </c>
      <c r="E74" s="63" t="s">
        <v>26</v>
      </c>
      <c r="F74" s="63" t="s">
        <v>26</v>
      </c>
      <c r="G74" s="63" t="s">
        <v>26</v>
      </c>
      <c r="H74" s="64" t="s">
        <v>26</v>
      </c>
    </row>
    <row r="75" spans="1:8" s="39" customFormat="1" ht="10.5" customHeight="1">
      <c r="A75" s="47"/>
      <c r="B75" s="48"/>
      <c r="C75" s="69"/>
      <c r="D75" s="63"/>
      <c r="E75" s="63"/>
      <c r="F75" s="63"/>
      <c r="G75" s="63"/>
      <c r="H75" s="64"/>
    </row>
    <row r="76" spans="1:8" s="39" customFormat="1" ht="12" customHeight="1">
      <c r="A76" s="47" t="s">
        <v>63</v>
      </c>
      <c r="B76" s="48">
        <v>2019</v>
      </c>
      <c r="C76" s="62" t="s">
        <v>64</v>
      </c>
      <c r="D76" s="63" t="s">
        <v>26</v>
      </c>
      <c r="E76" s="63" t="s">
        <v>26</v>
      </c>
      <c r="F76" s="63" t="s">
        <v>26</v>
      </c>
      <c r="G76" s="63" t="s">
        <v>26</v>
      </c>
      <c r="H76" s="64" t="s">
        <v>26</v>
      </c>
    </row>
    <row r="77" spans="1:8" s="39" customFormat="1" ht="12" customHeight="1">
      <c r="A77" s="47" t="s">
        <v>65</v>
      </c>
      <c r="B77" s="48">
        <v>2020</v>
      </c>
      <c r="C77" s="62"/>
      <c r="D77" s="63" t="s">
        <v>26</v>
      </c>
      <c r="E77" s="63" t="s">
        <v>26</v>
      </c>
      <c r="F77" s="63" t="s">
        <v>26</v>
      </c>
      <c r="G77" s="63" t="s">
        <v>26</v>
      </c>
      <c r="H77" s="64" t="s">
        <v>26</v>
      </c>
    </row>
    <row r="78" spans="1:8" s="39" customFormat="1" ht="10.5" customHeight="1">
      <c r="A78" s="47"/>
      <c r="B78" s="48"/>
      <c r="C78" s="69"/>
      <c r="D78" s="63"/>
      <c r="E78" s="63"/>
      <c r="F78" s="63"/>
      <c r="G78" s="63"/>
      <c r="H78" s="64"/>
    </row>
    <row r="79" spans="1:8" s="39" customFormat="1" ht="12" customHeight="1">
      <c r="A79" s="52" t="s">
        <v>66</v>
      </c>
      <c r="B79" s="53">
        <v>2019</v>
      </c>
      <c r="C79" s="54" t="s">
        <v>22</v>
      </c>
      <c r="D79" s="55">
        <v>15836</v>
      </c>
      <c r="E79" s="55">
        <v>364</v>
      </c>
      <c r="F79" s="55" t="s">
        <v>26</v>
      </c>
      <c r="G79" s="55">
        <v>16200</v>
      </c>
      <c r="H79" s="56">
        <v>128</v>
      </c>
    </row>
    <row r="80" spans="1:8" s="39" customFormat="1" ht="12" customHeight="1">
      <c r="A80" s="57" t="s">
        <v>67</v>
      </c>
      <c r="B80" s="53">
        <v>2020</v>
      </c>
      <c r="C80" s="58" t="s">
        <v>24</v>
      </c>
      <c r="D80" s="55">
        <v>15268</v>
      </c>
      <c r="E80" s="55">
        <v>377</v>
      </c>
      <c r="F80" s="55" t="s">
        <v>26</v>
      </c>
      <c r="G80" s="55">
        <v>15646</v>
      </c>
      <c r="H80" s="56">
        <v>128</v>
      </c>
    </row>
    <row r="81" spans="1:8" s="39" customFormat="1" ht="10.5" customHeight="1">
      <c r="A81" s="57"/>
      <c r="B81" s="48"/>
      <c r="C81" s="61"/>
      <c r="D81" s="63"/>
      <c r="E81" s="63"/>
      <c r="F81" s="63"/>
      <c r="G81" s="63"/>
      <c r="H81" s="64"/>
    </row>
    <row r="82" spans="1:8" s="39" customFormat="1" ht="12" customHeight="1">
      <c r="A82" s="47" t="s">
        <v>68</v>
      </c>
      <c r="B82" s="48">
        <v>2019</v>
      </c>
      <c r="C82" s="62" t="s">
        <v>29</v>
      </c>
      <c r="D82" s="63" t="s">
        <v>26</v>
      </c>
      <c r="E82" s="63" t="s">
        <v>26</v>
      </c>
      <c r="F82" s="63" t="s">
        <v>26</v>
      </c>
      <c r="G82" s="63" t="s">
        <v>26</v>
      </c>
      <c r="H82" s="64" t="s">
        <v>26</v>
      </c>
    </row>
    <row r="83" spans="1:8" s="39" customFormat="1" ht="12" customHeight="1">
      <c r="A83" s="65" t="s">
        <v>69</v>
      </c>
      <c r="B83" s="48">
        <v>2020</v>
      </c>
      <c r="C83" s="62" t="s">
        <v>31</v>
      </c>
      <c r="D83" s="63" t="s">
        <v>26</v>
      </c>
      <c r="E83" s="63" t="s">
        <v>26</v>
      </c>
      <c r="F83" s="63" t="s">
        <v>26</v>
      </c>
      <c r="G83" s="63" t="s">
        <v>26</v>
      </c>
      <c r="H83" s="64" t="s">
        <v>26</v>
      </c>
    </row>
    <row r="84" spans="1:8" s="39" customFormat="1" ht="12" customHeight="1">
      <c r="A84" s="47" t="s">
        <v>24</v>
      </c>
      <c r="B84" s="48">
        <v>2019</v>
      </c>
      <c r="C84" s="62" t="s">
        <v>22</v>
      </c>
      <c r="D84" s="63" t="s">
        <v>26</v>
      </c>
      <c r="E84" s="63" t="s">
        <v>26</v>
      </c>
      <c r="F84" s="63" t="s">
        <v>26</v>
      </c>
      <c r="G84" s="63" t="s">
        <v>26</v>
      </c>
      <c r="H84" s="64" t="s">
        <v>26</v>
      </c>
    </row>
    <row r="85" spans="1:8" s="39" customFormat="1" ht="12" customHeight="1">
      <c r="A85" s="47" t="s">
        <v>24</v>
      </c>
      <c r="B85" s="48">
        <v>2020</v>
      </c>
      <c r="C85" s="69" t="s">
        <v>24</v>
      </c>
      <c r="D85" s="63" t="s">
        <v>26</v>
      </c>
      <c r="E85" s="63" t="s">
        <v>26</v>
      </c>
      <c r="F85" s="63" t="s">
        <v>26</v>
      </c>
      <c r="G85" s="63" t="s">
        <v>26</v>
      </c>
      <c r="H85" s="64" t="s">
        <v>26</v>
      </c>
    </row>
    <row r="86" spans="1:8" s="39" customFormat="1" ht="10.5" customHeight="1">
      <c r="A86" s="47"/>
      <c r="B86" s="48"/>
      <c r="C86" s="69"/>
      <c r="D86" s="63"/>
      <c r="E86" s="63"/>
      <c r="F86" s="63"/>
      <c r="G86" s="63"/>
      <c r="H86" s="64"/>
    </row>
    <row r="87" spans="1:8" s="39" customFormat="1" ht="12" customHeight="1">
      <c r="A87" s="47" t="s">
        <v>70</v>
      </c>
      <c r="B87" s="48">
        <v>2019</v>
      </c>
      <c r="C87" s="62" t="s">
        <v>29</v>
      </c>
      <c r="D87" s="63" t="s">
        <v>26</v>
      </c>
      <c r="E87" s="63" t="s">
        <v>26</v>
      </c>
      <c r="F87" s="63" t="s">
        <v>26</v>
      </c>
      <c r="G87" s="63" t="s">
        <v>26</v>
      </c>
      <c r="H87" s="64" t="s">
        <v>26</v>
      </c>
    </row>
    <row r="88" spans="1:8" s="39" customFormat="1" ht="12" customHeight="1">
      <c r="A88" s="65" t="s">
        <v>71</v>
      </c>
      <c r="B88" s="48">
        <v>2020</v>
      </c>
      <c r="C88" s="62" t="s">
        <v>31</v>
      </c>
      <c r="D88" s="63" t="s">
        <v>26</v>
      </c>
      <c r="E88" s="63" t="s">
        <v>26</v>
      </c>
      <c r="F88" s="63" t="s">
        <v>26</v>
      </c>
      <c r="G88" s="63" t="s">
        <v>26</v>
      </c>
      <c r="H88" s="64" t="s">
        <v>26</v>
      </c>
    </row>
    <row r="89" spans="1:8" s="39" customFormat="1" ht="12" customHeight="1">
      <c r="A89" s="47" t="s">
        <v>24</v>
      </c>
      <c r="B89" s="48">
        <v>2019</v>
      </c>
      <c r="C89" s="62" t="s">
        <v>22</v>
      </c>
      <c r="D89" s="63" t="s">
        <v>26</v>
      </c>
      <c r="E89" s="63" t="s">
        <v>26</v>
      </c>
      <c r="F89" s="63" t="s">
        <v>26</v>
      </c>
      <c r="G89" s="63" t="s">
        <v>26</v>
      </c>
      <c r="H89" s="64" t="s">
        <v>26</v>
      </c>
    </row>
    <row r="90" spans="1:8" s="39" customFormat="1" ht="12" customHeight="1">
      <c r="A90" s="47" t="s">
        <v>24</v>
      </c>
      <c r="B90" s="48">
        <v>2020</v>
      </c>
      <c r="C90" s="69" t="s">
        <v>24</v>
      </c>
      <c r="D90" s="63" t="s">
        <v>26</v>
      </c>
      <c r="E90" s="63" t="s">
        <v>26</v>
      </c>
      <c r="F90" s="63" t="s">
        <v>26</v>
      </c>
      <c r="G90" s="63" t="s">
        <v>26</v>
      </c>
      <c r="H90" s="64" t="s">
        <v>26</v>
      </c>
    </row>
    <row r="91" spans="1:8" s="39" customFormat="1" ht="10.5" customHeight="1">
      <c r="A91" s="47"/>
      <c r="B91" s="48"/>
      <c r="C91" s="69"/>
      <c r="D91" s="63"/>
      <c r="E91" s="63"/>
      <c r="F91" s="63"/>
      <c r="G91" s="63"/>
      <c r="H91" s="64"/>
    </row>
    <row r="92" spans="1:8" s="39" customFormat="1" ht="12" customHeight="1">
      <c r="A92" s="47" t="s">
        <v>72</v>
      </c>
      <c r="B92" s="48">
        <v>2019</v>
      </c>
      <c r="C92" s="62" t="s">
        <v>29</v>
      </c>
      <c r="D92" s="63">
        <v>0</v>
      </c>
      <c r="E92" s="63" t="s">
        <v>26</v>
      </c>
      <c r="F92" s="63" t="s">
        <v>26</v>
      </c>
      <c r="G92" s="63">
        <v>0</v>
      </c>
      <c r="H92" s="64" t="s">
        <v>26</v>
      </c>
    </row>
    <row r="93" spans="1:8" s="39" customFormat="1" ht="12" customHeight="1">
      <c r="A93" s="47" t="s">
        <v>73</v>
      </c>
      <c r="B93" s="48">
        <v>2020</v>
      </c>
      <c r="C93" s="62" t="s">
        <v>31</v>
      </c>
      <c r="D93" s="63">
        <v>0</v>
      </c>
      <c r="E93" s="63" t="s">
        <v>26</v>
      </c>
      <c r="F93" s="63" t="s">
        <v>26</v>
      </c>
      <c r="G93" s="63">
        <v>0</v>
      </c>
      <c r="H93" s="64" t="s">
        <v>26</v>
      </c>
    </row>
    <row r="94" spans="1:8" s="39" customFormat="1" ht="12" customHeight="1">
      <c r="A94" s="47" t="s">
        <v>24</v>
      </c>
      <c r="B94" s="48">
        <v>2019</v>
      </c>
      <c r="C94" s="62" t="s">
        <v>22</v>
      </c>
      <c r="D94" s="63">
        <v>0</v>
      </c>
      <c r="E94" s="63" t="s">
        <v>26</v>
      </c>
      <c r="F94" s="63" t="s">
        <v>26</v>
      </c>
      <c r="G94" s="63">
        <v>0</v>
      </c>
      <c r="H94" s="64" t="s">
        <v>26</v>
      </c>
    </row>
    <row r="95" spans="1:8" s="39" customFormat="1" ht="12" customHeight="1">
      <c r="A95" s="47" t="s">
        <v>24</v>
      </c>
      <c r="B95" s="48">
        <v>2020</v>
      </c>
      <c r="C95" s="69" t="s">
        <v>24</v>
      </c>
      <c r="D95" s="63">
        <v>0</v>
      </c>
      <c r="E95" s="63" t="s">
        <v>26</v>
      </c>
      <c r="F95" s="63" t="s">
        <v>26</v>
      </c>
      <c r="G95" s="63">
        <v>0</v>
      </c>
      <c r="H95" s="64" t="s">
        <v>26</v>
      </c>
    </row>
    <row r="96" spans="1:8" s="39" customFormat="1" ht="10.5" customHeight="1">
      <c r="A96" s="47"/>
      <c r="B96" s="48"/>
      <c r="C96" s="69"/>
      <c r="D96" s="63"/>
      <c r="E96" s="63"/>
      <c r="F96" s="63"/>
      <c r="G96" s="63"/>
      <c r="H96" s="64"/>
    </row>
    <row r="97" spans="1:8" s="39" customFormat="1" ht="12" customHeight="1">
      <c r="A97" s="47" t="s">
        <v>74</v>
      </c>
      <c r="B97" s="48">
        <v>2019</v>
      </c>
      <c r="C97" s="62" t="s">
        <v>29</v>
      </c>
      <c r="D97" s="63">
        <v>0</v>
      </c>
      <c r="E97" s="63" t="s">
        <v>26</v>
      </c>
      <c r="F97" s="63" t="s">
        <v>26</v>
      </c>
      <c r="G97" s="63">
        <v>0</v>
      </c>
      <c r="H97" s="64" t="s">
        <v>26</v>
      </c>
    </row>
    <row r="98" spans="1:8" s="39" customFormat="1" ht="12" customHeight="1">
      <c r="A98" s="47" t="s">
        <v>75</v>
      </c>
      <c r="B98" s="48">
        <v>2020</v>
      </c>
      <c r="C98" s="62" t="s">
        <v>31</v>
      </c>
      <c r="D98" s="63">
        <v>0</v>
      </c>
      <c r="E98" s="63" t="s">
        <v>26</v>
      </c>
      <c r="F98" s="63" t="s">
        <v>26</v>
      </c>
      <c r="G98" s="63">
        <v>0</v>
      </c>
      <c r="H98" s="64" t="s">
        <v>26</v>
      </c>
    </row>
    <row r="99" spans="1:8" s="39" customFormat="1" ht="12" customHeight="1">
      <c r="A99" s="47" t="s">
        <v>24</v>
      </c>
      <c r="B99" s="48">
        <v>2019</v>
      </c>
      <c r="C99" s="62" t="s">
        <v>22</v>
      </c>
      <c r="D99" s="63">
        <v>0</v>
      </c>
      <c r="E99" s="63" t="s">
        <v>26</v>
      </c>
      <c r="F99" s="63" t="s">
        <v>26</v>
      </c>
      <c r="G99" s="63">
        <v>0</v>
      </c>
      <c r="H99" s="64" t="s">
        <v>26</v>
      </c>
    </row>
    <row r="100" spans="1:8" s="39" customFormat="1" ht="12" customHeight="1">
      <c r="A100" s="47"/>
      <c r="B100" s="48">
        <v>2020</v>
      </c>
      <c r="C100" s="62"/>
      <c r="D100" s="63">
        <v>0</v>
      </c>
      <c r="E100" s="63" t="s">
        <v>26</v>
      </c>
      <c r="F100" s="63" t="s">
        <v>26</v>
      </c>
      <c r="G100" s="63">
        <v>0</v>
      </c>
      <c r="H100" s="64" t="s">
        <v>26</v>
      </c>
    </row>
    <row r="101" spans="1:8" s="39" customFormat="1" ht="10.5" customHeight="1">
      <c r="A101" s="47"/>
      <c r="B101" s="48"/>
      <c r="C101" s="62"/>
      <c r="D101" s="63"/>
      <c r="E101" s="63"/>
      <c r="F101" s="63"/>
      <c r="G101" s="63"/>
      <c r="H101" s="64"/>
    </row>
    <row r="102" spans="1:8" s="39" customFormat="1" ht="12" customHeight="1">
      <c r="A102" s="47" t="s">
        <v>76</v>
      </c>
      <c r="B102" s="48">
        <v>2019</v>
      </c>
      <c r="C102" s="62" t="s">
        <v>29</v>
      </c>
      <c r="D102" s="63">
        <v>0</v>
      </c>
      <c r="E102" s="63" t="s">
        <v>26</v>
      </c>
      <c r="F102" s="63" t="s">
        <v>26</v>
      </c>
      <c r="G102" s="63">
        <v>0</v>
      </c>
      <c r="H102" s="64" t="s">
        <v>26</v>
      </c>
    </row>
    <row r="103" spans="1:8" s="39" customFormat="1" ht="12" customHeight="1">
      <c r="A103" s="47" t="s">
        <v>77</v>
      </c>
      <c r="B103" s="48">
        <v>2020</v>
      </c>
      <c r="C103" s="62" t="s">
        <v>31</v>
      </c>
      <c r="D103" s="63">
        <v>0</v>
      </c>
      <c r="E103" s="63" t="s">
        <v>26</v>
      </c>
      <c r="F103" s="63" t="s">
        <v>26</v>
      </c>
      <c r="G103" s="63">
        <v>0</v>
      </c>
      <c r="H103" s="64" t="s">
        <v>26</v>
      </c>
    </row>
    <row r="104" spans="1:8" s="39" customFormat="1" ht="12" customHeight="1">
      <c r="A104" s="47" t="s">
        <v>24</v>
      </c>
      <c r="B104" s="48">
        <v>2019</v>
      </c>
      <c r="C104" s="62" t="s">
        <v>22</v>
      </c>
      <c r="D104" s="63">
        <v>9</v>
      </c>
      <c r="E104" s="63" t="s">
        <v>26</v>
      </c>
      <c r="F104" s="63" t="s">
        <v>26</v>
      </c>
      <c r="G104" s="63">
        <v>9</v>
      </c>
      <c r="H104" s="64" t="s">
        <v>26</v>
      </c>
    </row>
    <row r="105" spans="1:8" s="39" customFormat="1" ht="12" customHeight="1">
      <c r="A105" s="47" t="s">
        <v>24</v>
      </c>
      <c r="B105" s="66">
        <v>2020</v>
      </c>
      <c r="C105" s="67"/>
      <c r="D105" s="68">
        <v>9</v>
      </c>
      <c r="E105" s="63" t="s">
        <v>26</v>
      </c>
      <c r="F105" s="63" t="s">
        <v>26</v>
      </c>
      <c r="G105" s="63">
        <v>9</v>
      </c>
      <c r="H105" s="64" t="s">
        <v>26</v>
      </c>
    </row>
    <row r="106" spans="1:8" s="39" customFormat="1" ht="10.5" customHeight="1">
      <c r="A106" s="47"/>
      <c r="B106" s="48"/>
      <c r="C106" s="69"/>
      <c r="D106" s="63"/>
      <c r="E106" s="63"/>
      <c r="F106" s="63"/>
      <c r="G106" s="63"/>
      <c r="H106" s="64"/>
    </row>
    <row r="107" spans="1:8" s="39" customFormat="1" ht="12" customHeight="1">
      <c r="A107" s="47" t="s">
        <v>78</v>
      </c>
      <c r="B107" s="48">
        <v>2019</v>
      </c>
      <c r="C107" s="62" t="s">
        <v>29</v>
      </c>
      <c r="D107" s="63" t="s">
        <v>26</v>
      </c>
      <c r="E107" s="63" t="s">
        <v>26</v>
      </c>
      <c r="F107" s="63" t="s">
        <v>26</v>
      </c>
      <c r="G107" s="63" t="s">
        <v>26</v>
      </c>
      <c r="H107" s="64" t="s">
        <v>26</v>
      </c>
    </row>
    <row r="108" spans="1:8" s="39" customFormat="1" ht="12" customHeight="1">
      <c r="A108" s="46" t="s">
        <v>79</v>
      </c>
      <c r="B108" s="48">
        <v>2020</v>
      </c>
      <c r="C108" s="62" t="s">
        <v>31</v>
      </c>
      <c r="D108" s="63" t="s">
        <v>26</v>
      </c>
      <c r="E108" s="63" t="s">
        <v>26</v>
      </c>
      <c r="F108" s="63" t="s">
        <v>26</v>
      </c>
      <c r="G108" s="63" t="s">
        <v>26</v>
      </c>
      <c r="H108" s="64" t="s">
        <v>26</v>
      </c>
    </row>
    <row r="109" spans="1:8" s="39" customFormat="1" ht="12" customHeight="1">
      <c r="A109" s="46" t="s">
        <v>24</v>
      </c>
      <c r="B109" s="48">
        <v>2019</v>
      </c>
      <c r="C109" s="62" t="s">
        <v>22</v>
      </c>
      <c r="D109" s="63" t="s">
        <v>26</v>
      </c>
      <c r="E109" s="63" t="s">
        <v>26</v>
      </c>
      <c r="F109" s="63" t="s">
        <v>26</v>
      </c>
      <c r="G109" s="63" t="s">
        <v>26</v>
      </c>
      <c r="H109" s="64" t="s">
        <v>26</v>
      </c>
    </row>
    <row r="110" spans="1:8" s="39" customFormat="1" ht="12" customHeight="1">
      <c r="A110" s="46" t="s">
        <v>24</v>
      </c>
      <c r="B110" s="48">
        <v>2020</v>
      </c>
      <c r="C110" s="71"/>
      <c r="D110" s="63" t="s">
        <v>26</v>
      </c>
      <c r="E110" s="63" t="s">
        <v>26</v>
      </c>
      <c r="F110" s="63" t="s">
        <v>26</v>
      </c>
      <c r="G110" s="63" t="s">
        <v>26</v>
      </c>
      <c r="H110" s="64" t="s">
        <v>26</v>
      </c>
    </row>
    <row r="111" spans="1:8" s="39" customFormat="1" ht="10.5" customHeight="1">
      <c r="A111" s="46"/>
      <c r="B111" s="48"/>
      <c r="C111" s="71"/>
      <c r="D111" s="63"/>
      <c r="E111" s="63"/>
      <c r="F111" s="63"/>
      <c r="G111" s="63"/>
      <c r="H111" s="64"/>
    </row>
    <row r="112" spans="1:8" s="39" customFormat="1" ht="12" customHeight="1">
      <c r="A112" s="47" t="s">
        <v>80</v>
      </c>
      <c r="B112" s="48">
        <v>2019</v>
      </c>
      <c r="C112" s="62" t="s">
        <v>29</v>
      </c>
      <c r="D112" s="63" t="s">
        <v>26</v>
      </c>
      <c r="E112" s="63" t="s">
        <v>26</v>
      </c>
      <c r="F112" s="63" t="s">
        <v>26</v>
      </c>
      <c r="G112" s="63" t="s">
        <v>26</v>
      </c>
      <c r="H112" s="64" t="s">
        <v>26</v>
      </c>
    </row>
    <row r="113" spans="1:8" s="39" customFormat="1" ht="12" customHeight="1">
      <c r="A113" s="70" t="s">
        <v>81</v>
      </c>
      <c r="B113" s="48">
        <v>2020</v>
      </c>
      <c r="C113" s="62" t="s">
        <v>31</v>
      </c>
      <c r="D113" s="63" t="s">
        <v>26</v>
      </c>
      <c r="E113" s="63" t="s">
        <v>26</v>
      </c>
      <c r="F113" s="63" t="s">
        <v>26</v>
      </c>
      <c r="G113" s="63" t="s">
        <v>26</v>
      </c>
      <c r="H113" s="64" t="s">
        <v>26</v>
      </c>
    </row>
    <row r="114" spans="1:8" s="39" customFormat="1" ht="12" customHeight="1">
      <c r="A114" s="46" t="s">
        <v>24</v>
      </c>
      <c r="B114" s="48">
        <v>2019</v>
      </c>
      <c r="C114" s="62" t="s">
        <v>22</v>
      </c>
      <c r="D114" s="63" t="s">
        <v>26</v>
      </c>
      <c r="E114" s="63" t="s">
        <v>26</v>
      </c>
      <c r="F114" s="63" t="s">
        <v>26</v>
      </c>
      <c r="G114" s="63" t="s">
        <v>26</v>
      </c>
      <c r="H114" s="64" t="s">
        <v>26</v>
      </c>
    </row>
    <row r="115" spans="1:8" s="39" customFormat="1" ht="12" customHeight="1">
      <c r="A115" s="46" t="s">
        <v>24</v>
      </c>
      <c r="B115" s="48">
        <v>2020</v>
      </c>
      <c r="C115" s="71"/>
      <c r="D115" s="63" t="s">
        <v>26</v>
      </c>
      <c r="E115" s="63" t="s">
        <v>26</v>
      </c>
      <c r="F115" s="63" t="s">
        <v>26</v>
      </c>
      <c r="G115" s="63" t="s">
        <v>26</v>
      </c>
      <c r="H115" s="64" t="s">
        <v>26</v>
      </c>
    </row>
    <row r="116" spans="1:8" s="39" customFormat="1" ht="10.5" customHeight="1">
      <c r="A116" s="46"/>
      <c r="B116" s="48"/>
      <c r="C116" s="71"/>
      <c r="D116" s="63"/>
      <c r="E116" s="63"/>
      <c r="F116" s="63"/>
      <c r="G116" s="63"/>
      <c r="H116" s="64"/>
    </row>
    <row r="117" spans="1:8" s="39" customFormat="1" ht="12" customHeight="1">
      <c r="A117" s="47" t="s">
        <v>82</v>
      </c>
      <c r="B117" s="48">
        <v>2019</v>
      </c>
      <c r="C117" s="62" t="s">
        <v>29</v>
      </c>
      <c r="D117" s="63">
        <v>15</v>
      </c>
      <c r="E117" s="63" t="s">
        <v>26</v>
      </c>
      <c r="F117" s="63" t="s">
        <v>26</v>
      </c>
      <c r="G117" s="63">
        <v>15</v>
      </c>
      <c r="H117" s="64" t="s">
        <v>26</v>
      </c>
    </row>
    <row r="118" spans="1:8" s="39" customFormat="1" ht="12" customHeight="1">
      <c r="A118" s="65" t="s">
        <v>83</v>
      </c>
      <c r="B118" s="48">
        <v>2020</v>
      </c>
      <c r="C118" s="62" t="s">
        <v>31</v>
      </c>
      <c r="D118" s="63">
        <v>14</v>
      </c>
      <c r="E118" s="63" t="s">
        <v>26</v>
      </c>
      <c r="F118" s="63" t="s">
        <v>26</v>
      </c>
      <c r="G118" s="63">
        <v>14</v>
      </c>
      <c r="H118" s="64" t="s">
        <v>26</v>
      </c>
    </row>
    <row r="119" spans="1:8" s="39" customFormat="1" ht="12" customHeight="1">
      <c r="A119" s="47" t="s">
        <v>24</v>
      </c>
      <c r="B119" s="48">
        <v>2019</v>
      </c>
      <c r="C119" s="62" t="s">
        <v>22</v>
      </c>
      <c r="D119" s="63">
        <v>623</v>
      </c>
      <c r="E119" s="63" t="s">
        <v>26</v>
      </c>
      <c r="F119" s="63" t="s">
        <v>26</v>
      </c>
      <c r="G119" s="63">
        <v>623</v>
      </c>
      <c r="H119" s="64" t="s">
        <v>26</v>
      </c>
    </row>
    <row r="120" spans="1:8" s="39" customFormat="1" ht="12" customHeight="1">
      <c r="A120" s="47" t="s">
        <v>24</v>
      </c>
      <c r="B120" s="66">
        <v>2020</v>
      </c>
      <c r="C120" s="67"/>
      <c r="D120" s="68">
        <v>597</v>
      </c>
      <c r="E120" s="63" t="s">
        <v>26</v>
      </c>
      <c r="F120" s="63" t="s">
        <v>26</v>
      </c>
      <c r="G120" s="63">
        <v>597</v>
      </c>
      <c r="H120" s="64" t="s">
        <v>26</v>
      </c>
    </row>
    <row r="121" spans="1:8" s="39" customFormat="1" ht="10.5" customHeight="1">
      <c r="A121" s="47"/>
      <c r="B121" s="48"/>
      <c r="C121" s="69"/>
      <c r="D121" s="63"/>
      <c r="E121" s="63"/>
      <c r="F121" s="63"/>
      <c r="G121" s="63"/>
      <c r="H121" s="64"/>
    </row>
    <row r="122" spans="1:8" s="39" customFormat="1" ht="12" customHeight="1">
      <c r="A122" s="47" t="s">
        <v>84</v>
      </c>
      <c r="B122" s="48">
        <v>2019</v>
      </c>
      <c r="C122" s="62" t="s">
        <v>29</v>
      </c>
      <c r="D122" s="63" t="s">
        <v>26</v>
      </c>
      <c r="E122" s="63" t="s">
        <v>26</v>
      </c>
      <c r="F122" s="63" t="s">
        <v>26</v>
      </c>
      <c r="G122" s="63" t="s">
        <v>26</v>
      </c>
      <c r="H122" s="64" t="s">
        <v>26</v>
      </c>
    </row>
    <row r="123" spans="1:8" s="39" customFormat="1" ht="12" customHeight="1">
      <c r="A123" s="65" t="s">
        <v>85</v>
      </c>
      <c r="B123" s="48">
        <v>2020</v>
      </c>
      <c r="C123" s="62" t="s">
        <v>31</v>
      </c>
      <c r="D123" s="63" t="s">
        <v>26</v>
      </c>
      <c r="E123" s="63" t="s">
        <v>26</v>
      </c>
      <c r="F123" s="63" t="s">
        <v>26</v>
      </c>
      <c r="G123" s="63" t="s">
        <v>26</v>
      </c>
      <c r="H123" s="64" t="s">
        <v>26</v>
      </c>
    </row>
    <row r="124" spans="1:8" s="39" customFormat="1" ht="12" customHeight="1">
      <c r="A124" s="47"/>
      <c r="B124" s="48">
        <v>2019</v>
      </c>
      <c r="C124" s="62" t="s">
        <v>22</v>
      </c>
      <c r="D124" s="63" t="s">
        <v>26</v>
      </c>
      <c r="E124" s="63" t="s">
        <v>26</v>
      </c>
      <c r="F124" s="63" t="s">
        <v>26</v>
      </c>
      <c r="G124" s="63" t="s">
        <v>26</v>
      </c>
      <c r="H124" s="64" t="s">
        <v>26</v>
      </c>
    </row>
    <row r="125" spans="1:8" s="39" customFormat="1" ht="12" customHeight="1">
      <c r="A125" s="47"/>
      <c r="B125" s="48">
        <v>2020</v>
      </c>
      <c r="C125" s="69"/>
      <c r="D125" s="63" t="s">
        <v>26</v>
      </c>
      <c r="E125" s="63" t="s">
        <v>26</v>
      </c>
      <c r="F125" s="63" t="s">
        <v>26</v>
      </c>
      <c r="G125" s="63" t="s">
        <v>26</v>
      </c>
      <c r="H125" s="64" t="s">
        <v>26</v>
      </c>
    </row>
    <row r="126" spans="1:8" s="39" customFormat="1" ht="10.5" customHeight="1">
      <c r="A126" s="47"/>
      <c r="B126" s="48" t="s">
        <v>86</v>
      </c>
      <c r="C126" s="69"/>
      <c r="D126" s="63" t="s">
        <v>20</v>
      </c>
      <c r="E126" s="63" t="s">
        <v>20</v>
      </c>
      <c r="F126" s="63" t="s">
        <v>20</v>
      </c>
      <c r="G126" s="63"/>
      <c r="H126" s="64" t="s">
        <v>20</v>
      </c>
    </row>
    <row r="127" spans="1:8" s="39" customFormat="1" ht="12" customHeight="1">
      <c r="A127" s="47" t="s">
        <v>87</v>
      </c>
      <c r="B127" s="48">
        <v>2019</v>
      </c>
      <c r="C127" s="62" t="s">
        <v>29</v>
      </c>
      <c r="D127" s="63">
        <v>0</v>
      </c>
      <c r="E127" s="63" t="s">
        <v>26</v>
      </c>
      <c r="F127" s="63" t="s">
        <v>26</v>
      </c>
      <c r="G127" s="63">
        <v>0</v>
      </c>
      <c r="H127" s="64" t="s">
        <v>26</v>
      </c>
    </row>
    <row r="128" spans="1:8" s="39" customFormat="1" ht="12" customHeight="1">
      <c r="A128" s="65" t="s">
        <v>88</v>
      </c>
      <c r="B128" s="48">
        <v>2020</v>
      </c>
      <c r="C128" s="62" t="s">
        <v>31</v>
      </c>
      <c r="D128" s="63">
        <v>0</v>
      </c>
      <c r="E128" s="63" t="s">
        <v>26</v>
      </c>
      <c r="F128" s="63" t="s">
        <v>26</v>
      </c>
      <c r="G128" s="63">
        <v>0</v>
      </c>
      <c r="H128" s="64" t="s">
        <v>26</v>
      </c>
    </row>
    <row r="129" spans="1:9" s="39" customFormat="1" ht="12" customHeight="1">
      <c r="A129" s="47"/>
      <c r="B129" s="48">
        <v>2019</v>
      </c>
      <c r="C129" s="62" t="s">
        <v>22</v>
      </c>
      <c r="D129" s="63">
        <v>3</v>
      </c>
      <c r="E129" s="63" t="s">
        <v>26</v>
      </c>
      <c r="F129" s="63" t="s">
        <v>26</v>
      </c>
      <c r="G129" s="63">
        <v>3</v>
      </c>
      <c r="H129" s="64" t="s">
        <v>26</v>
      </c>
    </row>
    <row r="130" spans="1:9" s="39" customFormat="1" ht="12" customHeight="1">
      <c r="A130" s="47"/>
      <c r="B130" s="48">
        <v>2020</v>
      </c>
      <c r="C130" s="69"/>
      <c r="D130" s="63">
        <v>1</v>
      </c>
      <c r="E130" s="63" t="s">
        <v>26</v>
      </c>
      <c r="F130" s="63" t="s">
        <v>26</v>
      </c>
      <c r="G130" s="63">
        <v>1</v>
      </c>
      <c r="H130" s="64" t="s">
        <v>26</v>
      </c>
    </row>
    <row r="131" spans="1:9" s="39" customFormat="1" ht="10.5" customHeight="1">
      <c r="A131" s="47"/>
      <c r="B131" s="48"/>
      <c r="C131" s="69"/>
      <c r="D131" s="75"/>
      <c r="E131" s="75"/>
      <c r="F131" s="75"/>
      <c r="G131" s="75"/>
      <c r="H131" s="76"/>
    </row>
    <row r="132" spans="1:9" s="39" customFormat="1" ht="12" customHeight="1">
      <c r="A132" s="47" t="s">
        <v>89</v>
      </c>
      <c r="B132" s="48">
        <v>2019</v>
      </c>
      <c r="C132" s="62" t="s">
        <v>29</v>
      </c>
      <c r="D132" s="63" t="s">
        <v>26</v>
      </c>
      <c r="E132" s="63" t="s">
        <v>26</v>
      </c>
      <c r="F132" s="63" t="s">
        <v>26</v>
      </c>
      <c r="G132" s="63" t="s">
        <v>26</v>
      </c>
      <c r="H132" s="64" t="s">
        <v>26</v>
      </c>
    </row>
    <row r="133" spans="1:9" s="39" customFormat="1" ht="12" customHeight="1">
      <c r="A133" s="65" t="s">
        <v>90</v>
      </c>
      <c r="B133" s="48">
        <v>2020</v>
      </c>
      <c r="C133" s="62" t="s">
        <v>31</v>
      </c>
      <c r="D133" s="63" t="s">
        <v>26</v>
      </c>
      <c r="E133" s="63" t="s">
        <v>26</v>
      </c>
      <c r="F133" s="63" t="s">
        <v>26</v>
      </c>
      <c r="G133" s="63" t="s">
        <v>26</v>
      </c>
      <c r="H133" s="64" t="s">
        <v>26</v>
      </c>
    </row>
    <row r="134" spans="1:9" s="39" customFormat="1" ht="12" customHeight="1">
      <c r="A134" s="47"/>
      <c r="B134" s="48">
        <v>2019</v>
      </c>
      <c r="C134" s="62" t="s">
        <v>22</v>
      </c>
      <c r="D134" s="63" t="s">
        <v>26</v>
      </c>
      <c r="E134" s="63" t="s">
        <v>26</v>
      </c>
      <c r="F134" s="63" t="s">
        <v>26</v>
      </c>
      <c r="G134" s="63" t="s">
        <v>26</v>
      </c>
      <c r="H134" s="64" t="s">
        <v>26</v>
      </c>
    </row>
    <row r="135" spans="1:9" s="39" customFormat="1" ht="12" customHeight="1">
      <c r="A135" s="47"/>
      <c r="B135" s="48">
        <v>2020</v>
      </c>
      <c r="C135" s="69"/>
      <c r="D135" s="63" t="s">
        <v>26</v>
      </c>
      <c r="E135" s="63" t="s">
        <v>26</v>
      </c>
      <c r="F135" s="63" t="s">
        <v>26</v>
      </c>
      <c r="G135" s="63" t="s">
        <v>26</v>
      </c>
      <c r="H135" s="64" t="s">
        <v>26</v>
      </c>
    </row>
    <row r="136" spans="1:9" s="39" customFormat="1" ht="10.5" customHeight="1">
      <c r="A136" s="47"/>
      <c r="B136" s="48"/>
      <c r="C136" s="69"/>
      <c r="D136" s="75"/>
      <c r="E136" s="75"/>
      <c r="F136" s="75"/>
      <c r="G136" s="75"/>
      <c r="H136" s="76"/>
    </row>
    <row r="137" spans="1:9" s="39" customFormat="1" ht="12" customHeight="1">
      <c r="A137" s="47" t="s">
        <v>91</v>
      </c>
      <c r="B137" s="48">
        <v>2019</v>
      </c>
      <c r="C137" s="62" t="s">
        <v>29</v>
      </c>
      <c r="D137" s="63" t="s">
        <v>26</v>
      </c>
      <c r="E137" s="63" t="s">
        <v>26</v>
      </c>
      <c r="F137" s="63" t="s">
        <v>26</v>
      </c>
      <c r="G137" s="63" t="s">
        <v>26</v>
      </c>
      <c r="H137" s="64" t="s">
        <v>26</v>
      </c>
    </row>
    <row r="138" spans="1:9" s="39" customFormat="1" ht="12" customHeight="1">
      <c r="A138" s="47" t="s">
        <v>92</v>
      </c>
      <c r="B138" s="48">
        <v>2020</v>
      </c>
      <c r="C138" s="62" t="s">
        <v>31</v>
      </c>
      <c r="D138" s="63" t="s">
        <v>26</v>
      </c>
      <c r="E138" s="63" t="s">
        <v>26</v>
      </c>
      <c r="F138" s="63" t="s">
        <v>26</v>
      </c>
      <c r="G138" s="63" t="s">
        <v>26</v>
      </c>
      <c r="H138" s="64" t="s">
        <v>26</v>
      </c>
    </row>
    <row r="139" spans="1:9" s="39" customFormat="1" ht="12" customHeight="1">
      <c r="A139" s="47" t="s">
        <v>24</v>
      </c>
      <c r="B139" s="48">
        <v>2019</v>
      </c>
      <c r="C139" s="62" t="s">
        <v>22</v>
      </c>
      <c r="D139" s="63" t="s">
        <v>26</v>
      </c>
      <c r="E139" s="63" t="s">
        <v>26</v>
      </c>
      <c r="F139" s="63" t="s">
        <v>26</v>
      </c>
      <c r="G139" s="63" t="s">
        <v>26</v>
      </c>
      <c r="H139" s="64" t="s">
        <v>26</v>
      </c>
    </row>
    <row r="140" spans="1:9" s="39" customFormat="1" ht="12" customHeight="1">
      <c r="A140" s="47" t="s">
        <v>24</v>
      </c>
      <c r="B140" s="48">
        <v>2020</v>
      </c>
      <c r="C140" s="69"/>
      <c r="D140" s="63" t="s">
        <v>26</v>
      </c>
      <c r="E140" s="63" t="s">
        <v>26</v>
      </c>
      <c r="F140" s="63" t="s">
        <v>26</v>
      </c>
      <c r="G140" s="63" t="s">
        <v>26</v>
      </c>
      <c r="H140" s="64" t="s">
        <v>26</v>
      </c>
      <c r="I140" s="77"/>
    </row>
    <row r="141" spans="1:9" s="39" customFormat="1" ht="10.5" customHeight="1">
      <c r="A141" s="47"/>
      <c r="B141" s="48"/>
      <c r="C141" s="69"/>
      <c r="D141" s="63"/>
      <c r="E141" s="63"/>
      <c r="F141" s="63"/>
      <c r="G141" s="63"/>
      <c r="H141" s="64"/>
      <c r="I141" s="77"/>
    </row>
    <row r="142" spans="1:9" s="39" customFormat="1" ht="12" customHeight="1">
      <c r="A142" s="47" t="s">
        <v>93</v>
      </c>
      <c r="B142" s="48">
        <v>2019</v>
      </c>
      <c r="C142" s="62" t="s">
        <v>22</v>
      </c>
      <c r="D142" s="63">
        <v>130</v>
      </c>
      <c r="E142" s="63" t="s">
        <v>26</v>
      </c>
      <c r="F142" s="63" t="s">
        <v>26</v>
      </c>
      <c r="G142" s="63">
        <v>130</v>
      </c>
      <c r="H142" s="64">
        <v>128</v>
      </c>
    </row>
    <row r="143" spans="1:9" s="39" customFormat="1" ht="12" customHeight="1">
      <c r="A143" s="47" t="s">
        <v>94</v>
      </c>
      <c r="B143" s="48">
        <v>2020</v>
      </c>
      <c r="C143" s="71"/>
      <c r="D143" s="63">
        <v>131</v>
      </c>
      <c r="E143" s="63" t="s">
        <v>26</v>
      </c>
      <c r="F143" s="63" t="s">
        <v>26</v>
      </c>
      <c r="G143" s="63">
        <v>131</v>
      </c>
      <c r="H143" s="64">
        <v>128</v>
      </c>
    </row>
    <row r="144" spans="1:9" s="39" customFormat="1" ht="10.5" customHeight="1">
      <c r="A144" s="47"/>
      <c r="B144" s="48"/>
      <c r="C144" s="71"/>
      <c r="D144" s="63"/>
      <c r="E144" s="63"/>
      <c r="F144" s="63"/>
      <c r="G144" s="63"/>
      <c r="H144" s="64"/>
    </row>
    <row r="145" spans="1:8" s="39" customFormat="1" ht="12" customHeight="1">
      <c r="A145" s="47" t="s">
        <v>95</v>
      </c>
      <c r="B145" s="48">
        <v>2019</v>
      </c>
      <c r="C145" s="62" t="s">
        <v>29</v>
      </c>
      <c r="D145" s="63" t="s">
        <v>26</v>
      </c>
      <c r="E145" s="63" t="s">
        <v>26</v>
      </c>
      <c r="F145" s="63" t="s">
        <v>26</v>
      </c>
      <c r="G145" s="63" t="s">
        <v>26</v>
      </c>
      <c r="H145" s="64" t="s">
        <v>26</v>
      </c>
    </row>
    <row r="146" spans="1:8" s="39" customFormat="1" ht="12" customHeight="1">
      <c r="A146" s="46" t="s">
        <v>96</v>
      </c>
      <c r="B146" s="48">
        <v>2020</v>
      </c>
      <c r="C146" s="62" t="s">
        <v>31</v>
      </c>
      <c r="D146" s="63" t="s">
        <v>26</v>
      </c>
      <c r="E146" s="63" t="s">
        <v>26</v>
      </c>
      <c r="F146" s="63" t="s">
        <v>26</v>
      </c>
      <c r="G146" s="63" t="s">
        <v>26</v>
      </c>
      <c r="H146" s="64" t="s">
        <v>26</v>
      </c>
    </row>
    <row r="147" spans="1:8" s="39" customFormat="1" ht="12" customHeight="1">
      <c r="A147" s="46" t="s">
        <v>24</v>
      </c>
      <c r="B147" s="48">
        <v>2019</v>
      </c>
      <c r="C147" s="62" t="s">
        <v>22</v>
      </c>
      <c r="D147" s="63" t="s">
        <v>26</v>
      </c>
      <c r="E147" s="63" t="s">
        <v>26</v>
      </c>
      <c r="F147" s="63" t="s">
        <v>26</v>
      </c>
      <c r="G147" s="63" t="s">
        <v>26</v>
      </c>
      <c r="H147" s="64" t="s">
        <v>26</v>
      </c>
    </row>
    <row r="148" spans="1:8" s="39" customFormat="1" ht="12" customHeight="1">
      <c r="A148" s="46" t="s">
        <v>24</v>
      </c>
      <c r="B148" s="48">
        <v>2020</v>
      </c>
      <c r="C148" s="62"/>
      <c r="D148" s="63" t="s">
        <v>26</v>
      </c>
      <c r="E148" s="63" t="s">
        <v>26</v>
      </c>
      <c r="F148" s="63" t="s">
        <v>26</v>
      </c>
      <c r="G148" s="63" t="s">
        <v>26</v>
      </c>
      <c r="H148" s="64" t="s">
        <v>26</v>
      </c>
    </row>
    <row r="149" spans="1:8" s="39" customFormat="1" ht="10.5" customHeight="1">
      <c r="A149" s="46"/>
      <c r="B149" s="48"/>
      <c r="C149" s="62"/>
      <c r="D149" s="63"/>
      <c r="E149" s="63"/>
      <c r="F149" s="63"/>
      <c r="G149" s="63"/>
      <c r="H149" s="64"/>
    </row>
    <row r="150" spans="1:8" s="39" customFormat="1" ht="12" customHeight="1">
      <c r="A150" s="47" t="s">
        <v>97</v>
      </c>
      <c r="B150" s="48">
        <v>2019</v>
      </c>
      <c r="C150" s="62" t="s">
        <v>39</v>
      </c>
      <c r="D150" s="63" t="s">
        <v>26</v>
      </c>
      <c r="E150" s="63" t="s">
        <v>26</v>
      </c>
      <c r="F150" s="63" t="s">
        <v>26</v>
      </c>
      <c r="G150" s="63" t="s">
        <v>26</v>
      </c>
      <c r="H150" s="64" t="s">
        <v>26</v>
      </c>
    </row>
    <row r="151" spans="1:8" s="39" customFormat="1" ht="12" customHeight="1">
      <c r="A151" s="70" t="s">
        <v>98</v>
      </c>
      <c r="B151" s="48">
        <v>2020</v>
      </c>
      <c r="C151" s="62" t="s">
        <v>41</v>
      </c>
      <c r="D151" s="63" t="s">
        <v>26</v>
      </c>
      <c r="E151" s="63" t="s">
        <v>26</v>
      </c>
      <c r="F151" s="63" t="s">
        <v>26</v>
      </c>
      <c r="G151" s="63" t="s">
        <v>26</v>
      </c>
      <c r="H151" s="64" t="s">
        <v>26</v>
      </c>
    </row>
    <row r="152" spans="1:8" s="39" customFormat="1" ht="12" customHeight="1">
      <c r="A152" s="47" t="s">
        <v>24</v>
      </c>
      <c r="B152" s="48">
        <v>2019</v>
      </c>
      <c r="C152" s="62" t="s">
        <v>22</v>
      </c>
      <c r="D152" s="63" t="s">
        <v>26</v>
      </c>
      <c r="E152" s="63" t="s">
        <v>26</v>
      </c>
      <c r="F152" s="63" t="s">
        <v>26</v>
      </c>
      <c r="G152" s="63" t="s">
        <v>26</v>
      </c>
      <c r="H152" s="64" t="s">
        <v>26</v>
      </c>
    </row>
    <row r="153" spans="1:8" s="39" customFormat="1" ht="12" customHeight="1">
      <c r="A153" s="47" t="s">
        <v>24</v>
      </c>
      <c r="B153" s="48">
        <v>2020</v>
      </c>
      <c r="C153" s="69"/>
      <c r="D153" s="63" t="s">
        <v>26</v>
      </c>
      <c r="E153" s="63" t="s">
        <v>26</v>
      </c>
      <c r="F153" s="63" t="s">
        <v>26</v>
      </c>
      <c r="G153" s="63" t="s">
        <v>26</v>
      </c>
      <c r="H153" s="64" t="s">
        <v>26</v>
      </c>
    </row>
    <row r="154" spans="1:8" s="39" customFormat="1" ht="10.5" customHeight="1">
      <c r="A154" s="47"/>
      <c r="B154" s="48"/>
      <c r="C154" s="69"/>
      <c r="D154" s="63"/>
      <c r="E154" s="63"/>
      <c r="F154" s="63"/>
      <c r="G154" s="63"/>
      <c r="H154" s="64"/>
    </row>
    <row r="155" spans="1:8" s="39" customFormat="1" ht="12" customHeight="1">
      <c r="A155" s="47" t="s">
        <v>99</v>
      </c>
      <c r="B155" s="48">
        <v>2019</v>
      </c>
      <c r="C155" s="62" t="s">
        <v>39</v>
      </c>
      <c r="D155" s="63" t="s">
        <v>26</v>
      </c>
      <c r="E155" s="63" t="s">
        <v>26</v>
      </c>
      <c r="F155" s="63" t="s">
        <v>26</v>
      </c>
      <c r="G155" s="63" t="s">
        <v>26</v>
      </c>
      <c r="H155" s="64" t="s">
        <v>26</v>
      </c>
    </row>
    <row r="156" spans="1:8" s="39" customFormat="1" ht="12" customHeight="1">
      <c r="A156" s="46" t="s">
        <v>100</v>
      </c>
      <c r="B156" s="48">
        <v>2020</v>
      </c>
      <c r="C156" s="62" t="s">
        <v>41</v>
      </c>
      <c r="D156" s="63" t="s">
        <v>26</v>
      </c>
      <c r="E156" s="63" t="s">
        <v>26</v>
      </c>
      <c r="F156" s="63" t="s">
        <v>26</v>
      </c>
      <c r="G156" s="63" t="s">
        <v>26</v>
      </c>
      <c r="H156" s="64" t="s">
        <v>26</v>
      </c>
    </row>
    <row r="157" spans="1:8" s="39" customFormat="1" ht="12" customHeight="1">
      <c r="A157" s="46" t="s">
        <v>24</v>
      </c>
      <c r="B157" s="48">
        <v>2019</v>
      </c>
      <c r="C157" s="62" t="s">
        <v>22</v>
      </c>
      <c r="D157" s="63" t="s">
        <v>26</v>
      </c>
      <c r="E157" s="63" t="s">
        <v>26</v>
      </c>
      <c r="F157" s="63" t="s">
        <v>26</v>
      </c>
      <c r="G157" s="63" t="s">
        <v>26</v>
      </c>
      <c r="H157" s="64" t="s">
        <v>26</v>
      </c>
    </row>
    <row r="158" spans="1:8" s="39" customFormat="1" ht="12" customHeight="1">
      <c r="A158" s="46" t="s">
        <v>24</v>
      </c>
      <c r="B158" s="48">
        <v>2020</v>
      </c>
      <c r="C158" s="71"/>
      <c r="D158" s="63" t="s">
        <v>26</v>
      </c>
      <c r="E158" s="63" t="s">
        <v>26</v>
      </c>
      <c r="F158" s="63" t="s">
        <v>26</v>
      </c>
      <c r="G158" s="63" t="s">
        <v>26</v>
      </c>
      <c r="H158" s="64" t="s">
        <v>26</v>
      </c>
    </row>
    <row r="159" spans="1:8" s="39" customFormat="1" ht="10.5" customHeight="1">
      <c r="A159" s="46"/>
      <c r="B159" s="48"/>
      <c r="C159" s="71"/>
      <c r="D159" s="63"/>
      <c r="E159" s="63"/>
      <c r="F159" s="63"/>
      <c r="G159" s="63"/>
      <c r="H159" s="64"/>
    </row>
    <row r="160" spans="1:8" ht="12" customHeight="1">
      <c r="A160" s="47" t="s">
        <v>101</v>
      </c>
      <c r="B160" s="48">
        <v>2019</v>
      </c>
      <c r="C160" s="62" t="s">
        <v>102</v>
      </c>
      <c r="D160" s="63">
        <v>3442</v>
      </c>
      <c r="E160" s="63">
        <v>89</v>
      </c>
      <c r="F160" s="63" t="s">
        <v>26</v>
      </c>
      <c r="G160" s="63">
        <v>3530</v>
      </c>
      <c r="H160" s="64" t="s">
        <v>26</v>
      </c>
    </row>
    <row r="161" spans="1:8" ht="12" customHeight="1">
      <c r="A161" s="47" t="s">
        <v>103</v>
      </c>
      <c r="B161" s="48">
        <v>2020</v>
      </c>
      <c r="C161" s="62"/>
      <c r="D161" s="63">
        <v>3304</v>
      </c>
      <c r="E161" s="63">
        <v>105</v>
      </c>
      <c r="F161" s="63" t="s">
        <v>26</v>
      </c>
      <c r="G161" s="63">
        <v>3409</v>
      </c>
      <c r="H161" s="64" t="s">
        <v>26</v>
      </c>
    </row>
    <row r="162" spans="1:8" ht="12" customHeight="1">
      <c r="A162" s="47" t="s">
        <v>24</v>
      </c>
      <c r="B162" s="48">
        <v>2019</v>
      </c>
      <c r="C162" s="62" t="s">
        <v>22</v>
      </c>
      <c r="D162" s="63">
        <v>12391</v>
      </c>
      <c r="E162" s="63">
        <v>319</v>
      </c>
      <c r="F162" s="63" t="s">
        <v>26</v>
      </c>
      <c r="G162" s="63">
        <v>12710</v>
      </c>
      <c r="H162" s="64" t="s">
        <v>26</v>
      </c>
    </row>
    <row r="163" spans="1:8" ht="12" customHeight="1">
      <c r="A163" s="47" t="s">
        <v>24</v>
      </c>
      <c r="B163" s="66">
        <v>2020</v>
      </c>
      <c r="C163" s="67"/>
      <c r="D163" s="68">
        <v>11896</v>
      </c>
      <c r="E163" s="63">
        <v>377</v>
      </c>
      <c r="F163" s="63" t="s">
        <v>26</v>
      </c>
      <c r="G163" s="63">
        <v>12274</v>
      </c>
      <c r="H163" s="64" t="s">
        <v>26</v>
      </c>
    </row>
    <row r="164" spans="1:8" ht="10.5" customHeight="1">
      <c r="A164" s="47"/>
      <c r="B164" s="48"/>
      <c r="C164" s="69"/>
      <c r="D164" s="63"/>
      <c r="E164" s="63"/>
      <c r="F164" s="63"/>
      <c r="G164" s="63"/>
      <c r="H164" s="64"/>
    </row>
    <row r="165" spans="1:8" ht="12" customHeight="1">
      <c r="A165" s="47" t="s">
        <v>104</v>
      </c>
      <c r="B165" s="48">
        <v>2019</v>
      </c>
      <c r="C165" s="62" t="s">
        <v>22</v>
      </c>
      <c r="D165" s="63">
        <v>2679</v>
      </c>
      <c r="E165" s="63">
        <v>45</v>
      </c>
      <c r="F165" s="63" t="s">
        <v>26</v>
      </c>
      <c r="G165" s="63">
        <v>2724</v>
      </c>
      <c r="H165" s="64" t="s">
        <v>26</v>
      </c>
    </row>
    <row r="166" spans="1:8" ht="12" customHeight="1">
      <c r="A166" s="65" t="s">
        <v>105</v>
      </c>
      <c r="B166" s="66">
        <v>2020</v>
      </c>
      <c r="C166" s="67"/>
      <c r="D166" s="68">
        <v>2633</v>
      </c>
      <c r="E166" s="63" t="s">
        <v>26</v>
      </c>
      <c r="F166" s="63" t="s">
        <v>26</v>
      </c>
      <c r="G166" s="63">
        <v>2633</v>
      </c>
      <c r="H166" s="64" t="s">
        <v>26</v>
      </c>
    </row>
    <row r="167" spans="1:8" ht="12" customHeight="1">
      <c r="A167" s="47" t="s">
        <v>106</v>
      </c>
      <c r="B167" s="48">
        <v>2019</v>
      </c>
      <c r="C167" s="62" t="s">
        <v>22</v>
      </c>
      <c r="D167" s="63" t="s">
        <v>107</v>
      </c>
      <c r="E167" s="63" t="s">
        <v>26</v>
      </c>
      <c r="F167" s="63" t="s">
        <v>107</v>
      </c>
      <c r="G167" s="63" t="s">
        <v>107</v>
      </c>
      <c r="H167" s="64" t="s">
        <v>26</v>
      </c>
    </row>
    <row r="168" spans="1:8" ht="12" customHeight="1">
      <c r="A168" s="65" t="s">
        <v>108</v>
      </c>
      <c r="B168" s="48">
        <v>2020</v>
      </c>
      <c r="C168" s="69"/>
      <c r="D168" s="63" t="s">
        <v>107</v>
      </c>
      <c r="E168" s="63" t="s">
        <v>26</v>
      </c>
      <c r="F168" s="63" t="s">
        <v>107</v>
      </c>
      <c r="G168" s="63" t="s">
        <v>107</v>
      </c>
      <c r="H168" s="64" t="s">
        <v>26</v>
      </c>
    </row>
    <row r="169" spans="1:8" ht="10.5" customHeight="1">
      <c r="A169" s="47"/>
      <c r="B169" s="48"/>
      <c r="C169" s="69"/>
      <c r="D169" s="63"/>
      <c r="E169" s="63"/>
      <c r="F169" s="63"/>
      <c r="G169" s="63"/>
      <c r="H169" s="64"/>
    </row>
    <row r="170" spans="1:8" ht="12" customHeight="1">
      <c r="A170" s="52" t="s">
        <v>109</v>
      </c>
      <c r="B170" s="53">
        <v>2019</v>
      </c>
      <c r="C170" s="54" t="s">
        <v>22</v>
      </c>
      <c r="D170" s="55" t="s">
        <v>26</v>
      </c>
      <c r="E170" s="55">
        <v>5</v>
      </c>
      <c r="F170" s="55" t="s">
        <v>26</v>
      </c>
      <c r="G170" s="55">
        <v>5</v>
      </c>
      <c r="H170" s="56" t="s">
        <v>26</v>
      </c>
    </row>
    <row r="171" spans="1:8" ht="12" customHeight="1">
      <c r="A171" s="57" t="s">
        <v>110</v>
      </c>
      <c r="B171" s="53">
        <v>2020</v>
      </c>
      <c r="C171" s="61"/>
      <c r="D171" s="55" t="s">
        <v>26</v>
      </c>
      <c r="E171" s="55">
        <v>6</v>
      </c>
      <c r="F171" s="55" t="s">
        <v>26</v>
      </c>
      <c r="G171" s="55">
        <v>6</v>
      </c>
      <c r="H171" s="56" t="s">
        <v>26</v>
      </c>
    </row>
    <row r="172" spans="1:8" ht="10.5" customHeight="1">
      <c r="A172" s="57"/>
      <c r="B172" s="48"/>
      <c r="C172" s="61"/>
      <c r="D172" s="63"/>
      <c r="E172" s="63"/>
      <c r="F172" s="63"/>
      <c r="G172" s="63"/>
      <c r="H172" s="64"/>
    </row>
    <row r="173" spans="1:8" ht="12" customHeight="1">
      <c r="A173" s="47" t="s">
        <v>111</v>
      </c>
      <c r="B173" s="48">
        <v>2019</v>
      </c>
      <c r="C173" s="62" t="s">
        <v>22</v>
      </c>
      <c r="D173" s="63" t="s">
        <v>26</v>
      </c>
      <c r="E173" s="63" t="s">
        <v>26</v>
      </c>
      <c r="F173" s="63" t="s">
        <v>26</v>
      </c>
      <c r="G173" s="63" t="s">
        <v>26</v>
      </c>
      <c r="H173" s="64" t="s">
        <v>26</v>
      </c>
    </row>
    <row r="174" spans="1:8" ht="12" customHeight="1">
      <c r="A174" s="65" t="s">
        <v>112</v>
      </c>
      <c r="B174" s="48">
        <v>2020</v>
      </c>
      <c r="C174" s="69"/>
      <c r="D174" s="63" t="s">
        <v>26</v>
      </c>
      <c r="E174" s="63" t="s">
        <v>26</v>
      </c>
      <c r="F174" s="63" t="s">
        <v>26</v>
      </c>
      <c r="G174" s="63" t="s">
        <v>26</v>
      </c>
      <c r="H174" s="64" t="s">
        <v>26</v>
      </c>
    </row>
    <row r="175" spans="1:8" ht="10.5" customHeight="1">
      <c r="A175" s="47"/>
      <c r="B175" s="48"/>
      <c r="C175" s="69"/>
      <c r="D175" s="63"/>
      <c r="E175" s="63"/>
      <c r="F175" s="63"/>
      <c r="G175" s="63"/>
      <c r="H175" s="64"/>
    </row>
    <row r="176" spans="1:8" ht="12" customHeight="1">
      <c r="A176" s="47" t="s">
        <v>113</v>
      </c>
      <c r="B176" s="48">
        <v>2019</v>
      </c>
      <c r="C176" s="62" t="s">
        <v>22</v>
      </c>
      <c r="D176" s="63" t="s">
        <v>26</v>
      </c>
      <c r="E176" s="63">
        <v>5</v>
      </c>
      <c r="F176" s="63" t="s">
        <v>26</v>
      </c>
      <c r="G176" s="63">
        <v>5</v>
      </c>
      <c r="H176" s="64" t="s">
        <v>26</v>
      </c>
    </row>
    <row r="177" spans="1:12" ht="12" customHeight="1">
      <c r="A177" s="78" t="s">
        <v>114</v>
      </c>
      <c r="B177" s="48">
        <v>2020</v>
      </c>
      <c r="C177" s="69"/>
      <c r="D177" s="63" t="s">
        <v>26</v>
      </c>
      <c r="E177" s="63">
        <v>6</v>
      </c>
      <c r="F177" s="63" t="s">
        <v>26</v>
      </c>
      <c r="G177" s="63">
        <v>6</v>
      </c>
      <c r="H177" s="64" t="s">
        <v>26</v>
      </c>
    </row>
    <row r="178" spans="1:12" ht="11.25" customHeight="1">
      <c r="C178" s="80"/>
      <c r="D178" s="81"/>
      <c r="E178" s="81"/>
      <c r="F178" s="81"/>
      <c r="G178" s="81"/>
      <c r="H178" s="81"/>
    </row>
    <row r="179" spans="1:12" ht="11.25" customHeight="1">
      <c r="C179" s="80"/>
      <c r="D179" s="81"/>
      <c r="E179" s="81"/>
      <c r="F179" s="81"/>
      <c r="G179" s="81"/>
      <c r="H179" s="81"/>
    </row>
    <row r="180" spans="1:12" ht="11.25" customHeight="1">
      <c r="C180" s="80"/>
      <c r="D180" s="81"/>
      <c r="E180" s="81"/>
      <c r="F180" s="81"/>
      <c r="G180" s="81"/>
      <c r="H180" s="81"/>
    </row>
    <row r="181" spans="1:12" ht="11.25" customHeight="1">
      <c r="C181" s="80"/>
      <c r="D181" s="81"/>
      <c r="E181" s="81"/>
      <c r="F181" s="81"/>
      <c r="G181" s="81"/>
      <c r="H181" s="81"/>
    </row>
    <row r="182" spans="1:12" ht="11.25" customHeight="1">
      <c r="C182" s="80"/>
      <c r="D182" s="81"/>
      <c r="E182" s="81"/>
      <c r="F182" s="81"/>
      <c r="G182" s="81"/>
      <c r="H182" s="81"/>
    </row>
    <row r="183" spans="1:12" ht="11.25" customHeight="1">
      <c r="C183" s="80"/>
      <c r="D183" s="81"/>
      <c r="E183" s="81"/>
      <c r="F183" s="81"/>
      <c r="G183" s="81"/>
      <c r="H183" s="81"/>
    </row>
    <row r="184" spans="1:12" ht="11.25" customHeight="1">
      <c r="D184" s="82"/>
      <c r="E184" s="82"/>
      <c r="F184" s="82"/>
      <c r="G184" s="82"/>
      <c r="H184" s="82"/>
    </row>
    <row r="185" spans="1:12" ht="11.25" customHeight="1">
      <c r="D185" s="82"/>
      <c r="E185" s="82"/>
      <c r="F185" s="82"/>
      <c r="G185" s="82"/>
      <c r="H185" s="82"/>
    </row>
    <row r="186" spans="1:12" ht="11.25" customHeight="1">
      <c r="D186" s="82"/>
      <c r="E186" s="82"/>
      <c r="F186" s="82"/>
      <c r="G186" s="82"/>
      <c r="H186" s="82"/>
    </row>
    <row r="187" spans="1:12" ht="11.25" customHeight="1">
      <c r="D187" s="82"/>
      <c r="E187" s="82"/>
      <c r="F187" s="82"/>
      <c r="G187" s="82"/>
      <c r="H187" s="82"/>
      <c r="K187" s="17"/>
      <c r="L187" s="17"/>
    </row>
    <row r="188" spans="1:12">
      <c r="D188" s="82"/>
      <c r="E188" s="82"/>
      <c r="F188" s="82"/>
      <c r="G188" s="82"/>
      <c r="H188" s="82"/>
      <c r="L188" s="17"/>
    </row>
    <row r="189" spans="1:12">
      <c r="D189" s="82"/>
      <c r="E189" s="82"/>
      <c r="F189" s="82"/>
      <c r="G189" s="82"/>
      <c r="H189" s="82"/>
      <c r="L189" s="17"/>
    </row>
    <row r="190" spans="1:12">
      <c r="D190" s="82"/>
      <c r="E190" s="82"/>
      <c r="F190" s="82"/>
      <c r="G190" s="82"/>
      <c r="H190" s="82"/>
      <c r="L190" s="17"/>
    </row>
    <row r="191" spans="1:12">
      <c r="D191" s="82"/>
      <c r="E191" s="82"/>
      <c r="F191" s="82"/>
      <c r="G191" s="82"/>
      <c r="H191" s="82"/>
      <c r="L191" s="17"/>
    </row>
    <row r="192" spans="1:12">
      <c r="D192" s="82"/>
      <c r="E192" s="82"/>
      <c r="F192" s="82"/>
      <c r="G192" s="82"/>
      <c r="H192" s="82"/>
      <c r="L192" s="17"/>
    </row>
    <row r="193" spans="4:12">
      <c r="D193" s="82"/>
      <c r="E193" s="82"/>
      <c r="F193" s="82"/>
      <c r="G193" s="82"/>
      <c r="H193" s="82"/>
      <c r="L193" s="17"/>
    </row>
    <row r="194" spans="4:12">
      <c r="D194" s="82"/>
      <c r="E194" s="82"/>
      <c r="F194" s="82"/>
      <c r="G194" s="82"/>
      <c r="H194" s="82"/>
      <c r="L194" s="17"/>
    </row>
    <row r="195" spans="4:12">
      <c r="D195" s="82"/>
      <c r="E195" s="82"/>
      <c r="F195" s="82"/>
      <c r="G195" s="82"/>
      <c r="H195" s="82"/>
      <c r="L195" s="17"/>
    </row>
    <row r="196" spans="4:12">
      <c r="D196" s="82"/>
      <c r="E196" s="82"/>
      <c r="F196" s="82"/>
      <c r="G196" s="82"/>
      <c r="H196" s="82"/>
      <c r="L196" s="17"/>
    </row>
    <row r="197" spans="4:12">
      <c r="D197" s="82"/>
      <c r="E197" s="82"/>
      <c r="F197" s="82"/>
      <c r="G197" s="82"/>
      <c r="H197" s="82"/>
      <c r="L197" s="17"/>
    </row>
    <row r="198" spans="4:12">
      <c r="D198" s="82"/>
      <c r="E198" s="82"/>
      <c r="F198" s="82"/>
      <c r="G198" s="82"/>
      <c r="H198" s="82"/>
      <c r="L198" s="17"/>
    </row>
    <row r="199" spans="4:12">
      <c r="D199" s="82"/>
      <c r="E199" s="82"/>
      <c r="F199" s="82"/>
      <c r="G199" s="82"/>
      <c r="H199" s="82"/>
      <c r="L199" s="17"/>
    </row>
    <row r="200" spans="4:12">
      <c r="D200" s="82"/>
      <c r="E200" s="82"/>
      <c r="F200" s="82"/>
      <c r="G200" s="82"/>
      <c r="H200" s="82"/>
      <c r="L200" s="17"/>
    </row>
    <row r="201" spans="4:12">
      <c r="D201" s="82"/>
      <c r="E201" s="82"/>
      <c r="F201" s="82"/>
      <c r="G201" s="82"/>
      <c r="H201" s="82"/>
      <c r="L201" s="17"/>
    </row>
    <row r="202" spans="4:12">
      <c r="L202" s="17"/>
    </row>
    <row r="203" spans="4:12">
      <c r="L203" s="17"/>
    </row>
    <row r="204" spans="4:12">
      <c r="L204" s="17"/>
    </row>
    <row r="205" spans="4:12">
      <c r="L205" s="17"/>
    </row>
    <row r="206" spans="4:12">
      <c r="L206" s="17"/>
    </row>
    <row r="207" spans="4:12">
      <c r="L207" s="17"/>
    </row>
    <row r="208" spans="4:12">
      <c r="L208" s="17"/>
    </row>
    <row r="209" spans="12:12">
      <c r="L209" s="17"/>
    </row>
    <row r="394" spans="11:12">
      <c r="K394" t="s">
        <v>115</v>
      </c>
      <c r="L394" t="s">
        <v>116</v>
      </c>
    </row>
    <row r="395" spans="11:12">
      <c r="K395" s="17"/>
      <c r="L395" s="17" t="s">
        <v>117</v>
      </c>
    </row>
    <row r="396" spans="11:12">
      <c r="L396" s="17" t="s">
        <v>118</v>
      </c>
    </row>
    <row r="397" spans="11:12">
      <c r="L397" s="17" t="s">
        <v>119</v>
      </c>
    </row>
    <row r="398" spans="11:12">
      <c r="L398" s="17" t="s">
        <v>120</v>
      </c>
    </row>
    <row r="399" spans="11:12">
      <c r="L399" s="17" t="s">
        <v>121</v>
      </c>
    </row>
    <row r="400" spans="11:12">
      <c r="L400" s="17" t="s">
        <v>122</v>
      </c>
    </row>
    <row r="401" spans="12:12">
      <c r="L401" s="17" t="s">
        <v>123</v>
      </c>
    </row>
    <row r="402" spans="12:12">
      <c r="L402" s="17" t="s">
        <v>124</v>
      </c>
    </row>
    <row r="403" spans="12:12">
      <c r="L403" s="17" t="s">
        <v>125</v>
      </c>
    </row>
    <row r="404" spans="12:12">
      <c r="L404" s="17" t="s">
        <v>126</v>
      </c>
    </row>
    <row r="405" spans="12:12">
      <c r="L405" s="17" t="s">
        <v>127</v>
      </c>
    </row>
    <row r="406" spans="12:12">
      <c r="L406" s="17" t="s">
        <v>128</v>
      </c>
    </row>
    <row r="407" spans="12:12">
      <c r="L407" s="17" t="s">
        <v>129</v>
      </c>
    </row>
    <row r="408" spans="12:12">
      <c r="L408" s="17" t="s">
        <v>130</v>
      </c>
    </row>
    <row r="409" spans="12:12">
      <c r="L409" s="17" t="s">
        <v>131</v>
      </c>
    </row>
    <row r="410" spans="12:12">
      <c r="L410" s="17" t="s">
        <v>132</v>
      </c>
    </row>
    <row r="411" spans="12:12">
      <c r="L411" s="17" t="s">
        <v>133</v>
      </c>
    </row>
    <row r="412" spans="12:12">
      <c r="L412" s="17" t="s">
        <v>134</v>
      </c>
    </row>
    <row r="413" spans="12:12">
      <c r="L413" s="17" t="s">
        <v>135</v>
      </c>
    </row>
    <row r="414" spans="12:12">
      <c r="L414" s="17" t="s">
        <v>136</v>
      </c>
    </row>
    <row r="415" spans="12:12">
      <c r="L415" s="17" t="s">
        <v>137</v>
      </c>
    </row>
    <row r="416" spans="12:12">
      <c r="L416" s="17" t="s">
        <v>138</v>
      </c>
    </row>
    <row r="417" spans="12:12">
      <c r="L417" s="17" t="s">
        <v>139</v>
      </c>
    </row>
    <row r="418" spans="12:12">
      <c r="L418" s="17" t="s">
        <v>140</v>
      </c>
    </row>
    <row r="419" spans="12:12">
      <c r="L419" s="17" t="s">
        <v>141</v>
      </c>
    </row>
    <row r="420" spans="12:12">
      <c r="L420" s="17" t="s">
        <v>142</v>
      </c>
    </row>
    <row r="421" spans="12:12">
      <c r="L421" s="17" t="s">
        <v>143</v>
      </c>
    </row>
    <row r="422" spans="12:12">
      <c r="L422" s="17" t="s">
        <v>144</v>
      </c>
    </row>
    <row r="423" spans="12:12">
      <c r="L423" s="17" t="s">
        <v>145</v>
      </c>
    </row>
    <row r="424" spans="12:12">
      <c r="L424" s="17" t="s">
        <v>146</v>
      </c>
    </row>
    <row r="425" spans="12:12">
      <c r="L425" s="17" t="s">
        <v>147</v>
      </c>
    </row>
    <row r="426" spans="12:12">
      <c r="L426" s="17" t="s">
        <v>148</v>
      </c>
    </row>
    <row r="427" spans="12:12">
      <c r="L427" s="17" t="s">
        <v>149</v>
      </c>
    </row>
    <row r="428" spans="12:12">
      <c r="L428" s="17" t="s">
        <v>150</v>
      </c>
    </row>
    <row r="429" spans="12:12">
      <c r="L429" s="17" t="s">
        <v>151</v>
      </c>
    </row>
    <row r="430" spans="12:12">
      <c r="L430" s="17" t="s">
        <v>152</v>
      </c>
    </row>
    <row r="431" spans="12:12">
      <c r="L431" s="17" t="s">
        <v>153</v>
      </c>
    </row>
    <row r="432" spans="12:12">
      <c r="L432" s="17" t="s">
        <v>154</v>
      </c>
    </row>
    <row r="433" spans="12:12">
      <c r="L433" s="17" t="s">
        <v>155</v>
      </c>
    </row>
    <row r="434" spans="12:12">
      <c r="L434" s="17" t="s">
        <v>156</v>
      </c>
    </row>
    <row r="435" spans="12:12">
      <c r="L435" s="17" t="s">
        <v>157</v>
      </c>
    </row>
    <row r="436" spans="12:12">
      <c r="L436" s="17" t="s">
        <v>158</v>
      </c>
    </row>
    <row r="437" spans="12:12">
      <c r="L437" s="17" t="s">
        <v>159</v>
      </c>
    </row>
    <row r="438" spans="12:12">
      <c r="L438" s="17" t="s">
        <v>160</v>
      </c>
    </row>
    <row r="439" spans="12:12">
      <c r="L439" s="17" t="s">
        <v>161</v>
      </c>
    </row>
    <row r="440" spans="12:12">
      <c r="L440" s="17" t="s">
        <v>162</v>
      </c>
    </row>
    <row r="441" spans="12:12">
      <c r="L441" s="17" t="s">
        <v>163</v>
      </c>
    </row>
    <row r="442" spans="12:12">
      <c r="L442" s="17" t="s">
        <v>164</v>
      </c>
    </row>
    <row r="443" spans="12:12">
      <c r="L443" s="17" t="s">
        <v>165</v>
      </c>
    </row>
    <row r="444" spans="12:12">
      <c r="L444" s="17" t="s">
        <v>166</v>
      </c>
    </row>
    <row r="445" spans="12:12">
      <c r="L445" s="17" t="s">
        <v>167</v>
      </c>
    </row>
    <row r="446" spans="12:12">
      <c r="L446" s="17" t="s">
        <v>168</v>
      </c>
    </row>
    <row r="447" spans="12:12">
      <c r="L447" s="17" t="s">
        <v>169</v>
      </c>
    </row>
    <row r="448" spans="12:12">
      <c r="L448" s="17" t="s">
        <v>170</v>
      </c>
    </row>
    <row r="449" spans="12:12">
      <c r="L449" s="17" t="s">
        <v>171</v>
      </c>
    </row>
    <row r="450" spans="12:12">
      <c r="L450" s="17" t="s">
        <v>172</v>
      </c>
    </row>
    <row r="451" spans="12:12">
      <c r="L451" s="17" t="s">
        <v>173</v>
      </c>
    </row>
    <row r="452" spans="12:12">
      <c r="L452" s="17" t="s">
        <v>174</v>
      </c>
    </row>
    <row r="453" spans="12:12">
      <c r="L453" s="17" t="s">
        <v>175</v>
      </c>
    </row>
    <row r="454" spans="12:12">
      <c r="L454" s="17" t="s">
        <v>176</v>
      </c>
    </row>
    <row r="455" spans="12:12">
      <c r="L455" s="17" t="s">
        <v>177</v>
      </c>
    </row>
    <row r="456" spans="12:12">
      <c r="L456" s="17" t="s">
        <v>178</v>
      </c>
    </row>
    <row r="457" spans="12:12">
      <c r="L457" s="17" t="s">
        <v>179</v>
      </c>
    </row>
    <row r="458" spans="12:12">
      <c r="L458" s="17" t="s">
        <v>180</v>
      </c>
    </row>
    <row r="459" spans="12:12">
      <c r="L459" s="17" t="s">
        <v>181</v>
      </c>
    </row>
    <row r="460" spans="12:12">
      <c r="L460" s="17" t="s">
        <v>182</v>
      </c>
    </row>
    <row r="461" spans="12:12">
      <c r="L461" s="17" t="s">
        <v>183</v>
      </c>
    </row>
    <row r="462" spans="12:12">
      <c r="L462" s="17" t="s">
        <v>184</v>
      </c>
    </row>
    <row r="463" spans="12:12">
      <c r="L463" s="17" t="s">
        <v>185</v>
      </c>
    </row>
    <row r="464" spans="12:12">
      <c r="L464" s="17" t="s">
        <v>186</v>
      </c>
    </row>
    <row r="465" spans="12:12">
      <c r="L465" s="17" t="s">
        <v>187</v>
      </c>
    </row>
    <row r="466" spans="12:12">
      <c r="L466" s="17" t="s">
        <v>188</v>
      </c>
    </row>
    <row r="467" spans="12:12">
      <c r="L467" s="17" t="s">
        <v>189</v>
      </c>
    </row>
    <row r="468" spans="12:12">
      <c r="L468" s="17" t="s">
        <v>190</v>
      </c>
    </row>
    <row r="469" spans="12:12">
      <c r="L469" s="17" t="s">
        <v>191</v>
      </c>
    </row>
    <row r="470" spans="12:12">
      <c r="L470" s="17" t="s">
        <v>192</v>
      </c>
    </row>
    <row r="471" spans="12:12">
      <c r="L471" s="17" t="s">
        <v>193</v>
      </c>
    </row>
    <row r="472" spans="12:12">
      <c r="L472" s="17" t="s">
        <v>194</v>
      </c>
    </row>
    <row r="473" spans="12:12">
      <c r="L473" s="17" t="s">
        <v>195</v>
      </c>
    </row>
    <row r="474" spans="12:12">
      <c r="L474" s="17" t="s">
        <v>196</v>
      </c>
    </row>
    <row r="475" spans="12:12">
      <c r="L475" s="17" t="s">
        <v>197</v>
      </c>
    </row>
    <row r="476" spans="12:12">
      <c r="L476" s="17" t="s">
        <v>198</v>
      </c>
    </row>
    <row r="477" spans="12:12">
      <c r="L477" s="17" t="s">
        <v>199</v>
      </c>
    </row>
    <row r="478" spans="12:12">
      <c r="L478" s="17" t="s">
        <v>200</v>
      </c>
    </row>
    <row r="479" spans="12:12">
      <c r="L479" s="17" t="s">
        <v>201</v>
      </c>
    </row>
    <row r="480" spans="12:12">
      <c r="L480" s="17" t="s">
        <v>202</v>
      </c>
    </row>
    <row r="481" spans="12:12">
      <c r="L481" s="17" t="s">
        <v>203</v>
      </c>
    </row>
    <row r="482" spans="12:12">
      <c r="L482" s="17" t="s">
        <v>204</v>
      </c>
    </row>
    <row r="483" spans="12:12">
      <c r="L483" s="17" t="s">
        <v>205</v>
      </c>
    </row>
    <row r="484" spans="12:12">
      <c r="L484" s="17" t="s">
        <v>206</v>
      </c>
    </row>
    <row r="485" spans="12:12">
      <c r="L485" s="17" t="s">
        <v>207</v>
      </c>
    </row>
    <row r="486" spans="12:12">
      <c r="L486" s="17" t="s">
        <v>208</v>
      </c>
    </row>
    <row r="487" spans="12:12">
      <c r="L487" s="17" t="s">
        <v>209</v>
      </c>
    </row>
    <row r="488" spans="12:12">
      <c r="L488" s="17" t="s">
        <v>210</v>
      </c>
    </row>
    <row r="489" spans="12:12">
      <c r="L489" s="17" t="s">
        <v>211</v>
      </c>
    </row>
    <row r="490" spans="12:12">
      <c r="L490" s="17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B1:F14"/>
  <sheetViews>
    <sheetView zoomScale="115" zoomScaleNormal="115" workbookViewId="0">
      <selection activeCell="D12" sqref="D12"/>
    </sheetView>
  </sheetViews>
  <sheetFormatPr defaultRowHeight="12.75"/>
  <cols>
    <col min="1" max="1" width="13.7109375" customWidth="1"/>
    <col min="2" max="2" width="21.140625" customWidth="1"/>
    <col min="3" max="3" width="39.28515625" customWidth="1"/>
    <col min="4" max="4" width="20.5703125" customWidth="1"/>
    <col min="5" max="5" width="26.7109375" customWidth="1"/>
    <col min="6" max="6" width="10.7109375" bestFit="1" customWidth="1"/>
    <col min="7" max="7" width="7.42578125" bestFit="1" customWidth="1"/>
    <col min="8" max="9" width="10.7109375" bestFit="1" customWidth="1"/>
  </cols>
  <sheetData>
    <row r="1" spans="2:6" ht="18">
      <c r="B1" s="13" t="s">
        <v>966</v>
      </c>
      <c r="C1" s="2"/>
      <c r="D1" s="2"/>
      <c r="E1" s="3"/>
    </row>
    <row r="2" spans="2:6">
      <c r="C2" s="1"/>
      <c r="E2" s="3"/>
    </row>
    <row r="3" spans="2:6">
      <c r="E3" s="3" t="s">
        <v>944</v>
      </c>
    </row>
    <row r="4" spans="2:6" ht="28.15" customHeight="1">
      <c r="B4" s="284" t="s">
        <v>877</v>
      </c>
      <c r="C4" s="284" t="s">
        <v>878</v>
      </c>
      <c r="D4" s="284" t="s">
        <v>967</v>
      </c>
      <c r="E4" s="284" t="s">
        <v>945</v>
      </c>
      <c r="F4" s="284" t="s">
        <v>968</v>
      </c>
    </row>
    <row r="5" spans="2:6" ht="28.15" customHeight="1" thickBot="1">
      <c r="B5" s="298" t="s">
        <v>948</v>
      </c>
      <c r="C5" s="298"/>
      <c r="D5" s="298"/>
      <c r="E5" s="298"/>
      <c r="F5" s="298"/>
    </row>
    <row r="6" spans="2:6">
      <c r="B6" s="310" t="str">
        <f>SUP_Processes!D57</f>
        <v>SUP_OWN_HC</v>
      </c>
      <c r="C6" s="310"/>
      <c r="D6" s="310" t="str">
        <f>SUP_Comm!C19</f>
        <v>PRI_HC</v>
      </c>
      <c r="E6" s="310" t="str">
        <f>SUP_Comm!C54</f>
        <v>SUP_HC</v>
      </c>
      <c r="F6" s="310">
        <v>1</v>
      </c>
    </row>
    <row r="7" spans="2:6">
      <c r="B7" s="302" t="str">
        <f>SUP_Processes!D58</f>
        <v>SUP_OWN_BC</v>
      </c>
      <c r="C7" s="302"/>
      <c r="D7" s="302" t="str">
        <f>SUP_Comm!C22</f>
        <v>PRI_BC</v>
      </c>
      <c r="E7" s="302" t="str">
        <f>SUP_Comm!C55</f>
        <v>SUP_BC</v>
      </c>
      <c r="F7" s="302">
        <v>1</v>
      </c>
    </row>
    <row r="8" spans="2:6">
      <c r="B8" s="306" t="str">
        <f>SUP_Processes!D59</f>
        <v>SUP_OWN_GAS_NAT</v>
      </c>
      <c r="C8" s="306"/>
      <c r="D8" s="306" t="str">
        <f>SUP_Comm!C24</f>
        <v>PRI_GAS_NAT</v>
      </c>
      <c r="E8" s="306" t="str">
        <f>SUP_Comm!C60</f>
        <v>SUP_GAS_NAT</v>
      </c>
      <c r="F8" s="306">
        <v>1</v>
      </c>
    </row>
    <row r="9" spans="2:6">
      <c r="B9" s="302" t="str">
        <f>SUP_Processes!D60</f>
        <v>SUP_OWN_GSL</v>
      </c>
      <c r="C9" s="302"/>
      <c r="D9" s="302" t="str">
        <f>SUP_Comm!C45</f>
        <v>SEC_OIL_GSL</v>
      </c>
      <c r="E9" s="302" t="str">
        <f>SUP_Comm!C58</f>
        <v>SUP_GSL</v>
      </c>
      <c r="F9" s="302">
        <v>1</v>
      </c>
    </row>
    <row r="10" spans="2:6">
      <c r="B10" s="306" t="str">
        <f>SUP_Processes!D61</f>
        <v>SUP_OWN_DSL</v>
      </c>
      <c r="C10" s="306"/>
      <c r="D10" s="306" t="str">
        <f>SUP_Comm!C49</f>
        <v>SEC_OIL_DSL</v>
      </c>
      <c r="E10" s="306" t="str">
        <f>SUP_Comm!C59</f>
        <v>SUP_DSL</v>
      </c>
      <c r="F10" s="306">
        <v>1</v>
      </c>
    </row>
    <row r="11" spans="2:6">
      <c r="B11" s="302" t="str">
        <f>SUP_Processes!D62</f>
        <v>SUP_OWN_ELC</v>
      </c>
      <c r="C11" s="302"/>
      <c r="D11" s="302" t="s">
        <v>969</v>
      </c>
      <c r="E11" s="302" t="str">
        <f>SUP_Comm!C62</f>
        <v>SUP_ELC_IND</v>
      </c>
      <c r="F11" s="302">
        <v>1</v>
      </c>
    </row>
    <row r="12" spans="2:6" ht="13.5" thickBot="1">
      <c r="B12" s="306" t="str">
        <f>SUP_Processes!D63</f>
        <v>SUP_OWN_HTH</v>
      </c>
      <c r="C12" s="306"/>
      <c r="D12" s="306" t="s">
        <v>970</v>
      </c>
      <c r="E12" s="306" t="str">
        <f>SUP_Comm!C63</f>
        <v>SUP_HT_IND</v>
      </c>
      <c r="F12" s="306">
        <v>1</v>
      </c>
    </row>
    <row r="13" spans="2:6">
      <c r="B13" s="340" t="str">
        <f>SUP_Processes!D64</f>
        <v>SUP_OWN_OIL</v>
      </c>
      <c r="C13" s="341"/>
      <c r="D13" s="341" t="str">
        <f>SUP_Comm!C50</f>
        <v>SEC_OIL_FUE</v>
      </c>
      <c r="E13" s="341" t="str">
        <f>SUP_Comm!C57</f>
        <v>SUP_OIL_FUE</v>
      </c>
      <c r="F13" s="342">
        <v>1</v>
      </c>
    </row>
    <row r="14" spans="2:6" ht="13.5" thickBot="1">
      <c r="B14" s="343" t="str">
        <f>SUP_Processes!D65</f>
        <v>SUP_OWN_RFG</v>
      </c>
      <c r="C14" s="344"/>
      <c r="D14" s="344" t="str">
        <f>SUP_Comm!C43</f>
        <v>SEC_OIL_RFG</v>
      </c>
      <c r="E14" s="344" t="str">
        <f>SUP_Comm!C61</f>
        <v>SUP_RFG</v>
      </c>
      <c r="F14" s="345">
        <v>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B1:X104"/>
  <sheetViews>
    <sheetView topLeftCell="A13" zoomScaleNormal="100" workbookViewId="0">
      <selection activeCell="H54" sqref="H54"/>
    </sheetView>
  </sheetViews>
  <sheetFormatPr defaultRowHeight="12.75"/>
  <cols>
    <col min="2" max="2" width="22.85546875" customWidth="1"/>
    <col min="3" max="3" width="40.7109375" customWidth="1"/>
    <col min="4" max="4" width="18.140625" customWidth="1"/>
    <col min="5" max="5" width="10.7109375" customWidth="1"/>
    <col min="6" max="6" width="19.85546875" style="350" customWidth="1"/>
    <col min="7" max="7" width="12.42578125" style="358" customWidth="1"/>
    <col min="8" max="8" width="12.5703125" customWidth="1"/>
    <col min="9" max="14" width="11.28515625" customWidth="1"/>
    <col min="15" max="15" width="10.85546875" bestFit="1" customWidth="1"/>
    <col min="20" max="20" width="22.42578125" customWidth="1"/>
  </cols>
  <sheetData>
    <row r="1" spans="2:24">
      <c r="C1" s="19"/>
      <c r="H1" s="30"/>
    </row>
    <row r="2" spans="2:24" ht="18">
      <c r="B2" s="12" t="s">
        <v>971</v>
      </c>
      <c r="C2" s="18"/>
      <c r="D2" s="14"/>
      <c r="E2" s="3"/>
    </row>
    <row r="3" spans="2:24">
      <c r="B3" s="15"/>
      <c r="D3" s="17"/>
      <c r="E3" s="3"/>
      <c r="H3" s="16"/>
      <c r="I3" s="16"/>
      <c r="L3" s="15"/>
      <c r="N3" s="16"/>
      <c r="O3" s="16"/>
    </row>
    <row r="4" spans="2:24">
      <c r="E4" s="21" t="s">
        <v>944</v>
      </c>
      <c r="M4" s="16"/>
      <c r="N4" s="16"/>
      <c r="O4" s="16"/>
    </row>
    <row r="5" spans="2:24" s="10" customFormat="1" ht="25.5">
      <c r="B5" s="284" t="s">
        <v>877</v>
      </c>
      <c r="C5" s="284" t="s">
        <v>878</v>
      </c>
      <c r="D5" s="284" t="s">
        <v>967</v>
      </c>
      <c r="E5" s="284" t="s">
        <v>945</v>
      </c>
      <c r="F5" s="351" t="s">
        <v>972</v>
      </c>
      <c r="G5" s="359" t="s">
        <v>973</v>
      </c>
      <c r="H5" s="284" t="s">
        <v>950</v>
      </c>
      <c r="I5" s="284" t="s">
        <v>951</v>
      </c>
      <c r="J5" s="284" t="s">
        <v>952</v>
      </c>
      <c r="K5" s="284" t="s">
        <v>953</v>
      </c>
      <c r="L5" s="284" t="s">
        <v>954</v>
      </c>
      <c r="M5" s="284" t="s">
        <v>955</v>
      </c>
      <c r="N5" s="284" t="s">
        <v>949</v>
      </c>
      <c r="P5"/>
      <c r="Q5"/>
      <c r="R5"/>
      <c r="S5"/>
      <c r="T5"/>
      <c r="U5"/>
      <c r="V5"/>
      <c r="W5"/>
      <c r="X5"/>
    </row>
    <row r="6" spans="2:24" s="10" customFormat="1" ht="13.5" thickBot="1">
      <c r="B6" s="285" t="s">
        <v>948</v>
      </c>
      <c r="C6" s="285"/>
      <c r="D6" s="285"/>
      <c r="E6" s="285"/>
      <c r="F6" s="352"/>
      <c r="G6" s="360"/>
      <c r="H6" s="285" t="s">
        <v>974</v>
      </c>
      <c r="I6" s="285" t="s">
        <v>974</v>
      </c>
      <c r="J6" s="285" t="s">
        <v>974</v>
      </c>
      <c r="K6" s="285" t="s">
        <v>974</v>
      </c>
      <c r="L6" s="285" t="s">
        <v>974</v>
      </c>
      <c r="M6" s="285" t="s">
        <v>974</v>
      </c>
      <c r="N6" s="285" t="s">
        <v>974</v>
      </c>
      <c r="P6"/>
      <c r="Q6"/>
      <c r="R6"/>
      <c r="S6"/>
      <c r="T6"/>
      <c r="U6"/>
      <c r="V6"/>
      <c r="W6"/>
      <c r="X6"/>
    </row>
    <row r="7" spans="2:24" s="10" customFormat="1" ht="12.75" customHeight="1">
      <c r="B7" s="286" t="str">
        <f>SUP_Processes!D27</f>
        <v>SUP_PRI_HC</v>
      </c>
      <c r="C7" s="286" t="str">
        <f>SUP_Processes!E27</f>
        <v>Supply bituminous coal</v>
      </c>
      <c r="D7" s="286" t="str">
        <f>SUP_Comm!C5</f>
        <v>RSV_HC</v>
      </c>
      <c r="E7" s="286"/>
      <c r="F7" s="353">
        <v>1</v>
      </c>
      <c r="G7" s="361"/>
      <c r="H7" s="286">
        <v>12.4</v>
      </c>
      <c r="I7" s="286">
        <v>17</v>
      </c>
      <c r="J7" s="286">
        <v>14</v>
      </c>
      <c r="K7" s="286">
        <v>15</v>
      </c>
      <c r="L7" s="286">
        <v>16</v>
      </c>
      <c r="M7" s="286">
        <v>16</v>
      </c>
      <c r="N7" s="286">
        <v>17</v>
      </c>
      <c r="P7"/>
      <c r="Q7"/>
      <c r="R7"/>
      <c r="S7"/>
      <c r="T7"/>
      <c r="U7"/>
      <c r="V7"/>
      <c r="W7"/>
      <c r="X7"/>
    </row>
    <row r="8" spans="2:24" s="10" customFormat="1">
      <c r="B8" s="287"/>
      <c r="C8" s="287"/>
      <c r="D8" s="288" t="str">
        <f>SUP_Comm!C54</f>
        <v>SUP_HC</v>
      </c>
      <c r="E8" s="288"/>
      <c r="F8" s="354">
        <f>'tabl. 3(29)_HC'!D22*10^-3/((GUS_2020!E6+GUS_2020!F6)*0.041868)</f>
        <v>5.2195879742358451E-4</v>
      </c>
      <c r="G8" s="362"/>
      <c r="H8" s="288"/>
      <c r="I8" s="288"/>
      <c r="J8" s="288"/>
      <c r="K8" s="288"/>
      <c r="L8" s="288"/>
      <c r="M8" s="288"/>
      <c r="N8" s="288"/>
      <c r="P8"/>
      <c r="Q8"/>
      <c r="R8"/>
      <c r="S8"/>
      <c r="T8"/>
      <c r="U8"/>
      <c r="V8"/>
      <c r="W8"/>
      <c r="X8"/>
    </row>
    <row r="9" spans="2:24" s="10" customFormat="1">
      <c r="B9" s="290"/>
      <c r="C9" s="290"/>
      <c r="D9" s="291" t="str">
        <f>SUP_Comm!C60</f>
        <v>SUP_GAS_NAT</v>
      </c>
      <c r="E9" s="291"/>
      <c r="F9" s="355">
        <f>'tabl. 3(29)_HC'!D42*10^-3/((GUS_2020!E6+GUS_2020!F6)*0.041868)</f>
        <v>8.2197030562013152E-4</v>
      </c>
      <c r="G9" s="363"/>
      <c r="H9" s="291"/>
      <c r="I9" s="291"/>
      <c r="J9" s="291"/>
      <c r="K9" s="291"/>
      <c r="L9" s="291"/>
      <c r="M9" s="291"/>
      <c r="N9" s="291"/>
      <c r="P9"/>
      <c r="Q9"/>
      <c r="R9"/>
      <c r="S9"/>
      <c r="T9"/>
      <c r="U9"/>
      <c r="V9"/>
      <c r="W9"/>
      <c r="X9"/>
    </row>
    <row r="10" spans="2:24" s="10" customFormat="1">
      <c r="B10" s="287"/>
      <c r="C10" s="287"/>
      <c r="D10" s="288" t="str">
        <f>SUP_Comm!C58</f>
        <v>SUP_GSL</v>
      </c>
      <c r="E10" s="288"/>
      <c r="F10" s="354">
        <f>'tabl. 3(29)_HC'!D105*10^-3/((GUS_2020!E6+GUS_2020!F6)*0.041868)</f>
        <v>6.8880193208390917E-6</v>
      </c>
      <c r="G10" s="362"/>
      <c r="H10" s="288"/>
      <c r="I10" s="288"/>
      <c r="J10" s="288"/>
      <c r="K10" s="288"/>
      <c r="L10" s="288"/>
      <c r="M10" s="288"/>
      <c r="N10" s="288"/>
      <c r="P10"/>
      <c r="Q10"/>
      <c r="R10"/>
      <c r="S10"/>
      <c r="T10"/>
      <c r="U10"/>
      <c r="V10"/>
      <c r="W10"/>
      <c r="X10"/>
    </row>
    <row r="11" spans="2:24" s="10" customFormat="1">
      <c r="B11" s="290"/>
      <c r="C11" s="290"/>
      <c r="D11" s="291" t="str">
        <f>SUP_Comm!C59</f>
        <v>SUP_DSL</v>
      </c>
      <c r="E11" s="291"/>
      <c r="F11" s="355">
        <f>'tabl. 3(29)_HC'!D120*10^-3/((GUS_2020!E6+GUS_2020!F6)*0.041868)</f>
        <v>4.5690528161565968E-4</v>
      </c>
      <c r="G11" s="363"/>
      <c r="H11" s="291"/>
      <c r="I11" s="291"/>
      <c r="J11" s="291"/>
      <c r="K11" s="291"/>
      <c r="L11" s="291"/>
      <c r="M11" s="291"/>
      <c r="N11" s="291"/>
      <c r="P11"/>
      <c r="Q11"/>
      <c r="R11"/>
      <c r="S11"/>
      <c r="T11"/>
      <c r="U11"/>
      <c r="V11"/>
      <c r="W11"/>
      <c r="X11"/>
    </row>
    <row r="12" spans="2:24" s="10" customFormat="1">
      <c r="B12" s="287"/>
      <c r="C12" s="287"/>
      <c r="D12" s="288" t="str">
        <f>SUP_Comm!C62</f>
        <v>SUP_ELC_IND</v>
      </c>
      <c r="E12" s="288"/>
      <c r="F12" s="354">
        <f>'tabl. 3(29)_HC'!D163*10^-3/((GUS_2020!E6+GUS_2020!F6)*0.041868)</f>
        <v>9.1044308711890915E-3</v>
      </c>
      <c r="G12" s="362"/>
      <c r="H12" s="288"/>
      <c r="I12" s="288"/>
      <c r="J12" s="288"/>
      <c r="K12" s="288"/>
      <c r="L12" s="288"/>
      <c r="M12" s="288"/>
      <c r="N12" s="288"/>
      <c r="P12"/>
      <c r="Q12"/>
      <c r="R12"/>
      <c r="S12"/>
      <c r="T12"/>
      <c r="U12"/>
      <c r="V12"/>
      <c r="W12"/>
      <c r="X12"/>
    </row>
    <row r="13" spans="2:24" s="10" customFormat="1">
      <c r="B13" s="290"/>
      <c r="C13" s="290"/>
      <c r="D13" s="291" t="str">
        <f>SUP_Comm!C63</f>
        <v>SUP_HT_IND</v>
      </c>
      <c r="E13" s="291"/>
      <c r="F13" s="355">
        <f>'tabl. 3(29)_HC'!D166*10^-3/((GUS_2020!E6+GUS_2020!F6)*0.041868)</f>
        <v>2.0151283190854808E-3</v>
      </c>
      <c r="G13" s="363"/>
      <c r="H13" s="291"/>
      <c r="I13" s="291"/>
      <c r="J13" s="291"/>
      <c r="K13" s="291"/>
      <c r="L13" s="291"/>
      <c r="M13" s="291"/>
      <c r="N13" s="291"/>
      <c r="P13"/>
      <c r="Q13"/>
      <c r="R13"/>
      <c r="S13"/>
      <c r="T13"/>
      <c r="U13"/>
      <c r="V13"/>
      <c r="W13"/>
      <c r="X13"/>
    </row>
    <row r="14" spans="2:24" s="10" customFormat="1" ht="13.5" thickBot="1">
      <c r="B14" s="292"/>
      <c r="C14" s="292"/>
      <c r="D14" s="288"/>
      <c r="E14" s="288" t="str">
        <f>SUP_Comm!C19</f>
        <v>PRI_HC</v>
      </c>
      <c r="F14" s="354"/>
      <c r="G14" s="362"/>
      <c r="H14" s="289"/>
      <c r="I14" s="288"/>
      <c r="J14" s="288"/>
      <c r="K14" s="288"/>
      <c r="L14" s="288"/>
      <c r="M14" s="288"/>
      <c r="N14" s="288"/>
      <c r="P14"/>
      <c r="Q14"/>
      <c r="R14"/>
      <c r="S14"/>
      <c r="T14"/>
      <c r="U14"/>
      <c r="V14"/>
      <c r="W14"/>
      <c r="X14"/>
    </row>
    <row r="15" spans="2:24" s="10" customFormat="1">
      <c r="B15" s="286" t="str">
        <f>SUP_Processes!D28</f>
        <v>SUP_PRI_HC_RSD</v>
      </c>
      <c r="C15" s="286" t="str">
        <f>SUP_Processes!E28</f>
        <v>Supply bituminous coal for residential sector</v>
      </c>
      <c r="D15" s="286" t="str">
        <f>SUP_Comm!C6</f>
        <v>RSV_HC_RSD</v>
      </c>
      <c r="E15" s="286"/>
      <c r="F15" s="353">
        <v>1</v>
      </c>
      <c r="G15" s="361"/>
      <c r="H15" s="286">
        <f t="shared" ref="H15:N15" si="0">2.5*H7</f>
        <v>31</v>
      </c>
      <c r="I15" s="286">
        <f t="shared" si="0"/>
        <v>42.5</v>
      </c>
      <c r="J15" s="286">
        <f t="shared" si="0"/>
        <v>35</v>
      </c>
      <c r="K15" s="286">
        <f t="shared" si="0"/>
        <v>37.5</v>
      </c>
      <c r="L15" s="286">
        <f t="shared" si="0"/>
        <v>40</v>
      </c>
      <c r="M15" s="286">
        <f>2.5*M7</f>
        <v>40</v>
      </c>
      <c r="N15" s="286">
        <f t="shared" si="0"/>
        <v>42.5</v>
      </c>
      <c r="P15"/>
      <c r="Q15"/>
      <c r="R15"/>
      <c r="S15"/>
      <c r="T15"/>
      <c r="U15"/>
      <c r="V15"/>
      <c r="W15"/>
      <c r="X15"/>
    </row>
    <row r="16" spans="2:24" s="10" customFormat="1">
      <c r="B16" s="287"/>
      <c r="C16" s="287"/>
      <c r="D16" s="288" t="str">
        <f>SUP_Comm!C54</f>
        <v>SUP_HC</v>
      </c>
      <c r="E16" s="288"/>
      <c r="F16" s="354">
        <f>'tabl. 3(29)_HC'!D22*10^-3/((GUS_2020!E6+GUS_2020!F6)*0.041868)</f>
        <v>5.2195879742358451E-4</v>
      </c>
      <c r="G16" s="362"/>
      <c r="H16" s="288"/>
      <c r="I16" s="288"/>
      <c r="J16" s="288"/>
      <c r="K16" s="288"/>
      <c r="L16" s="288"/>
      <c r="M16" s="288"/>
      <c r="N16" s="288"/>
      <c r="P16"/>
      <c r="Q16"/>
      <c r="R16"/>
      <c r="S16"/>
      <c r="T16"/>
      <c r="U16"/>
      <c r="V16"/>
      <c r="W16"/>
      <c r="X16"/>
    </row>
    <row r="17" spans="2:24" s="10" customFormat="1">
      <c r="B17" s="290"/>
      <c r="C17" s="290"/>
      <c r="D17" s="291" t="str">
        <f>SUP_Comm!C60</f>
        <v>SUP_GAS_NAT</v>
      </c>
      <c r="E17" s="291"/>
      <c r="F17" s="355">
        <f>'tabl. 3(29)_HC'!D42*10^-3/((GUS_2020!E6+GUS_2020!F6)*0.041868)</f>
        <v>8.2197030562013152E-4</v>
      </c>
      <c r="G17" s="363"/>
      <c r="H17" s="291"/>
      <c r="I17" s="291"/>
      <c r="J17" s="291"/>
      <c r="K17" s="291"/>
      <c r="L17" s="291"/>
      <c r="M17" s="291"/>
      <c r="N17" s="291"/>
      <c r="P17"/>
      <c r="Q17"/>
      <c r="R17"/>
      <c r="S17"/>
      <c r="T17"/>
      <c r="U17"/>
      <c r="V17"/>
      <c r="W17"/>
      <c r="X17"/>
    </row>
    <row r="18" spans="2:24" s="10" customFormat="1">
      <c r="B18" s="287"/>
      <c r="C18" s="287"/>
      <c r="D18" s="288" t="str">
        <f>SUP_Comm!C58</f>
        <v>SUP_GSL</v>
      </c>
      <c r="E18" s="288"/>
      <c r="F18" s="354">
        <f>'tabl. 3(29)_HC'!D105*10^-3/((GUS_2020!E6+GUS_2020!F6)*0.041868)</f>
        <v>6.8880193208390917E-6</v>
      </c>
      <c r="G18" s="362"/>
      <c r="H18" s="288"/>
      <c r="I18" s="288"/>
      <c r="J18" s="288"/>
      <c r="K18" s="288"/>
      <c r="L18" s="288"/>
      <c r="M18" s="288"/>
      <c r="N18" s="288"/>
      <c r="P18"/>
      <c r="Q18"/>
      <c r="R18"/>
      <c r="S18"/>
      <c r="T18"/>
      <c r="U18"/>
      <c r="V18"/>
      <c r="W18"/>
      <c r="X18"/>
    </row>
    <row r="19" spans="2:24" s="10" customFormat="1">
      <c r="B19" s="290"/>
      <c r="C19" s="290"/>
      <c r="D19" s="291" t="str">
        <f>SUP_Comm!C59</f>
        <v>SUP_DSL</v>
      </c>
      <c r="E19" s="291"/>
      <c r="F19" s="355">
        <f>'tabl. 3(29)_HC'!D120*10^-3/((GUS_2020!E6+GUS_2020!F6)*0.041868)</f>
        <v>4.5690528161565968E-4</v>
      </c>
      <c r="G19" s="363"/>
      <c r="H19" s="291"/>
      <c r="I19" s="291"/>
      <c r="J19" s="291"/>
      <c r="K19" s="291"/>
      <c r="L19" s="291"/>
      <c r="M19" s="291"/>
      <c r="N19" s="291"/>
      <c r="P19"/>
      <c r="Q19"/>
      <c r="R19"/>
      <c r="S19"/>
      <c r="T19"/>
      <c r="U19"/>
      <c r="V19"/>
      <c r="W19"/>
      <c r="X19"/>
    </row>
    <row r="20" spans="2:24" s="10" customFormat="1">
      <c r="B20" s="287"/>
      <c r="C20" s="287"/>
      <c r="D20" s="288" t="str">
        <f>SUP_Comm!C62</f>
        <v>SUP_ELC_IND</v>
      </c>
      <c r="E20" s="288"/>
      <c r="F20" s="354">
        <f>'tabl. 3(29)_HC'!D163*10^-3/((GUS_2020!E6+GUS_2020!F6)*0.041868)</f>
        <v>9.1044308711890915E-3</v>
      </c>
      <c r="G20" s="362"/>
      <c r="H20" s="288"/>
      <c r="I20" s="288"/>
      <c r="J20" s="288"/>
      <c r="K20" s="288"/>
      <c r="L20" s="288"/>
      <c r="M20" s="288"/>
      <c r="N20" s="288"/>
      <c r="P20"/>
      <c r="Q20"/>
      <c r="R20"/>
      <c r="S20"/>
      <c r="T20"/>
      <c r="U20"/>
      <c r="V20"/>
      <c r="W20"/>
      <c r="X20"/>
    </row>
    <row r="21" spans="2:24" s="10" customFormat="1">
      <c r="B21" s="290"/>
      <c r="C21" s="290"/>
      <c r="D21" s="291" t="str">
        <f>SUP_Comm!C63</f>
        <v>SUP_HT_IND</v>
      </c>
      <c r="E21" s="291"/>
      <c r="F21" s="355">
        <f>'tabl. 3(29)_HC'!D166*10^-3/((GUS_2020!E6+GUS_2020!F6)*0.041868)</f>
        <v>2.0151283190854808E-3</v>
      </c>
      <c r="G21" s="363"/>
      <c r="H21" s="291"/>
      <c r="I21" s="291"/>
      <c r="J21" s="291"/>
      <c r="K21" s="291"/>
      <c r="L21" s="291"/>
      <c r="M21" s="291"/>
      <c r="N21" s="291"/>
      <c r="P21"/>
      <c r="Q21"/>
      <c r="R21"/>
      <c r="S21"/>
      <c r="T21"/>
      <c r="U21"/>
      <c r="V21"/>
      <c r="W21"/>
      <c r="X21"/>
    </row>
    <row r="22" spans="2:24" s="10" customFormat="1" ht="13.5" thickBot="1">
      <c r="B22" s="292"/>
      <c r="C22" s="292"/>
      <c r="D22" s="288"/>
      <c r="E22" s="288" t="str">
        <f>SUP_Comm!C20</f>
        <v>PRI_HC_RSD</v>
      </c>
      <c r="F22" s="354"/>
      <c r="G22" s="362"/>
      <c r="H22" s="289"/>
      <c r="I22" s="288"/>
      <c r="J22" s="288"/>
      <c r="K22" s="288"/>
      <c r="L22" s="288"/>
      <c r="M22" s="288"/>
      <c r="N22" s="288"/>
      <c r="P22"/>
      <c r="Q22"/>
      <c r="R22"/>
      <c r="S22"/>
      <c r="T22"/>
      <c r="U22"/>
      <c r="V22"/>
      <c r="W22"/>
      <c r="X22"/>
    </row>
    <row r="23" spans="2:24" s="10" customFormat="1">
      <c r="B23" s="286" t="str">
        <f>SUP_Processes!D29</f>
        <v>SUP_PRI_HC_COKE</v>
      </c>
      <c r="C23" s="286" t="str">
        <f>SUP_Processes!E29</f>
        <v>Supply bituminous coal for coking plants</v>
      </c>
      <c r="D23" s="286" t="str">
        <f>SUP_Comm!C7</f>
        <v>RSV_HC_COKE</v>
      </c>
      <c r="E23" s="286"/>
      <c r="F23" s="353">
        <v>1</v>
      </c>
      <c r="G23" s="361"/>
      <c r="H23" s="286">
        <f t="shared" ref="H23:N23" si="1">1.2*H7</f>
        <v>14.879999999999999</v>
      </c>
      <c r="I23" s="286">
        <f t="shared" si="1"/>
        <v>20.399999999999999</v>
      </c>
      <c r="J23" s="286">
        <f t="shared" si="1"/>
        <v>16.8</v>
      </c>
      <c r="K23" s="286">
        <f t="shared" si="1"/>
        <v>18</v>
      </c>
      <c r="L23" s="286">
        <f t="shared" si="1"/>
        <v>19.2</v>
      </c>
      <c r="M23" s="286">
        <f t="shared" si="1"/>
        <v>19.2</v>
      </c>
      <c r="N23" s="286">
        <f t="shared" si="1"/>
        <v>20.399999999999999</v>
      </c>
      <c r="P23"/>
      <c r="Q23"/>
      <c r="R23"/>
      <c r="S23"/>
      <c r="T23"/>
      <c r="U23"/>
      <c r="V23"/>
      <c r="W23"/>
      <c r="X23"/>
    </row>
    <row r="24" spans="2:24" s="10" customFormat="1">
      <c r="B24" s="287"/>
      <c r="C24" s="287"/>
      <c r="D24" s="288" t="str">
        <f>SUP_Comm!C54</f>
        <v>SUP_HC</v>
      </c>
      <c r="E24" s="288"/>
      <c r="F24" s="354">
        <f>'tabl. 3(29)_HC'!D22*10^-3/((GUS_2020!E6+GUS_2020!F6)*0.041868)</f>
        <v>5.2195879742358451E-4</v>
      </c>
      <c r="G24" s="362"/>
      <c r="H24" s="288"/>
      <c r="I24" s="288"/>
      <c r="J24" s="288"/>
      <c r="K24" s="288"/>
      <c r="L24" s="288"/>
      <c r="M24" s="288"/>
      <c r="N24" s="288"/>
      <c r="P24"/>
      <c r="Q24"/>
      <c r="R24"/>
      <c r="S24"/>
      <c r="T24"/>
      <c r="U24"/>
      <c r="V24"/>
      <c r="W24"/>
      <c r="X24"/>
    </row>
    <row r="25" spans="2:24" s="10" customFormat="1">
      <c r="B25" s="290"/>
      <c r="C25" s="290"/>
      <c r="D25" s="291" t="str">
        <f>SUP_Comm!C60</f>
        <v>SUP_GAS_NAT</v>
      </c>
      <c r="E25" s="291"/>
      <c r="F25" s="355">
        <f>'tabl. 3(29)_HC'!D42*10^-3/((GUS_2020!E6+GUS_2020!F6)*0.041868)</f>
        <v>8.2197030562013152E-4</v>
      </c>
      <c r="G25" s="363"/>
      <c r="H25" s="291"/>
      <c r="I25" s="291"/>
      <c r="J25" s="291"/>
      <c r="K25" s="291"/>
      <c r="L25" s="291"/>
      <c r="M25" s="291"/>
      <c r="N25" s="291"/>
      <c r="P25"/>
      <c r="Q25"/>
      <c r="R25"/>
      <c r="S25"/>
      <c r="T25"/>
      <c r="U25"/>
      <c r="V25"/>
      <c r="W25"/>
      <c r="X25"/>
    </row>
    <row r="26" spans="2:24" s="10" customFormat="1">
      <c r="B26" s="287"/>
      <c r="C26" s="287"/>
      <c r="D26" s="288" t="str">
        <f>SUP_Comm!C58</f>
        <v>SUP_GSL</v>
      </c>
      <c r="E26" s="288"/>
      <c r="F26" s="354">
        <f>'tabl. 3(29)_HC'!D105*10^-3/((GUS_2020!E6+GUS_2020!F6)*0.041868)</f>
        <v>6.8880193208390917E-6</v>
      </c>
      <c r="G26" s="362"/>
      <c r="H26" s="288"/>
      <c r="I26" s="288"/>
      <c r="J26" s="288"/>
      <c r="K26" s="288"/>
      <c r="L26" s="288"/>
      <c r="M26" s="288"/>
      <c r="N26" s="288"/>
      <c r="P26"/>
      <c r="Q26"/>
      <c r="R26"/>
      <c r="S26"/>
      <c r="T26"/>
      <c r="U26"/>
      <c r="V26"/>
      <c r="W26"/>
      <c r="X26"/>
    </row>
    <row r="27" spans="2:24" s="10" customFormat="1">
      <c r="B27" s="290"/>
      <c r="C27" s="290"/>
      <c r="D27" s="291" t="str">
        <f>SUP_Comm!C59</f>
        <v>SUP_DSL</v>
      </c>
      <c r="E27" s="291"/>
      <c r="F27" s="355">
        <f>'tabl. 3(29)_HC'!D120*10^-3/((GUS_2020!E6+GUS_2020!F6)*0.041868)</f>
        <v>4.5690528161565968E-4</v>
      </c>
      <c r="G27" s="363"/>
      <c r="H27" s="291"/>
      <c r="I27" s="291"/>
      <c r="J27" s="291"/>
      <c r="K27" s="291"/>
      <c r="L27" s="291"/>
      <c r="M27" s="291"/>
      <c r="N27" s="291"/>
      <c r="P27"/>
      <c r="Q27"/>
      <c r="R27"/>
      <c r="S27"/>
      <c r="T27"/>
      <c r="U27"/>
      <c r="V27"/>
      <c r="W27"/>
      <c r="X27"/>
    </row>
    <row r="28" spans="2:24" s="10" customFormat="1">
      <c r="B28" s="287"/>
      <c r="C28" s="287"/>
      <c r="D28" s="288" t="str">
        <f>SUP_Comm!C62</f>
        <v>SUP_ELC_IND</v>
      </c>
      <c r="E28" s="288"/>
      <c r="F28" s="354">
        <f>'tabl. 3(29)_HC'!D163*10^-3/((GUS_2020!E6+GUS_2020!F6)*0.041868)</f>
        <v>9.1044308711890915E-3</v>
      </c>
      <c r="G28" s="362"/>
      <c r="H28" s="288"/>
      <c r="I28" s="288"/>
      <c r="J28" s="288"/>
      <c r="K28" s="288"/>
      <c r="L28" s="288"/>
      <c r="M28" s="288"/>
      <c r="N28" s="288"/>
      <c r="P28"/>
      <c r="Q28"/>
      <c r="R28"/>
      <c r="S28"/>
      <c r="T28"/>
      <c r="U28"/>
      <c r="V28"/>
      <c r="W28"/>
      <c r="X28"/>
    </row>
    <row r="29" spans="2:24" s="10" customFormat="1">
      <c r="B29" s="290"/>
      <c r="C29" s="290"/>
      <c r="D29" s="291" t="str">
        <f>SUP_Comm!C63</f>
        <v>SUP_HT_IND</v>
      </c>
      <c r="E29" s="291"/>
      <c r="F29" s="355">
        <f>'tabl. 3(29)_HC'!D166*10^-3/((GUS_2020!E6+GUS_2020!F6)*0.041868)</f>
        <v>2.0151283190854808E-3</v>
      </c>
      <c r="G29" s="363"/>
      <c r="H29" s="291"/>
      <c r="I29" s="291"/>
      <c r="J29" s="291"/>
      <c r="K29" s="291"/>
      <c r="L29" s="291"/>
      <c r="M29" s="291"/>
      <c r="N29" s="291"/>
      <c r="P29"/>
      <c r="Q29"/>
      <c r="R29"/>
      <c r="S29"/>
      <c r="T29"/>
      <c r="U29"/>
      <c r="V29"/>
      <c r="W29"/>
      <c r="X29"/>
    </row>
    <row r="30" spans="2:24" s="10" customFormat="1">
      <c r="B30" s="292"/>
      <c r="C30" s="292"/>
      <c r="D30" s="288"/>
      <c r="E30" s="288" t="str">
        <f>SUP_Comm!C21</f>
        <v>PRI_HC_COKE</v>
      </c>
      <c r="F30" s="354"/>
      <c r="G30" s="362"/>
      <c r="H30" s="289"/>
      <c r="I30" s="288"/>
      <c r="J30" s="288"/>
      <c r="K30" s="288"/>
      <c r="L30" s="288"/>
      <c r="M30" s="288"/>
      <c r="N30" s="288"/>
      <c r="P30"/>
      <c r="Q30"/>
      <c r="R30"/>
      <c r="S30"/>
      <c r="T30"/>
      <c r="U30"/>
      <c r="V30"/>
      <c r="W30"/>
      <c r="X30"/>
    </row>
    <row r="31" spans="2:24" s="10" customFormat="1">
      <c r="B31" s="294" t="str">
        <f>SUP_Processes!D30</f>
        <v>SUP_PRI_BC_EX</v>
      </c>
      <c r="C31" s="294" t="str">
        <f>SUP_Processes!E30</f>
        <v>Supply brown coal from existing mines</v>
      </c>
      <c r="D31" s="294" t="str">
        <f>MIN!D9</f>
        <v>RSV_BC</v>
      </c>
      <c r="E31" s="294"/>
      <c r="F31" s="356">
        <v>1</v>
      </c>
      <c r="G31" s="364"/>
      <c r="H31" s="294">
        <v>6.19</v>
      </c>
      <c r="I31" s="294">
        <v>6.01</v>
      </c>
      <c r="J31" s="294">
        <v>5.93</v>
      </c>
      <c r="K31" s="294">
        <v>5.86</v>
      </c>
      <c r="L31" s="294">
        <v>5.77</v>
      </c>
      <c r="M31" s="294">
        <v>5.68</v>
      </c>
      <c r="N31" s="294">
        <v>5.6</v>
      </c>
      <c r="P31"/>
      <c r="Q31"/>
      <c r="R31"/>
      <c r="S31"/>
      <c r="T31"/>
      <c r="U31"/>
      <c r="V31"/>
      <c r="W31"/>
      <c r="X31"/>
    </row>
    <row r="32" spans="2:24" s="10" customFormat="1">
      <c r="B32" s="287"/>
      <c r="C32" s="287"/>
      <c r="D32" s="288" t="str">
        <f>SUP_Comm!C54</f>
        <v>SUP_HC</v>
      </c>
      <c r="E32" s="288"/>
      <c r="F32" s="354">
        <f>'tabl. 4(30)_BC'!D22*10^-3/((GUS_2020!H6)*0.041868)</f>
        <v>5.4135516008045313E-6</v>
      </c>
      <c r="G32" s="362"/>
      <c r="H32" s="288"/>
      <c r="I32" s="288"/>
      <c r="J32" s="288"/>
      <c r="K32" s="288"/>
      <c r="L32" s="288"/>
      <c r="M32" s="288"/>
      <c r="N32" s="288"/>
      <c r="P32"/>
      <c r="Q32"/>
      <c r="R32"/>
      <c r="S32"/>
      <c r="T32"/>
      <c r="U32"/>
      <c r="V32"/>
      <c r="W32"/>
      <c r="X32"/>
    </row>
    <row r="33" spans="2:24" s="10" customFormat="1">
      <c r="B33" s="290"/>
      <c r="C33" s="290"/>
      <c r="D33" s="291" t="str">
        <f>SUP_Comm!C55</f>
        <v>SUP_BC</v>
      </c>
      <c r="E33" s="291"/>
      <c r="F33" s="355">
        <f>'tabl. 4(30)_BC'!D32*10^-3/((GUS_2020!H6)*0.041868)</f>
        <v>3.735350604555127E-4</v>
      </c>
      <c r="G33" s="363"/>
      <c r="H33" s="291"/>
      <c r="I33" s="291"/>
      <c r="J33" s="291"/>
      <c r="K33" s="291"/>
      <c r="L33" s="291"/>
      <c r="M33" s="291"/>
      <c r="N33" s="291"/>
      <c r="P33"/>
      <c r="Q33"/>
      <c r="R33"/>
      <c r="S33"/>
      <c r="T33"/>
      <c r="U33"/>
      <c r="V33"/>
      <c r="W33"/>
      <c r="X33"/>
    </row>
    <row r="34" spans="2:24" s="10" customFormat="1">
      <c r="B34" s="287"/>
      <c r="C34" s="287"/>
      <c r="D34" s="288" t="str">
        <f>SUP_Comm!C58</f>
        <v>SUP_GSL</v>
      </c>
      <c r="E34" s="288"/>
      <c r="F34" s="354">
        <f>'tabl. 4(30)_BC'!D105*10^-3/((GUS_2020!H6)*0.041868)</f>
        <v>8.1203274012067978E-6</v>
      </c>
      <c r="G34" s="362"/>
      <c r="H34" s="288"/>
      <c r="I34" s="288"/>
      <c r="J34" s="288"/>
      <c r="K34" s="288"/>
      <c r="L34" s="288"/>
      <c r="M34" s="288"/>
      <c r="N34" s="288"/>
      <c r="P34"/>
      <c r="Q34"/>
      <c r="R34"/>
      <c r="S34"/>
      <c r="T34"/>
      <c r="U34"/>
      <c r="V34"/>
      <c r="W34"/>
      <c r="X34"/>
    </row>
    <row r="35" spans="2:24" s="10" customFormat="1">
      <c r="B35" s="290"/>
      <c r="C35" s="290"/>
      <c r="D35" s="291" t="str">
        <f>SUP_Comm!C59</f>
        <v>SUP_DSL</v>
      </c>
      <c r="E35" s="291"/>
      <c r="F35" s="355">
        <f>'tabl. 4(30)_BC'!D120*10^-3/((GUS_2020!H6)*0.041868)</f>
        <v>1.4427115016144077E-3</v>
      </c>
      <c r="G35" s="363"/>
      <c r="H35" s="291"/>
      <c r="I35" s="291"/>
      <c r="J35" s="291"/>
      <c r="K35" s="291"/>
      <c r="L35" s="291"/>
      <c r="M35" s="291"/>
      <c r="N35" s="291"/>
      <c r="P35"/>
      <c r="Q35"/>
      <c r="R35"/>
      <c r="S35"/>
      <c r="T35"/>
      <c r="U35"/>
      <c r="V35"/>
      <c r="W35"/>
      <c r="X35"/>
    </row>
    <row r="36" spans="2:24" s="10" customFormat="1">
      <c r="B36" s="287"/>
      <c r="C36" s="287"/>
      <c r="D36" s="288" t="str">
        <f>SUP_Comm!C62</f>
        <v>SUP_ELC_IND</v>
      </c>
      <c r="E36" s="288"/>
      <c r="F36" s="354">
        <f>'tabl. 4(30)_BC'!D163*10^-3/((GUS_2020!H6)*0.041868)</f>
        <v>1.2851771500309958E-2</v>
      </c>
      <c r="G36" s="362"/>
      <c r="H36" s="288"/>
      <c r="I36" s="288"/>
      <c r="J36" s="288"/>
      <c r="K36" s="288"/>
      <c r="L36" s="288"/>
      <c r="M36" s="288"/>
      <c r="N36" s="288"/>
      <c r="P36"/>
      <c r="Q36"/>
      <c r="R36"/>
      <c r="S36"/>
      <c r="T36"/>
      <c r="U36"/>
      <c r="V36"/>
      <c r="W36"/>
      <c r="X36"/>
    </row>
    <row r="37" spans="2:24" s="10" customFormat="1">
      <c r="B37" s="290"/>
      <c r="C37" s="290"/>
      <c r="D37" s="291" t="str">
        <f>SUP_Comm!C63</f>
        <v>SUP_HT_IND</v>
      </c>
      <c r="E37" s="291"/>
      <c r="F37" s="355">
        <f>'tabl. 4(30)_BC'!D166*10^-3/((GUS_2020!H6)*0.041868)</f>
        <v>6.6857362269935963E-4</v>
      </c>
      <c r="G37" s="363"/>
      <c r="H37" s="291"/>
      <c r="I37" s="291"/>
      <c r="J37" s="291"/>
      <c r="K37" s="291"/>
      <c r="L37" s="291"/>
      <c r="M37" s="291"/>
      <c r="N37" s="291"/>
      <c r="P37"/>
      <c r="Q37"/>
      <c r="R37"/>
      <c r="S37"/>
      <c r="T37"/>
      <c r="U37"/>
      <c r="V37"/>
      <c r="W37"/>
      <c r="X37"/>
    </row>
    <row r="38" spans="2:24" s="10" customFormat="1">
      <c r="B38" s="292"/>
      <c r="C38" s="292"/>
      <c r="D38" s="288"/>
      <c r="E38" s="288" t="str">
        <f>SUP_Comm!C22</f>
        <v>PRI_BC</v>
      </c>
      <c r="F38" s="354"/>
      <c r="G38" s="362"/>
      <c r="H38" s="288"/>
      <c r="I38" s="288"/>
      <c r="J38" s="288"/>
      <c r="K38" s="288"/>
      <c r="L38" s="288"/>
      <c r="M38" s="288"/>
      <c r="N38" s="288"/>
      <c r="P38"/>
      <c r="Q38"/>
      <c r="R38"/>
      <c r="S38"/>
      <c r="T38"/>
      <c r="U38"/>
      <c r="V38"/>
      <c r="W38"/>
      <c r="X38"/>
    </row>
    <row r="39" spans="2:24" s="10" customFormat="1">
      <c r="B39" s="294" t="str">
        <f>SUP_Processes!D31</f>
        <v>SUP_PRI_BC_NEW</v>
      </c>
      <c r="C39" s="294" t="str">
        <f>SUP_Processes!E31</f>
        <v>Supply coal from new mines to be opened</v>
      </c>
      <c r="D39" s="294" t="str">
        <f>SUP_Comm!C9</f>
        <v>RSV_BC_NEW</v>
      </c>
      <c r="E39" s="294"/>
      <c r="F39" s="356">
        <f>F31</f>
        <v>1</v>
      </c>
      <c r="G39" s="364"/>
      <c r="H39" s="295">
        <v>8.1</v>
      </c>
      <c r="I39" s="295">
        <v>7.85</v>
      </c>
      <c r="J39" s="295">
        <v>7.76</v>
      </c>
      <c r="K39" s="295">
        <v>7.66</v>
      </c>
      <c r="L39" s="295">
        <v>7.55</v>
      </c>
      <c r="M39" s="295">
        <v>7.43</v>
      </c>
      <c r="N39" s="295">
        <v>7.32</v>
      </c>
      <c r="P39"/>
      <c r="Q39"/>
      <c r="R39"/>
      <c r="S39"/>
      <c r="T39"/>
      <c r="U39"/>
      <c r="V39"/>
      <c r="W39"/>
      <c r="X39"/>
    </row>
    <row r="40" spans="2:24" s="10" customFormat="1">
      <c r="B40" s="292"/>
      <c r="C40" s="292"/>
      <c r="D40" s="288" t="str">
        <f t="shared" ref="D40:D45" si="2">D32</f>
        <v>SUP_HC</v>
      </c>
      <c r="E40" s="288"/>
      <c r="F40" s="354">
        <f t="shared" ref="F40:F45" si="3">F32</f>
        <v>5.4135516008045313E-6</v>
      </c>
      <c r="G40" s="362"/>
      <c r="H40" s="288"/>
      <c r="I40" s="288"/>
      <c r="J40" s="288"/>
      <c r="K40" s="288"/>
      <c r="L40" s="288"/>
      <c r="M40" s="288"/>
      <c r="N40" s="288"/>
      <c r="P40"/>
      <c r="Q40"/>
      <c r="R40"/>
      <c r="S40"/>
      <c r="T40"/>
      <c r="U40"/>
      <c r="V40"/>
      <c r="W40"/>
      <c r="X40"/>
    </row>
    <row r="41" spans="2:24" s="10" customFormat="1">
      <c r="B41" s="293"/>
      <c r="C41" s="293"/>
      <c r="D41" s="291" t="str">
        <f t="shared" si="2"/>
        <v>SUP_BC</v>
      </c>
      <c r="E41" s="291"/>
      <c r="F41" s="355">
        <f t="shared" si="3"/>
        <v>3.735350604555127E-4</v>
      </c>
      <c r="G41" s="363"/>
      <c r="H41" s="291"/>
      <c r="I41" s="291"/>
      <c r="J41" s="291"/>
      <c r="K41" s="291"/>
      <c r="L41" s="291"/>
      <c r="M41" s="291"/>
      <c r="N41" s="291"/>
      <c r="P41"/>
      <c r="Q41"/>
      <c r="R41"/>
      <c r="S41"/>
      <c r="T41"/>
      <c r="U41"/>
      <c r="V41"/>
      <c r="W41"/>
      <c r="X41"/>
    </row>
    <row r="42" spans="2:24" s="10" customFormat="1">
      <c r="B42" s="292"/>
      <c r="C42" s="292"/>
      <c r="D42" s="288" t="str">
        <f t="shared" si="2"/>
        <v>SUP_GSL</v>
      </c>
      <c r="E42" s="288"/>
      <c r="F42" s="354">
        <f t="shared" si="3"/>
        <v>8.1203274012067978E-6</v>
      </c>
      <c r="G42" s="362"/>
      <c r="H42" s="288"/>
      <c r="I42" s="288"/>
      <c r="J42" s="288"/>
      <c r="K42" s="288"/>
      <c r="L42" s="288"/>
      <c r="M42" s="288"/>
      <c r="N42" s="288"/>
      <c r="P42"/>
      <c r="Q42"/>
      <c r="R42"/>
      <c r="S42"/>
      <c r="T42"/>
      <c r="U42"/>
      <c r="V42"/>
      <c r="W42"/>
      <c r="X42"/>
    </row>
    <row r="43" spans="2:24" s="10" customFormat="1">
      <c r="B43" s="293"/>
      <c r="C43" s="293"/>
      <c r="D43" s="291" t="str">
        <f t="shared" si="2"/>
        <v>SUP_DSL</v>
      </c>
      <c r="E43" s="291"/>
      <c r="F43" s="355">
        <f t="shared" si="3"/>
        <v>1.4427115016144077E-3</v>
      </c>
      <c r="G43" s="363"/>
      <c r="H43" s="291"/>
      <c r="I43" s="291"/>
      <c r="J43" s="291"/>
      <c r="K43" s="291"/>
      <c r="L43" s="291"/>
      <c r="M43" s="291"/>
      <c r="N43" s="291"/>
      <c r="P43"/>
      <c r="Q43"/>
      <c r="R43"/>
      <c r="S43"/>
      <c r="T43"/>
      <c r="U43"/>
      <c r="V43"/>
      <c r="W43"/>
      <c r="X43"/>
    </row>
    <row r="44" spans="2:24" s="10" customFormat="1">
      <c r="B44" s="292"/>
      <c r="C44" s="292"/>
      <c r="D44" s="288" t="str">
        <f t="shared" si="2"/>
        <v>SUP_ELC_IND</v>
      </c>
      <c r="E44" s="288"/>
      <c r="F44" s="354">
        <f t="shared" si="3"/>
        <v>1.2851771500309958E-2</v>
      </c>
      <c r="G44" s="362"/>
      <c r="H44" s="288"/>
      <c r="I44" s="288"/>
      <c r="J44" s="288"/>
      <c r="K44" s="288"/>
      <c r="L44" s="288"/>
      <c r="M44" s="288"/>
      <c r="N44" s="288"/>
      <c r="P44"/>
      <c r="Q44"/>
      <c r="R44"/>
      <c r="S44"/>
      <c r="T44"/>
      <c r="U44"/>
      <c r="V44"/>
      <c r="W44"/>
      <c r="X44"/>
    </row>
    <row r="45" spans="2:24" s="10" customFormat="1">
      <c r="B45" s="293"/>
      <c r="C45" s="293"/>
      <c r="D45" s="291" t="str">
        <f t="shared" si="2"/>
        <v>SUP_HT_IND</v>
      </c>
      <c r="E45" s="291"/>
      <c r="F45" s="355">
        <f t="shared" si="3"/>
        <v>6.6857362269935963E-4</v>
      </c>
      <c r="G45" s="363"/>
      <c r="H45" s="291"/>
      <c r="I45" s="291"/>
      <c r="J45" s="291"/>
      <c r="K45" s="291"/>
      <c r="L45" s="291"/>
      <c r="M45" s="291"/>
      <c r="N45" s="291"/>
      <c r="P45"/>
      <c r="Q45"/>
      <c r="R45"/>
      <c r="S45"/>
      <c r="T45"/>
      <c r="U45"/>
      <c r="V45"/>
      <c r="W45"/>
      <c r="X45"/>
    </row>
    <row r="46" spans="2:24" s="10" customFormat="1">
      <c r="B46" s="292"/>
      <c r="C46" s="292"/>
      <c r="D46" s="288"/>
      <c r="E46" s="288" t="str">
        <f>SUP_Comm!C23</f>
        <v>PRI_BC_NEW</v>
      </c>
      <c r="F46" s="354"/>
      <c r="G46" s="362"/>
      <c r="H46" s="288"/>
      <c r="I46" s="288"/>
      <c r="J46" s="288"/>
      <c r="K46" s="288"/>
      <c r="L46" s="288"/>
      <c r="M46" s="288"/>
      <c r="N46" s="288"/>
      <c r="P46"/>
      <c r="Q46"/>
      <c r="R46"/>
      <c r="S46"/>
      <c r="T46"/>
      <c r="U46"/>
      <c r="V46"/>
      <c r="W46"/>
      <c r="X46"/>
    </row>
    <row r="47" spans="2:24" s="10" customFormat="1">
      <c r="B47" s="294" t="str">
        <f>SUP_Processes!D32</f>
        <v>SUP_PRI_GAS_NAT</v>
      </c>
      <c r="C47" s="294" t="str">
        <f>SUP_Processes!E32</f>
        <v>Supply natural gas</v>
      </c>
      <c r="D47" s="294" t="str">
        <f>SUP_Comm!C10</f>
        <v>RSV_GAS_NAT</v>
      </c>
      <c r="E47" s="294"/>
      <c r="F47" s="356">
        <v>1</v>
      </c>
      <c r="G47" s="364"/>
      <c r="H47" s="295">
        <v>21</v>
      </c>
      <c r="I47" s="295">
        <v>29</v>
      </c>
      <c r="J47" s="295">
        <v>26</v>
      </c>
      <c r="K47" s="295">
        <v>28</v>
      </c>
      <c r="L47" s="295">
        <v>33</v>
      </c>
      <c r="M47" s="295">
        <v>36</v>
      </c>
      <c r="N47" s="295">
        <v>36</v>
      </c>
      <c r="P47"/>
      <c r="Q47"/>
      <c r="R47"/>
      <c r="S47"/>
      <c r="T47"/>
      <c r="U47"/>
      <c r="V47"/>
      <c r="W47"/>
      <c r="X47"/>
    </row>
    <row r="48" spans="2:24" s="10" customFormat="1">
      <c r="B48" s="292"/>
      <c r="C48" s="292"/>
      <c r="D48" s="288" t="str">
        <f>SUP_Comm!C60</f>
        <v>SUP_GAS_NAT</v>
      </c>
      <c r="E48" s="288"/>
      <c r="F48" s="354">
        <f>('tabl. 5(31)_OIL_GAS'!D42+'tabl. 5(31)_OIL_GAS'!D47)*10^-3/((GUS_2020!AT6+GUS_2020!X6)*0.041868)</f>
        <v>0.11647758902184827</v>
      </c>
      <c r="G48" s="362"/>
      <c r="H48" s="288"/>
      <c r="I48" s="288"/>
      <c r="J48" s="288"/>
      <c r="K48" s="288"/>
      <c r="L48" s="288"/>
      <c r="M48" s="288"/>
      <c r="N48" s="288"/>
      <c r="P48"/>
      <c r="Q48"/>
      <c r="R48"/>
      <c r="S48"/>
      <c r="T48"/>
      <c r="U48"/>
      <c r="V48"/>
      <c r="W48"/>
      <c r="X48"/>
    </row>
    <row r="49" spans="2:24" s="10" customFormat="1">
      <c r="B49" s="293"/>
      <c r="C49" s="293"/>
      <c r="D49" s="291" t="str">
        <f>SUP_Comm!C58</f>
        <v>SUP_GSL</v>
      </c>
      <c r="E49" s="291"/>
      <c r="F49" s="355">
        <f>'tabl. 5(31)_OIL_GAS'!D105*10^-3/((GUS_2020!AT6+GUS_2020!X6)*0.041868)</f>
        <v>1.6640447976834366E-5</v>
      </c>
      <c r="G49" s="363"/>
      <c r="H49" s="291"/>
      <c r="I49" s="291"/>
      <c r="J49" s="291"/>
      <c r="K49" s="291"/>
      <c r="L49" s="291"/>
      <c r="M49" s="291"/>
      <c r="N49" s="291"/>
      <c r="P49"/>
      <c r="Q49"/>
      <c r="R49"/>
      <c r="S49"/>
      <c r="T49"/>
      <c r="U49"/>
      <c r="V49"/>
      <c r="W49"/>
      <c r="X49"/>
    </row>
    <row r="50" spans="2:24" s="10" customFormat="1">
      <c r="B50" s="292"/>
      <c r="C50" s="292"/>
      <c r="D50" s="288" t="str">
        <f>SUP_Comm!C59</f>
        <v>SUP_DSL</v>
      </c>
      <c r="E50" s="288"/>
      <c r="F50" s="354">
        <f>'tabl. 5(31)_OIL_GAS'!D120*10^-3/((GUS_2020!AT6+GUS_2020!X6)*0.041868)</f>
        <v>2.8288761560618425E-4</v>
      </c>
      <c r="G50" s="362"/>
      <c r="H50" s="288"/>
      <c r="I50" s="288"/>
      <c r="J50" s="288"/>
      <c r="K50" s="288"/>
      <c r="L50" s="288"/>
      <c r="M50" s="288"/>
      <c r="N50" s="288"/>
      <c r="P50"/>
      <c r="Q50"/>
      <c r="R50"/>
      <c r="S50"/>
      <c r="T50"/>
      <c r="U50"/>
      <c r="V50"/>
      <c r="W50"/>
      <c r="X50"/>
    </row>
    <row r="51" spans="2:24" s="10" customFormat="1">
      <c r="B51" s="293"/>
      <c r="C51" s="293"/>
      <c r="D51" s="291" t="str">
        <f>SUP_Comm!C62</f>
        <v>SUP_ELC_IND</v>
      </c>
      <c r="E51" s="291"/>
      <c r="F51" s="355">
        <f>'tabl. 5(31)_OIL_GAS'!D163*10^-3/((GUS_2020!AT6+GUS_2020!X6)*0.041868)</f>
        <v>2.0190410211892362E-3</v>
      </c>
      <c r="G51" s="363"/>
      <c r="H51" s="291"/>
      <c r="I51" s="291"/>
      <c r="J51" s="291"/>
      <c r="K51" s="291"/>
      <c r="L51" s="291"/>
      <c r="M51" s="291"/>
      <c r="N51" s="291"/>
      <c r="P51"/>
      <c r="Q51"/>
      <c r="R51"/>
      <c r="S51"/>
      <c r="T51"/>
      <c r="U51"/>
      <c r="V51"/>
      <c r="W51"/>
      <c r="X51"/>
    </row>
    <row r="52" spans="2:24" s="10" customFormat="1">
      <c r="B52" s="292"/>
      <c r="C52" s="292"/>
      <c r="D52" s="288" t="str">
        <f>SUP_Comm!C63</f>
        <v>SUP_HT_IND</v>
      </c>
      <c r="E52" s="288"/>
      <c r="F52" s="354"/>
      <c r="G52" s="362">
        <f>-'tabl. 5(31)_OIL_GAS'!D166*10^-3/((GUS_2020!AT6+GUS_2020!X6)*0.041868)</f>
        <v>4.3819846338997163E-4</v>
      </c>
      <c r="H52" s="288"/>
      <c r="I52" s="288"/>
      <c r="J52" s="288"/>
      <c r="K52" s="288"/>
      <c r="L52" s="288"/>
      <c r="M52" s="288"/>
      <c r="N52" s="288"/>
      <c r="P52"/>
      <c r="Q52"/>
      <c r="R52"/>
      <c r="S52"/>
      <c r="T52"/>
      <c r="U52"/>
      <c r="V52"/>
      <c r="W52"/>
      <c r="X52"/>
    </row>
    <row r="53" spans="2:24" s="10" customFormat="1">
      <c r="B53" s="293"/>
      <c r="C53" s="293"/>
      <c r="D53" s="291"/>
      <c r="E53" s="291" t="str">
        <f>SUP_Comm!C24</f>
        <v>PRI_GAS_NAT</v>
      </c>
      <c r="F53" s="355"/>
      <c r="G53" s="363"/>
      <c r="H53" s="291"/>
      <c r="I53" s="291"/>
      <c r="J53" s="291"/>
      <c r="K53" s="291"/>
      <c r="L53" s="291"/>
      <c r="M53" s="291"/>
      <c r="N53" s="291"/>
      <c r="P53"/>
      <c r="Q53"/>
      <c r="R53"/>
      <c r="S53"/>
      <c r="T53"/>
      <c r="U53"/>
      <c r="V53"/>
      <c r="W53"/>
      <c r="X53"/>
    </row>
    <row r="54" spans="2:24" s="10" customFormat="1">
      <c r="B54" s="294" t="str">
        <f>SUP_Processes!D33</f>
        <v>SUP_PRI_OIL_CRD</v>
      </c>
      <c r="C54" s="294" t="str">
        <f>SUP_Processes!E33</f>
        <v>Supply of crude oil</v>
      </c>
      <c r="D54" s="294" t="str">
        <f>SUP_Comm!C11</f>
        <v>RSV_OIL</v>
      </c>
      <c r="E54" s="294"/>
      <c r="F54" s="356">
        <v>1</v>
      </c>
      <c r="G54" s="364"/>
      <c r="H54" s="295">
        <v>79.75</v>
      </c>
      <c r="I54" s="295">
        <v>83.45</v>
      </c>
      <c r="J54" s="295">
        <v>87.18</v>
      </c>
      <c r="K54" s="295">
        <v>91.27</v>
      </c>
      <c r="L54" s="295">
        <v>95.88</v>
      </c>
      <c r="M54" s="295">
        <v>100.16</v>
      </c>
      <c r="N54" s="295">
        <v>104.43</v>
      </c>
      <c r="P54"/>
      <c r="Q54"/>
      <c r="R54"/>
      <c r="S54"/>
      <c r="T54"/>
      <c r="U54"/>
      <c r="V54"/>
      <c r="W54"/>
      <c r="X54"/>
    </row>
    <row r="55" spans="2:24" s="10" customFormat="1">
      <c r="B55" s="292"/>
      <c r="C55" s="292"/>
      <c r="D55" s="288" t="str">
        <f>D48</f>
        <v>SUP_GAS_NAT</v>
      </c>
      <c r="E55" s="288"/>
      <c r="F55" s="354">
        <f>('tabl. 5(31)_OIL_GAS'!D42+'tabl. 5(31)_OIL_GAS'!D47)*10^-3/((GUS_2020!AT6+GUS_2020!X6)*0.041868)</f>
        <v>0.11647758902184827</v>
      </c>
      <c r="G55" s="362"/>
      <c r="H55" s="288"/>
      <c r="I55" s="288"/>
      <c r="J55" s="288"/>
      <c r="K55" s="288"/>
      <c r="L55" s="288"/>
      <c r="M55" s="288"/>
      <c r="N55" s="288"/>
      <c r="P55"/>
      <c r="Q55"/>
      <c r="R55"/>
      <c r="S55"/>
      <c r="T55"/>
      <c r="U55"/>
      <c r="V55"/>
      <c r="W55"/>
      <c r="X55"/>
    </row>
    <row r="56" spans="2:24" s="10" customFormat="1">
      <c r="B56" s="293"/>
      <c r="C56" s="293"/>
      <c r="D56" s="291" t="str">
        <f t="shared" ref="D56:D59" si="4">D49</f>
        <v>SUP_GSL</v>
      </c>
      <c r="E56" s="291"/>
      <c r="F56" s="355">
        <f>'tabl. 5(31)_OIL_GAS'!D105*10^-3/((GUS_2020!AT6+GUS_2020!X6)*0.041868)</f>
        <v>1.6640447976834366E-5</v>
      </c>
      <c r="G56" s="363"/>
      <c r="H56" s="291"/>
      <c r="I56" s="291"/>
      <c r="J56" s="291"/>
      <c r="K56" s="291"/>
      <c r="L56" s="291"/>
      <c r="M56" s="291"/>
      <c r="N56" s="291"/>
      <c r="P56"/>
      <c r="Q56"/>
      <c r="R56"/>
      <c r="S56"/>
      <c r="T56"/>
      <c r="U56"/>
      <c r="V56"/>
      <c r="W56"/>
      <c r="X56"/>
    </row>
    <row r="57" spans="2:24" s="10" customFormat="1">
      <c r="B57" s="292"/>
      <c r="C57" s="292"/>
      <c r="D57" s="288" t="str">
        <f t="shared" si="4"/>
        <v>SUP_DSL</v>
      </c>
      <c r="E57" s="288"/>
      <c r="F57" s="354">
        <f>'tabl. 5(31)_OIL_GAS'!D120*10^-3/((GUS_2020!AT6+GUS_2020!X6)*0.041868)</f>
        <v>2.8288761560618425E-4</v>
      </c>
      <c r="G57" s="362"/>
      <c r="H57" s="288"/>
      <c r="I57" s="288"/>
      <c r="J57" s="288"/>
      <c r="K57" s="288"/>
      <c r="L57" s="288"/>
      <c r="M57" s="288"/>
      <c r="N57" s="288"/>
      <c r="P57"/>
      <c r="Q57"/>
      <c r="R57"/>
      <c r="S57"/>
      <c r="T57"/>
      <c r="U57"/>
      <c r="V57"/>
      <c r="W57"/>
      <c r="X57"/>
    </row>
    <row r="58" spans="2:24" s="10" customFormat="1">
      <c r="B58" s="293"/>
      <c r="C58" s="293"/>
      <c r="D58" s="291" t="str">
        <f t="shared" si="4"/>
        <v>SUP_ELC_IND</v>
      </c>
      <c r="E58" s="291"/>
      <c r="F58" s="355">
        <f>'tabl. 5(31)_OIL_GAS'!D163*10^-3/((GUS_2020!AT6+GUS_2020!X6)*0.041868)</f>
        <v>2.0190410211892362E-3</v>
      </c>
      <c r="G58" s="363"/>
      <c r="H58" s="291"/>
      <c r="I58" s="291"/>
      <c r="J58" s="291"/>
      <c r="K58" s="291"/>
      <c r="L58" s="291"/>
      <c r="M58" s="291"/>
      <c r="N58" s="291"/>
      <c r="P58"/>
      <c r="Q58"/>
      <c r="R58"/>
      <c r="S58"/>
      <c r="T58"/>
      <c r="U58"/>
      <c r="V58"/>
      <c r="W58"/>
      <c r="X58"/>
    </row>
    <row r="59" spans="2:24" s="10" customFormat="1">
      <c r="B59" s="292"/>
      <c r="C59" s="292"/>
      <c r="D59" s="288" t="str">
        <f t="shared" si="4"/>
        <v>SUP_HT_IND</v>
      </c>
      <c r="E59" s="288"/>
      <c r="F59" s="354"/>
      <c r="G59" s="362">
        <f>-'tabl. 5(31)_OIL_GAS'!D166*10^-3/((GUS_2020!AT6+GUS_2020!X6)*0.041868)</f>
        <v>4.3819846338997163E-4</v>
      </c>
      <c r="H59" s="288"/>
      <c r="I59" s="288"/>
      <c r="J59" s="288"/>
      <c r="K59" s="288"/>
      <c r="L59" s="288"/>
      <c r="M59" s="288"/>
      <c r="N59" s="288"/>
      <c r="P59"/>
      <c r="Q59"/>
      <c r="R59"/>
      <c r="S59"/>
      <c r="T59"/>
      <c r="U59"/>
      <c r="V59"/>
      <c r="W59"/>
      <c r="X59"/>
    </row>
    <row r="60" spans="2:24" s="10" customFormat="1">
      <c r="B60" s="293"/>
      <c r="C60" s="293"/>
      <c r="D60" s="291"/>
      <c r="E60" s="291" t="str">
        <f>SUP_Comm!C25</f>
        <v>PRI_OIL_CRD</v>
      </c>
      <c r="F60" s="355"/>
      <c r="G60" s="363"/>
      <c r="H60" s="291"/>
      <c r="I60" s="291"/>
      <c r="J60" s="291"/>
      <c r="K60" s="291"/>
      <c r="L60" s="291"/>
      <c r="M60" s="291"/>
      <c r="N60" s="291"/>
      <c r="P60"/>
      <c r="Q60"/>
      <c r="R60"/>
      <c r="S60"/>
      <c r="T60"/>
      <c r="U60"/>
      <c r="V60"/>
      <c r="W60"/>
      <c r="X60"/>
    </row>
    <row r="61" spans="2:24" s="10" customFormat="1">
      <c r="B61" s="294" t="str">
        <f>SUP_Processes!D34</f>
        <v>SUP_PRI_RDF</v>
      </c>
      <c r="C61" s="294" t="str">
        <f>SUP_Processes!E34</f>
        <v>Supply of Refuse-Derived Fuel</v>
      </c>
      <c r="D61" s="294" t="str">
        <f>SUP_Comm!C15</f>
        <v>RSV_BIOG_WWTP</v>
      </c>
      <c r="E61" s="294"/>
      <c r="F61" s="356">
        <v>1</v>
      </c>
      <c r="G61" s="364"/>
      <c r="H61" s="295">
        <v>0</v>
      </c>
      <c r="I61" s="295">
        <v>0</v>
      </c>
      <c r="J61" s="295">
        <v>0</v>
      </c>
      <c r="K61" s="295">
        <v>0</v>
      </c>
      <c r="L61" s="295">
        <v>0</v>
      </c>
      <c r="M61" s="295">
        <v>0</v>
      </c>
      <c r="N61" s="295">
        <v>0</v>
      </c>
      <c r="P61"/>
      <c r="Q61"/>
      <c r="R61"/>
      <c r="S61"/>
      <c r="T61"/>
      <c r="U61"/>
      <c r="V61"/>
      <c r="W61"/>
      <c r="X61"/>
    </row>
    <row r="62" spans="2:24" s="10" customFormat="1">
      <c r="B62" s="292"/>
      <c r="C62" s="292"/>
      <c r="D62" s="288"/>
      <c r="E62" s="288" t="str">
        <f>SUP_Comm!C27</f>
        <v>PRI_RDF</v>
      </c>
      <c r="F62" s="354"/>
      <c r="G62" s="362"/>
      <c r="H62" s="288"/>
      <c r="I62" s="288"/>
      <c r="J62" s="288"/>
      <c r="K62" s="288"/>
      <c r="L62" s="288"/>
      <c r="M62" s="288"/>
      <c r="N62" s="288"/>
      <c r="P62"/>
      <c r="Q62"/>
      <c r="R62"/>
      <c r="S62"/>
      <c r="T62"/>
      <c r="U62"/>
      <c r="V62"/>
      <c r="W62"/>
      <c r="X62"/>
    </row>
    <row r="63" spans="2:24" s="10" customFormat="1">
      <c r="B63" s="294" t="str">
        <f>SUP_Processes!D35</f>
        <v>SUP_PRI_BIO_WOOD</v>
      </c>
      <c r="C63" s="294" t="str">
        <f>SUP_Processes!E35</f>
        <v>Supply of wooden biomass</v>
      </c>
      <c r="D63" s="294" t="str">
        <f>SUP_Comm!C13</f>
        <v>RSV_BIO_WOOD</v>
      </c>
      <c r="E63" s="294"/>
      <c r="F63" s="356">
        <v>1</v>
      </c>
      <c r="G63" s="364"/>
      <c r="H63" s="295">
        <v>25</v>
      </c>
      <c r="I63" s="295">
        <v>25</v>
      </c>
      <c r="J63" s="295">
        <v>25</v>
      </c>
      <c r="K63" s="295">
        <v>25</v>
      </c>
      <c r="L63" s="295">
        <v>25</v>
      </c>
      <c r="M63" s="295">
        <v>25</v>
      </c>
      <c r="N63" s="295">
        <v>25</v>
      </c>
      <c r="P63"/>
      <c r="Q63"/>
      <c r="R63"/>
      <c r="S63"/>
      <c r="T63"/>
      <c r="U63"/>
      <c r="V63"/>
      <c r="W63"/>
      <c r="X63"/>
    </row>
    <row r="64" spans="2:24" s="10" customFormat="1">
      <c r="B64" s="292"/>
      <c r="C64" s="292"/>
      <c r="D64" s="288"/>
      <c r="E64" s="288" t="str">
        <f>SUP_Comm!C28</f>
        <v>PRI_BIO_WOOD</v>
      </c>
      <c r="F64" s="354"/>
      <c r="G64" s="362"/>
      <c r="H64" s="288"/>
      <c r="I64" s="288"/>
      <c r="J64" s="288"/>
      <c r="K64" s="288"/>
      <c r="L64" s="288"/>
      <c r="M64" s="288"/>
      <c r="N64" s="288"/>
      <c r="P64"/>
      <c r="Q64"/>
      <c r="R64"/>
      <c r="S64"/>
      <c r="T64"/>
      <c r="U64"/>
      <c r="V64"/>
      <c r="W64"/>
      <c r="X64"/>
    </row>
    <row r="65" spans="2:24" s="10" customFormat="1">
      <c r="B65" s="294" t="str">
        <f>SUP_Processes!D36</f>
        <v>SUP_BIOG_LF</v>
      </c>
      <c r="C65" s="294" t="str">
        <f>SUP_Processes!E36</f>
        <v>Supply of biogas from landfills</v>
      </c>
      <c r="D65" s="294" t="str">
        <f>SUP_Comm!C14</f>
        <v>RSV_BIOG_LF</v>
      </c>
      <c r="E65" s="294"/>
      <c r="F65" s="356">
        <v>1</v>
      </c>
      <c r="G65" s="364"/>
      <c r="H65" s="295">
        <v>0</v>
      </c>
      <c r="I65" s="295">
        <v>0</v>
      </c>
      <c r="J65" s="295">
        <v>0</v>
      </c>
      <c r="K65" s="295">
        <v>0</v>
      </c>
      <c r="L65" s="295">
        <v>0</v>
      </c>
      <c r="M65" s="295">
        <v>0</v>
      </c>
      <c r="N65" s="295">
        <v>0</v>
      </c>
      <c r="P65"/>
      <c r="Q65"/>
      <c r="R65"/>
      <c r="S65"/>
      <c r="T65"/>
      <c r="U65"/>
      <c r="V65"/>
      <c r="W65"/>
      <c r="X65"/>
    </row>
    <row r="66" spans="2:24" s="10" customFormat="1">
      <c r="B66" s="292"/>
      <c r="C66" s="292"/>
      <c r="D66" s="288"/>
      <c r="E66" s="288" t="str">
        <f>SUP_Comm!C29</f>
        <v>PRI_BIOG_LF</v>
      </c>
      <c r="F66" s="354"/>
      <c r="G66" s="362"/>
      <c r="H66" s="288"/>
      <c r="I66" s="288"/>
      <c r="J66" s="288"/>
      <c r="K66" s="288"/>
      <c r="L66" s="288"/>
      <c r="M66" s="288"/>
      <c r="N66" s="288"/>
      <c r="P66"/>
      <c r="Q66"/>
      <c r="R66"/>
      <c r="S66"/>
      <c r="T66"/>
      <c r="U66"/>
      <c r="V66"/>
      <c r="W66"/>
      <c r="X66"/>
    </row>
    <row r="67" spans="2:24" s="10" customFormat="1">
      <c r="B67" s="294" t="str">
        <f>SUP_Processes!D37</f>
        <v>SUP_BIOG_WWTP</v>
      </c>
      <c r="C67" s="294" t="str">
        <f>SUP_Processes!E37</f>
        <v>Supply of biogas from waste water treatment plants</v>
      </c>
      <c r="D67" s="294" t="str">
        <f>SUP_Comm!C15</f>
        <v>RSV_BIOG_WWTP</v>
      </c>
      <c r="E67" s="294"/>
      <c r="F67" s="356">
        <v>1</v>
      </c>
      <c r="G67" s="364"/>
      <c r="H67" s="295">
        <v>0</v>
      </c>
      <c r="I67" s="295">
        <v>0</v>
      </c>
      <c r="J67" s="295">
        <v>0</v>
      </c>
      <c r="K67" s="295">
        <v>0</v>
      </c>
      <c r="L67" s="295">
        <v>0</v>
      </c>
      <c r="M67" s="295">
        <v>0</v>
      </c>
      <c r="N67" s="295">
        <v>0</v>
      </c>
      <c r="P67"/>
      <c r="Q67"/>
      <c r="R67"/>
      <c r="S67"/>
      <c r="T67"/>
      <c r="U67"/>
      <c r="V67"/>
      <c r="W67"/>
      <c r="X67"/>
    </row>
    <row r="68" spans="2:24" s="10" customFormat="1">
      <c r="B68" s="292"/>
      <c r="C68" s="292"/>
      <c r="D68" s="288"/>
      <c r="E68" s="288" t="str">
        <f>SUP_Comm!C30</f>
        <v>PRI_BIOG_WWTP</v>
      </c>
      <c r="F68" s="354"/>
      <c r="G68" s="362"/>
      <c r="H68" s="288"/>
      <c r="I68" s="288"/>
      <c r="J68" s="288"/>
      <c r="K68" s="288"/>
      <c r="L68" s="288"/>
      <c r="M68" s="288"/>
      <c r="N68" s="288"/>
      <c r="P68"/>
      <c r="Q68"/>
      <c r="R68"/>
      <c r="S68"/>
      <c r="T68"/>
      <c r="U68"/>
      <c r="V68"/>
      <c r="W68"/>
      <c r="X68"/>
    </row>
    <row r="69" spans="2:24" s="10" customFormat="1">
      <c r="B69" s="294" t="str">
        <f>SUP_Processes!D38</f>
        <v>SUP_BIOG_AGR</v>
      </c>
      <c r="C69" s="294" t="str">
        <f>SUP_Processes!E38</f>
        <v>Supply of biogas from agricultural residues and other</v>
      </c>
      <c r="D69" s="294" t="str">
        <f>SUP_Comm!C16</f>
        <v>RSV_BIOG_AGR</v>
      </c>
      <c r="E69" s="294"/>
      <c r="F69" s="356">
        <v>1</v>
      </c>
      <c r="G69" s="364"/>
      <c r="H69" s="295">
        <v>38</v>
      </c>
      <c r="I69" s="295">
        <f>H69</f>
        <v>38</v>
      </c>
      <c r="J69" s="295">
        <f t="shared" ref="J69:N69" si="5">I69</f>
        <v>38</v>
      </c>
      <c r="K69" s="295">
        <f t="shared" si="5"/>
        <v>38</v>
      </c>
      <c r="L69" s="295">
        <f t="shared" si="5"/>
        <v>38</v>
      </c>
      <c r="M69" s="295">
        <f t="shared" si="5"/>
        <v>38</v>
      </c>
      <c r="N69" s="295">
        <f t="shared" si="5"/>
        <v>38</v>
      </c>
      <c r="P69"/>
      <c r="Q69"/>
      <c r="R69"/>
      <c r="S69"/>
      <c r="T69"/>
      <c r="U69"/>
      <c r="V69"/>
      <c r="W69"/>
      <c r="X69"/>
    </row>
    <row r="70" spans="2:24" s="10" customFormat="1">
      <c r="B70" s="292"/>
      <c r="C70" s="292"/>
      <c r="D70" s="288"/>
      <c r="E70" s="288" t="str">
        <f>SUP_Comm!C31</f>
        <v>PRI_BIOG_AGR</v>
      </c>
      <c r="F70" s="354"/>
      <c r="G70" s="362"/>
      <c r="H70" s="288"/>
      <c r="I70" s="288"/>
      <c r="J70" s="288"/>
      <c r="K70" s="288"/>
      <c r="L70" s="288"/>
      <c r="M70" s="288"/>
      <c r="N70" s="288"/>
      <c r="P70"/>
      <c r="Q70"/>
      <c r="R70"/>
      <c r="S70"/>
      <c r="T70"/>
      <c r="U70"/>
      <c r="V70"/>
      <c r="W70"/>
      <c r="X70"/>
    </row>
    <row r="71" spans="2:24" s="10" customFormat="1">
      <c r="B71" s="294" t="str">
        <f>SUP_Processes!D39</f>
        <v>SUP_BIO_DSL</v>
      </c>
      <c r="C71" s="294" t="str">
        <f>SUP_Processes!E39</f>
        <v>Supply of biodiesel</v>
      </c>
      <c r="D71" s="294" t="str">
        <f>SUP_Comm!C17</f>
        <v>RSV_BIO_DSL</v>
      </c>
      <c r="E71" s="294"/>
      <c r="F71" s="356">
        <v>1</v>
      </c>
      <c r="G71" s="364"/>
      <c r="H71" s="295">
        <v>60</v>
      </c>
      <c r="I71" s="295">
        <f>H71</f>
        <v>60</v>
      </c>
      <c r="J71" s="295">
        <f t="shared" ref="J71:N71" si="6">I71</f>
        <v>60</v>
      </c>
      <c r="K71" s="295">
        <f t="shared" si="6"/>
        <v>60</v>
      </c>
      <c r="L71" s="295">
        <f t="shared" si="6"/>
        <v>60</v>
      </c>
      <c r="M71" s="295">
        <f t="shared" si="6"/>
        <v>60</v>
      </c>
      <c r="N71" s="295">
        <f t="shared" si="6"/>
        <v>60</v>
      </c>
      <c r="P71"/>
      <c r="Q71"/>
      <c r="R71"/>
      <c r="S71"/>
      <c r="T71"/>
      <c r="U71"/>
      <c r="V71"/>
      <c r="W71"/>
      <c r="X71"/>
    </row>
    <row r="72" spans="2:24" s="10" customFormat="1">
      <c r="B72" s="292"/>
      <c r="C72" s="292"/>
      <c r="D72" s="288"/>
      <c r="E72" s="288" t="str">
        <f>SUP_Comm!C32</f>
        <v>PRI_BIO_DSL</v>
      </c>
      <c r="F72" s="354"/>
      <c r="G72" s="362"/>
      <c r="H72" s="288"/>
      <c r="I72" s="288"/>
      <c r="J72" s="288"/>
      <c r="K72" s="288"/>
      <c r="L72" s="288"/>
      <c r="M72" s="288"/>
      <c r="N72" s="288"/>
      <c r="P72"/>
      <c r="Q72"/>
      <c r="R72"/>
      <c r="S72"/>
      <c r="T72"/>
      <c r="U72"/>
      <c r="V72"/>
      <c r="W72"/>
      <c r="X72"/>
    </row>
    <row r="73" spans="2:24" s="10" customFormat="1">
      <c r="B73" s="294" t="str">
        <f>SUP_Processes!D40</f>
        <v>SUP_BIO_GSL</v>
      </c>
      <c r="C73" s="294" t="str">
        <f>SUP_Processes!E40</f>
        <v>Supply of bioethanol</v>
      </c>
      <c r="D73" s="294" t="str">
        <f>SUP_Comm!C18</f>
        <v>RSV_BIO_GSL</v>
      </c>
      <c r="E73" s="294"/>
      <c r="F73" s="356">
        <v>1</v>
      </c>
      <c r="G73" s="364"/>
      <c r="H73" s="295">
        <v>100</v>
      </c>
      <c r="I73" s="295">
        <f>H73</f>
        <v>100</v>
      </c>
      <c r="J73" s="295">
        <f t="shared" ref="J73:N73" si="7">I73</f>
        <v>100</v>
      </c>
      <c r="K73" s="295">
        <f t="shared" si="7"/>
        <v>100</v>
      </c>
      <c r="L73" s="295">
        <f t="shared" si="7"/>
        <v>100</v>
      </c>
      <c r="M73" s="295">
        <f t="shared" si="7"/>
        <v>100</v>
      </c>
      <c r="N73" s="295">
        <f t="shared" si="7"/>
        <v>100</v>
      </c>
      <c r="P73"/>
      <c r="Q73"/>
      <c r="R73"/>
      <c r="S73"/>
      <c r="T73"/>
      <c r="U73"/>
      <c r="V73"/>
      <c r="W73"/>
      <c r="X73"/>
    </row>
    <row r="74" spans="2:24" s="10" customFormat="1">
      <c r="B74" s="292"/>
      <c r="C74" s="292"/>
      <c r="D74" s="288"/>
      <c r="E74" s="288" t="str">
        <f>SUP_Comm!C33</f>
        <v>PRI_BIO_GSL</v>
      </c>
      <c r="F74" s="354"/>
      <c r="G74" s="362"/>
      <c r="H74" s="288"/>
      <c r="I74" s="288"/>
      <c r="J74" s="288"/>
      <c r="K74" s="288"/>
      <c r="L74" s="288"/>
      <c r="M74" s="288"/>
      <c r="N74" s="288"/>
      <c r="P74"/>
      <c r="Q74"/>
      <c r="R74"/>
      <c r="S74"/>
      <c r="T74"/>
      <c r="U74"/>
      <c r="V74"/>
      <c r="W74"/>
      <c r="X74"/>
    </row>
    <row r="75" spans="2:24" s="10" customFormat="1">
      <c r="F75" s="357"/>
      <c r="G75" s="365"/>
      <c r="P75"/>
      <c r="Q75"/>
      <c r="R75"/>
      <c r="S75"/>
      <c r="T75"/>
      <c r="U75"/>
      <c r="V75"/>
      <c r="W75"/>
      <c r="X75"/>
    </row>
    <row r="76" spans="2:24" s="10" customFormat="1">
      <c r="F76" s="357"/>
      <c r="G76" s="365"/>
      <c r="P76"/>
      <c r="Q76"/>
      <c r="R76"/>
      <c r="S76"/>
      <c r="T76"/>
      <c r="U76"/>
      <c r="V76"/>
      <c r="W76"/>
      <c r="X76"/>
    </row>
    <row r="77" spans="2:24" s="10" customFormat="1">
      <c r="F77" s="357"/>
      <c r="G77" s="365"/>
      <c r="P77"/>
      <c r="Q77"/>
      <c r="R77"/>
      <c r="S77"/>
      <c r="T77"/>
      <c r="U77"/>
      <c r="V77"/>
      <c r="W77"/>
      <c r="X77"/>
    </row>
    <row r="78" spans="2:24" s="10" customFormat="1">
      <c r="F78" s="357"/>
      <c r="G78" s="365"/>
      <c r="P78"/>
      <c r="Q78"/>
      <c r="R78"/>
      <c r="S78"/>
      <c r="T78"/>
      <c r="U78"/>
      <c r="V78"/>
      <c r="W78"/>
      <c r="X78"/>
    </row>
    <row r="79" spans="2:24" s="10" customFormat="1">
      <c r="F79" s="357"/>
      <c r="G79" s="365"/>
      <c r="P79"/>
      <c r="Q79"/>
      <c r="R79"/>
      <c r="S79"/>
      <c r="T79"/>
      <c r="U79"/>
      <c r="V79"/>
      <c r="W79"/>
      <c r="X79"/>
    </row>
    <row r="80" spans="2:24" s="10" customFormat="1">
      <c r="F80" s="357"/>
      <c r="G80" s="365"/>
      <c r="P80"/>
      <c r="Q80"/>
      <c r="R80"/>
      <c r="S80"/>
      <c r="T80"/>
      <c r="U80"/>
      <c r="V80"/>
      <c r="W80"/>
      <c r="X80"/>
    </row>
    <row r="81" spans="6:24" s="10" customFormat="1">
      <c r="F81" s="357"/>
      <c r="G81" s="365"/>
      <c r="P81"/>
      <c r="Q81"/>
      <c r="R81"/>
      <c r="S81"/>
      <c r="T81"/>
      <c r="U81"/>
      <c r="V81"/>
      <c r="W81"/>
      <c r="X81"/>
    </row>
    <row r="82" spans="6:24" s="10" customFormat="1">
      <c r="F82" s="357"/>
      <c r="G82" s="365"/>
      <c r="P82"/>
      <c r="Q82"/>
      <c r="R82"/>
      <c r="S82"/>
      <c r="T82"/>
      <c r="U82"/>
      <c r="V82"/>
      <c r="W82"/>
      <c r="X82"/>
    </row>
    <row r="83" spans="6:24" s="10" customFormat="1">
      <c r="F83" s="357"/>
      <c r="G83" s="365"/>
      <c r="P83"/>
      <c r="Q83"/>
      <c r="R83"/>
      <c r="S83"/>
      <c r="T83"/>
      <c r="U83"/>
      <c r="V83"/>
      <c r="W83"/>
      <c r="X83"/>
    </row>
    <row r="84" spans="6:24" s="10" customFormat="1">
      <c r="F84" s="357"/>
      <c r="G84" s="365"/>
      <c r="P84"/>
      <c r="Q84"/>
      <c r="R84"/>
      <c r="S84"/>
      <c r="T84"/>
      <c r="U84"/>
      <c r="V84"/>
      <c r="W84"/>
      <c r="X84"/>
    </row>
    <row r="85" spans="6:24" s="10" customFormat="1">
      <c r="F85" s="357"/>
      <c r="G85" s="365"/>
      <c r="P85"/>
      <c r="Q85"/>
      <c r="R85"/>
      <c r="S85"/>
      <c r="T85"/>
      <c r="U85"/>
      <c r="V85"/>
      <c r="W85"/>
      <c r="X85"/>
    </row>
    <row r="86" spans="6:24" s="10" customFormat="1">
      <c r="F86" s="357"/>
      <c r="G86" s="365"/>
      <c r="P86"/>
      <c r="Q86"/>
      <c r="R86"/>
      <c r="S86"/>
      <c r="T86"/>
      <c r="U86"/>
      <c r="V86"/>
      <c r="W86"/>
      <c r="X86"/>
    </row>
    <row r="87" spans="6:24" s="10" customFormat="1">
      <c r="F87" s="357"/>
      <c r="G87" s="365"/>
      <c r="P87"/>
      <c r="Q87"/>
      <c r="R87"/>
      <c r="S87"/>
      <c r="T87"/>
      <c r="U87"/>
      <c r="V87"/>
      <c r="W87"/>
      <c r="X87"/>
    </row>
    <row r="88" spans="6:24" s="10" customFormat="1">
      <c r="F88" s="357"/>
      <c r="G88" s="365"/>
      <c r="P88"/>
      <c r="Q88"/>
      <c r="R88"/>
      <c r="S88"/>
      <c r="T88"/>
      <c r="U88"/>
      <c r="V88"/>
      <c r="W88"/>
      <c r="X88"/>
    </row>
    <row r="89" spans="6:24" s="10" customFormat="1">
      <c r="F89" s="357"/>
      <c r="G89" s="365"/>
      <c r="P89"/>
      <c r="Q89"/>
      <c r="R89"/>
      <c r="S89"/>
      <c r="T89"/>
      <c r="U89"/>
      <c r="V89"/>
      <c r="W89"/>
      <c r="X89"/>
    </row>
    <row r="90" spans="6:24" s="10" customFormat="1">
      <c r="F90" s="357"/>
      <c r="G90" s="365"/>
      <c r="P90"/>
      <c r="Q90"/>
      <c r="R90"/>
      <c r="S90"/>
      <c r="T90"/>
      <c r="U90"/>
      <c r="V90"/>
      <c r="W90"/>
      <c r="X90"/>
    </row>
    <row r="91" spans="6:24" s="10" customFormat="1">
      <c r="F91" s="357"/>
      <c r="G91" s="365"/>
      <c r="P91"/>
      <c r="Q91"/>
      <c r="R91"/>
      <c r="S91"/>
      <c r="T91"/>
      <c r="U91"/>
      <c r="V91"/>
      <c r="W91"/>
      <c r="X91"/>
    </row>
    <row r="92" spans="6:24" s="10" customFormat="1">
      <c r="F92" s="357"/>
      <c r="G92" s="365"/>
      <c r="P92"/>
      <c r="Q92"/>
      <c r="R92"/>
      <c r="S92"/>
      <c r="T92"/>
      <c r="U92"/>
      <c r="V92"/>
      <c r="W92"/>
      <c r="X92"/>
    </row>
    <row r="93" spans="6:24" s="10" customFormat="1">
      <c r="F93" s="357"/>
      <c r="G93" s="365"/>
      <c r="P93"/>
      <c r="Q93"/>
      <c r="R93"/>
      <c r="S93"/>
      <c r="T93"/>
      <c r="U93"/>
      <c r="V93"/>
      <c r="W93"/>
      <c r="X93"/>
    </row>
    <row r="94" spans="6:24" s="10" customFormat="1">
      <c r="F94" s="357"/>
      <c r="G94" s="365"/>
      <c r="P94"/>
      <c r="Q94"/>
      <c r="R94"/>
      <c r="S94"/>
      <c r="T94"/>
      <c r="U94"/>
      <c r="V94"/>
      <c r="W94"/>
      <c r="X94"/>
    </row>
    <row r="95" spans="6:24" s="10" customFormat="1">
      <c r="F95" s="357"/>
      <c r="G95" s="365"/>
      <c r="P95"/>
      <c r="Q95"/>
      <c r="R95"/>
      <c r="S95"/>
      <c r="T95"/>
      <c r="U95"/>
      <c r="V95"/>
      <c r="W95"/>
      <c r="X95"/>
    </row>
    <row r="96" spans="6:24" s="10" customFormat="1">
      <c r="F96" s="357"/>
      <c r="G96" s="365"/>
      <c r="P96"/>
      <c r="Q96"/>
      <c r="R96"/>
      <c r="S96"/>
      <c r="T96"/>
      <c r="U96"/>
      <c r="V96"/>
      <c r="W96"/>
      <c r="X96"/>
    </row>
    <row r="97" spans="6:24" s="10" customFormat="1">
      <c r="F97" s="357"/>
      <c r="G97" s="365"/>
      <c r="P97"/>
      <c r="Q97"/>
      <c r="R97"/>
      <c r="S97"/>
      <c r="T97"/>
      <c r="U97"/>
      <c r="V97"/>
      <c r="W97"/>
      <c r="X97"/>
    </row>
    <row r="98" spans="6:24" s="10" customFormat="1">
      <c r="F98" s="357"/>
      <c r="G98" s="365"/>
      <c r="P98"/>
      <c r="Q98"/>
      <c r="R98"/>
      <c r="S98"/>
      <c r="T98"/>
      <c r="U98"/>
      <c r="V98"/>
      <c r="W98"/>
      <c r="X98"/>
    </row>
    <row r="99" spans="6:24" s="10" customFormat="1">
      <c r="F99" s="357"/>
      <c r="G99" s="365"/>
      <c r="P99"/>
      <c r="Q99"/>
      <c r="R99"/>
      <c r="S99"/>
      <c r="T99"/>
      <c r="U99"/>
      <c r="V99"/>
      <c r="W99"/>
      <c r="X99"/>
    </row>
    <row r="100" spans="6:24" s="10" customFormat="1">
      <c r="F100" s="357"/>
      <c r="G100" s="365"/>
      <c r="P100"/>
      <c r="Q100"/>
      <c r="R100"/>
      <c r="S100"/>
      <c r="T100"/>
      <c r="U100"/>
      <c r="V100"/>
      <c r="W100"/>
      <c r="X100"/>
    </row>
    <row r="101" spans="6:24" s="10" customFormat="1">
      <c r="F101" s="357"/>
      <c r="G101" s="365"/>
      <c r="P101"/>
      <c r="Q101"/>
      <c r="R101"/>
      <c r="S101"/>
      <c r="T101"/>
      <c r="U101"/>
      <c r="V101"/>
      <c r="W101"/>
      <c r="X101"/>
    </row>
    <row r="102" spans="6:24" s="10" customFormat="1">
      <c r="F102" s="357"/>
      <c r="G102" s="365"/>
      <c r="P102"/>
      <c r="Q102"/>
      <c r="R102"/>
      <c r="S102"/>
      <c r="T102"/>
      <c r="U102"/>
      <c r="V102"/>
      <c r="W102"/>
      <c r="X102"/>
    </row>
    <row r="103" spans="6:24" s="10" customFormat="1">
      <c r="F103" s="357"/>
      <c r="G103" s="365"/>
      <c r="P103"/>
      <c r="Q103"/>
      <c r="R103"/>
      <c r="S103"/>
      <c r="T103"/>
      <c r="U103"/>
      <c r="V103"/>
      <c r="W103"/>
      <c r="X103"/>
    </row>
    <row r="104" spans="6:24" s="10" customFormat="1">
      <c r="F104" s="357"/>
      <c r="G104" s="365"/>
      <c r="P104"/>
      <c r="Q104"/>
      <c r="R104"/>
      <c r="S104"/>
      <c r="T104"/>
      <c r="U104"/>
      <c r="V104"/>
      <c r="W104"/>
      <c r="X10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F56E-3BC6-4395-8060-AED290FAE7A7}">
  <dimension ref="D3:R25"/>
  <sheetViews>
    <sheetView topLeftCell="C1" zoomScaleNormal="100" workbookViewId="0">
      <selection activeCell="I41" sqref="I41"/>
    </sheetView>
  </sheetViews>
  <sheetFormatPr defaultRowHeight="12.75"/>
  <cols>
    <col min="4" max="4" width="18.85546875" customWidth="1"/>
    <col min="5" max="5" width="10" customWidth="1"/>
    <col min="6" max="6" width="14.28515625" customWidth="1"/>
    <col min="7" max="7" width="14" customWidth="1"/>
    <col min="8" max="8" width="14.140625" customWidth="1"/>
    <col min="9" max="9" width="10" style="379" bestFit="1" customWidth="1"/>
    <col min="10" max="10" width="11" style="379" customWidth="1"/>
    <col min="11" max="11" width="13.5703125" style="379" customWidth="1"/>
    <col min="12" max="12" width="8.28515625" customWidth="1"/>
    <col min="13" max="13" width="13.85546875" customWidth="1"/>
    <col min="14" max="14" width="17.85546875" customWidth="1"/>
    <col min="20" max="20" width="14.28515625" customWidth="1"/>
    <col min="21" max="21" width="23.85546875" customWidth="1"/>
    <col min="24" max="24" width="26.85546875" customWidth="1"/>
    <col min="25" max="25" width="21.28515625" customWidth="1"/>
  </cols>
  <sheetData>
    <row r="3" spans="4:18" ht="18">
      <c r="D3" s="13" t="s">
        <v>943</v>
      </c>
    </row>
    <row r="4" spans="4:18">
      <c r="H4" s="326" t="s">
        <v>944</v>
      </c>
      <c r="L4" s="327"/>
      <c r="M4" s="327"/>
      <c r="N4" s="328"/>
      <c r="O4" s="328"/>
      <c r="P4" s="328"/>
      <c r="Q4" s="4"/>
      <c r="R4" s="16"/>
    </row>
    <row r="5" spans="4:18">
      <c r="D5" s="284" t="s">
        <v>877</v>
      </c>
      <c r="E5" s="284" t="s">
        <v>878</v>
      </c>
      <c r="F5" s="284" t="s">
        <v>975</v>
      </c>
      <c r="G5" s="284" t="s">
        <v>967</v>
      </c>
      <c r="H5" s="284" t="s">
        <v>945</v>
      </c>
      <c r="I5" s="382" t="s">
        <v>976</v>
      </c>
      <c r="J5" s="382" t="s">
        <v>976</v>
      </c>
      <c r="K5" s="382" t="s">
        <v>977</v>
      </c>
      <c r="L5" s="284" t="s">
        <v>968</v>
      </c>
      <c r="M5" s="284" t="s">
        <v>978</v>
      </c>
      <c r="N5" s="284" t="s">
        <v>979</v>
      </c>
      <c r="O5" s="284" t="s">
        <v>980</v>
      </c>
      <c r="P5" s="284" t="s">
        <v>981</v>
      </c>
      <c r="Q5" s="284" t="s">
        <v>982</v>
      </c>
    </row>
    <row r="6" spans="4:18" ht="13.5" thickBot="1">
      <c r="D6" s="298" t="s">
        <v>948</v>
      </c>
      <c r="E6" s="298"/>
      <c r="F6" s="298"/>
      <c r="G6" s="298"/>
      <c r="H6" s="298"/>
      <c r="I6" s="380" t="s">
        <v>983</v>
      </c>
      <c r="J6" s="380" t="s">
        <v>983</v>
      </c>
      <c r="K6" s="380"/>
      <c r="L6" s="298"/>
      <c r="M6" s="298" t="s">
        <v>776</v>
      </c>
      <c r="N6" s="298" t="s">
        <v>776</v>
      </c>
      <c r="O6" s="298" t="s">
        <v>984</v>
      </c>
      <c r="P6" s="298" t="s">
        <v>985</v>
      </c>
      <c r="Q6" s="298" t="s">
        <v>956</v>
      </c>
    </row>
    <row r="7" spans="4:18">
      <c r="D7" s="383" t="str">
        <f>SUP_Processes!D66</f>
        <v>SCD_TRANSF_REF</v>
      </c>
      <c r="E7" s="383" t="str">
        <f>SUP_Processes!E66</f>
        <v>Refineries</v>
      </c>
      <c r="F7" s="383"/>
      <c r="G7" s="333" t="str">
        <f>SUP_Comm!C25</f>
        <v>PRI_OIL_CRD</v>
      </c>
      <c r="H7" s="383"/>
      <c r="I7" s="384">
        <f>GUS_2020_PJ!X35/GUS_2020_PJ!B35</f>
        <v>0.93891402714932126</v>
      </c>
      <c r="J7" s="384"/>
      <c r="K7" s="384"/>
      <c r="L7" s="383">
        <f>GUS_2020_PJ!X35/GUS_2020_PJ!B65</f>
        <v>0.95727152899824253</v>
      </c>
      <c r="M7" s="383">
        <f>GUS_2020_PJ!X35</f>
        <v>1094.63886</v>
      </c>
      <c r="N7" s="383">
        <f>GUS_2020_PJ!X35</f>
        <v>1094.63886</v>
      </c>
      <c r="O7" s="383">
        <v>50</v>
      </c>
      <c r="P7" s="383"/>
      <c r="Q7" s="383"/>
    </row>
    <row r="8" spans="4:18">
      <c r="D8" s="385"/>
      <c r="E8" s="385"/>
      <c r="F8" s="385"/>
      <c r="G8" s="334" t="str">
        <f>SUP_Comm!C40</f>
        <v>SEC_OIL_FDS</v>
      </c>
      <c r="H8" s="385"/>
      <c r="I8" s="386">
        <f>GUS_2020_PJ!Z35/GUS_2020_PJ!B35</f>
        <v>3.8246067657832367E-2</v>
      </c>
      <c r="J8" s="386"/>
      <c r="K8" s="386"/>
      <c r="L8" s="385"/>
      <c r="M8" s="385"/>
      <c r="N8" s="385"/>
      <c r="O8" s="385"/>
      <c r="P8" s="385"/>
      <c r="Q8" s="385"/>
    </row>
    <row r="9" spans="4:18">
      <c r="D9" s="383"/>
      <c r="E9" s="383"/>
      <c r="F9" s="383"/>
      <c r="G9" s="333" t="str">
        <f>SUP_Comm!C41</f>
        <v>SEC_OIL_ADD</v>
      </c>
      <c r="H9" s="383"/>
      <c r="I9" s="384">
        <f>GUS_2020_PJ!AA35/GUS_2020_PJ!B35</f>
        <v>2.8011204481792717E-3</v>
      </c>
      <c r="J9" s="384"/>
      <c r="K9" s="384"/>
      <c r="L9" s="383"/>
      <c r="M9" s="383"/>
      <c r="N9" s="383"/>
      <c r="O9" s="383"/>
      <c r="P9" s="383"/>
      <c r="Q9" s="383"/>
    </row>
    <row r="10" spans="4:18">
      <c r="D10" s="385"/>
      <c r="E10" s="385"/>
      <c r="F10" s="385"/>
      <c r="G10" s="334" t="str">
        <f>SUP_Comm!C42</f>
        <v>SEC_OIL_OHC</v>
      </c>
      <c r="H10" s="385"/>
      <c r="I10" s="386">
        <f>GUS_2020_PJ!AB35/GUS_2020_PJ!B35</f>
        <v>2.0038784744667096E-2</v>
      </c>
      <c r="J10" s="386"/>
      <c r="K10" s="386"/>
      <c r="L10" s="385"/>
      <c r="M10" s="385"/>
      <c r="N10" s="385"/>
      <c r="O10" s="385"/>
      <c r="P10" s="385"/>
      <c r="Q10" s="385"/>
    </row>
    <row r="11" spans="4:18">
      <c r="D11" s="383"/>
      <c r="E11" s="383"/>
      <c r="F11" s="383"/>
      <c r="G11" s="383"/>
      <c r="H11" s="333" t="str">
        <f>SUP_Comm!C43</f>
        <v>SEC_OIL_RFG</v>
      </c>
      <c r="I11" s="384"/>
      <c r="J11" s="384">
        <f>GUS_2020_PJ!AC65/GUS_2020_PJ!B65</f>
        <v>3.364821323960164E-2</v>
      </c>
      <c r="K11" s="384"/>
      <c r="L11" s="383"/>
      <c r="M11" s="383"/>
      <c r="N11" s="383"/>
      <c r="O11" s="383"/>
      <c r="P11" s="383"/>
      <c r="Q11" s="383"/>
    </row>
    <row r="12" spans="4:18">
      <c r="D12" s="385"/>
      <c r="E12" s="385"/>
      <c r="F12" s="385"/>
      <c r="G12" s="385"/>
      <c r="H12" s="334" t="str">
        <f>SUP_Comm!C44</f>
        <v>SEC_OIL_LPG</v>
      </c>
      <c r="I12" s="386"/>
      <c r="J12" s="386">
        <f>GUS_2020_PJ!AE65/GUS_2020_PJ!B65</f>
        <v>2.643526654950205E-2</v>
      </c>
      <c r="K12" s="386"/>
      <c r="L12" s="385"/>
      <c r="M12" s="385"/>
      <c r="N12" s="385"/>
      <c r="O12" s="385"/>
      <c r="P12" s="385"/>
      <c r="Q12" s="385"/>
    </row>
    <row r="13" spans="4:18">
      <c r="D13" s="383"/>
      <c r="E13" s="383"/>
      <c r="F13" s="383"/>
      <c r="G13" s="383"/>
      <c r="H13" s="333" t="str">
        <f>SUP_Comm!C45</f>
        <v>SEC_OIL_GSL</v>
      </c>
      <c r="I13" s="384"/>
      <c r="J13" s="384">
        <f>GUS_2020_PJ!AF65/GUS_2020_PJ!B65</f>
        <v>0.14971441124780316</v>
      </c>
      <c r="K13" s="384"/>
      <c r="L13" s="383"/>
      <c r="M13" s="383"/>
      <c r="N13" s="383"/>
      <c r="O13" s="383"/>
      <c r="P13" s="383"/>
      <c r="Q13" s="383"/>
    </row>
    <row r="14" spans="4:18">
      <c r="D14" s="385"/>
      <c r="E14" s="385"/>
      <c r="F14" s="385"/>
      <c r="G14" s="385"/>
      <c r="H14" s="334" t="str">
        <f>SUP_Comm!C46</f>
        <v>SEC_OIL_GSA</v>
      </c>
      <c r="I14" s="386"/>
      <c r="J14" s="386">
        <f>GUS_2020_PJ!AG65/GUS_2020_PJ!B65</f>
        <v>1.0984182776801407E-3</v>
      </c>
      <c r="K14" s="386"/>
      <c r="L14" s="385"/>
      <c r="M14" s="385"/>
      <c r="N14" s="385"/>
      <c r="O14" s="385"/>
      <c r="P14" s="385"/>
      <c r="Q14" s="385"/>
    </row>
    <row r="15" spans="4:18">
      <c r="D15" s="383"/>
      <c r="E15" s="383"/>
      <c r="F15" s="383"/>
      <c r="G15" s="383"/>
      <c r="H15" s="333" t="str">
        <f>SUP_Comm!C47</f>
        <v>SEC_OIL_KER</v>
      </c>
      <c r="I15" s="384"/>
      <c r="J15" s="384">
        <f>GUS_2020_PJ!AI65/GUS_2020_PJ!B65</f>
        <v>2.2114821323960164E-2</v>
      </c>
      <c r="K15" s="384"/>
      <c r="L15" s="383"/>
      <c r="M15" s="383"/>
      <c r="N15" s="383"/>
      <c r="O15" s="383"/>
      <c r="P15" s="383"/>
      <c r="Q15" s="383"/>
    </row>
    <row r="16" spans="4:18">
      <c r="D16" s="385"/>
      <c r="E16" s="385"/>
      <c r="F16" s="385"/>
      <c r="G16" s="385"/>
      <c r="H16" s="334" t="str">
        <f>SUP_Comm!C48</f>
        <v>SEC_OIL_NAP</v>
      </c>
      <c r="I16" s="386"/>
      <c r="J16" s="386">
        <f>GUS_2020_PJ!AK65/GUS_2020_PJ!B65</f>
        <v>8.2271528998242541E-2</v>
      </c>
      <c r="K16" s="386"/>
      <c r="L16" s="385"/>
      <c r="M16" s="385"/>
      <c r="N16" s="385"/>
      <c r="O16" s="385"/>
      <c r="P16" s="385"/>
      <c r="Q16" s="385"/>
    </row>
    <row r="17" spans="4:17">
      <c r="D17" s="383"/>
      <c r="E17" s="383"/>
      <c r="F17" s="383"/>
      <c r="G17" s="383"/>
      <c r="H17" s="333" t="str">
        <f>SUP_Comm!C49</f>
        <v>SEC_OIL_DSL</v>
      </c>
      <c r="I17" s="384"/>
      <c r="J17" s="384">
        <f>GUS_2020_PJ!AL65/GUS_2020_PJ!B65</f>
        <v>0.48484182776801404</v>
      </c>
      <c r="K17" s="384"/>
      <c r="L17" s="383"/>
      <c r="M17" s="383"/>
      <c r="N17" s="383"/>
      <c r="O17" s="383"/>
      <c r="P17" s="383"/>
      <c r="Q17" s="383"/>
    </row>
    <row r="18" spans="4:17">
      <c r="D18" s="385"/>
      <c r="E18" s="385"/>
      <c r="F18" s="385"/>
      <c r="G18" s="385"/>
      <c r="H18" s="334" t="str">
        <f>SUP_Comm!C50</f>
        <v>SEC_OIL_FUE</v>
      </c>
      <c r="I18" s="386"/>
      <c r="J18" s="386">
        <f>GUS_2020_PJ!AM65/GUS_2020_PJ!B65</f>
        <v>7.190978324545988E-2</v>
      </c>
      <c r="K18" s="386"/>
      <c r="L18" s="385"/>
      <c r="M18" s="385"/>
      <c r="N18" s="385"/>
      <c r="O18" s="385"/>
      <c r="P18" s="385"/>
      <c r="Q18" s="385"/>
    </row>
    <row r="19" spans="4:17">
      <c r="D19" s="383"/>
      <c r="E19" s="383"/>
      <c r="F19" s="383"/>
      <c r="G19" s="383"/>
      <c r="H19" s="333" t="str">
        <f>SUP_Comm!C51</f>
        <v>SEC_OIL_WSP</v>
      </c>
      <c r="I19" s="384"/>
      <c r="J19" s="384">
        <f>GUS_2020_PJ!AN65/GUS_2020_PJ!B65</f>
        <v>5.3090216754540136E-3</v>
      </c>
      <c r="K19" s="384"/>
      <c r="L19" s="383"/>
      <c r="M19" s="383"/>
      <c r="N19" s="383"/>
      <c r="O19" s="383"/>
      <c r="P19" s="383"/>
      <c r="Q19" s="383"/>
    </row>
    <row r="20" spans="4:17">
      <c r="D20" s="385"/>
      <c r="E20" s="385"/>
      <c r="F20" s="385"/>
      <c r="G20" s="385"/>
      <c r="H20" s="334" t="str">
        <f>SUP_Comm!C52</f>
        <v>SEC_OIL_OPE</v>
      </c>
      <c r="I20" s="386"/>
      <c r="J20" s="386">
        <f>SUM(GUS_2020_PJ!AO65:AS65)/GUS_2020_PJ!B65</f>
        <v>0.1226567076742824</v>
      </c>
      <c r="K20" s="386"/>
      <c r="L20" s="385"/>
      <c r="M20" s="385"/>
      <c r="N20" s="385"/>
      <c r="O20" s="385"/>
      <c r="P20" s="385"/>
      <c r="Q20" s="385"/>
    </row>
    <row r="21" spans="4:17">
      <c r="D21" s="383"/>
      <c r="E21" s="383"/>
      <c r="F21" s="333" t="str">
        <f>SUP_Comm!C60</f>
        <v>SUP_GAS_NAT</v>
      </c>
      <c r="G21" s="383"/>
      <c r="H21" s="383"/>
      <c r="I21" s="384"/>
      <c r="J21" s="384"/>
      <c r="K21" s="384">
        <f>GUS_2020_PJ!AT88/GUS_2020_PJ!X35</f>
        <v>3.7521514629948363E-2</v>
      </c>
      <c r="L21" s="383"/>
      <c r="M21" s="383"/>
      <c r="N21" s="383"/>
      <c r="O21" s="383"/>
      <c r="P21" s="383"/>
      <c r="Q21" s="383"/>
    </row>
    <row r="22" spans="4:17">
      <c r="D22" s="385"/>
      <c r="E22" s="385"/>
      <c r="F22" s="334" t="str">
        <f>SUP_Comm!C57</f>
        <v>SUP_OIL_FUE</v>
      </c>
      <c r="G22" s="385"/>
      <c r="H22" s="385"/>
      <c r="I22" s="386"/>
      <c r="J22" s="386"/>
      <c r="K22" s="386">
        <f>GUS_2020_PJ!AM88/GUS_2020_PJ!X35</f>
        <v>1.4802065404475045E-2</v>
      </c>
      <c r="L22" s="385"/>
      <c r="M22" s="385"/>
      <c r="N22" s="385"/>
      <c r="O22" s="385"/>
      <c r="P22" s="385"/>
      <c r="Q22" s="385"/>
    </row>
    <row r="23" spans="4:17">
      <c r="D23" s="383"/>
      <c r="E23" s="383"/>
      <c r="F23" s="333" t="str">
        <f>SUP_Comm!C61</f>
        <v>SUP_RFG</v>
      </c>
      <c r="G23" s="383"/>
      <c r="H23" s="383"/>
      <c r="I23" s="384"/>
      <c r="J23" s="384"/>
      <c r="K23" s="384">
        <f>GUS_2020_PJ!AC88/GUS_2020_PJ!X35</f>
        <v>1.3884107860011475E-2</v>
      </c>
      <c r="L23" s="383"/>
      <c r="M23" s="383"/>
      <c r="N23" s="383"/>
      <c r="O23" s="383"/>
      <c r="P23" s="383"/>
      <c r="Q23" s="383"/>
    </row>
    <row r="24" spans="4:17">
      <c r="D24" s="385"/>
      <c r="E24" s="385"/>
      <c r="F24" s="334" t="str">
        <f>SUP_Comm!C62</f>
        <v>SUP_ELC_IND</v>
      </c>
      <c r="G24" s="385"/>
      <c r="H24" s="385"/>
      <c r="I24" s="386"/>
      <c r="J24" s="386"/>
      <c r="K24" s="386">
        <f>GUS_2020_PJ!BS88/GUS_2020_PJ!X35</f>
        <v>5.5842417288200418E-3</v>
      </c>
      <c r="L24" s="385"/>
      <c r="M24" s="385"/>
      <c r="N24" s="385"/>
      <c r="O24" s="385"/>
      <c r="P24" s="385"/>
      <c r="Q24" s="385"/>
    </row>
    <row r="25" spans="4:17" ht="13.5" thickBot="1">
      <c r="D25" s="387"/>
      <c r="E25" s="387"/>
      <c r="F25" s="381" t="str">
        <f>SUP_Comm!C63</f>
        <v>SUP_HT_IND</v>
      </c>
      <c r="G25" s="387"/>
      <c r="H25" s="387"/>
      <c r="I25" s="388"/>
      <c r="J25" s="388"/>
      <c r="K25" s="388">
        <f>GUS_2020_PJ!BR88/GUS_2020_PJ!X35</f>
        <v>3.0598584815452284E-4</v>
      </c>
      <c r="L25" s="387"/>
      <c r="M25" s="387"/>
      <c r="N25" s="387"/>
      <c r="O25" s="387"/>
      <c r="P25" s="387"/>
      <c r="Q25" s="38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6:Q61"/>
  <sheetViews>
    <sheetView zoomScale="85" zoomScaleNormal="85" workbookViewId="0">
      <selection activeCell="E37" sqref="E37"/>
    </sheetView>
  </sheetViews>
  <sheetFormatPr defaultRowHeight="12.75"/>
  <cols>
    <col min="1" max="1" width="2.85546875" customWidth="1"/>
    <col min="2" max="2" width="40" customWidth="1"/>
    <col min="3" max="3" width="38.7109375" customWidth="1"/>
    <col min="4" max="4" width="13.42578125" customWidth="1"/>
    <col min="5" max="5" width="6.28515625" customWidth="1"/>
    <col min="6" max="11" width="6.42578125" customWidth="1"/>
    <col min="12" max="17" width="10.28515625" customWidth="1"/>
  </cols>
  <sheetData>
    <row r="6" spans="2:17">
      <c r="C6" s="19"/>
    </row>
    <row r="7" spans="2:17" ht="18">
      <c r="B7" s="12" t="s">
        <v>971</v>
      </c>
      <c r="C7" s="18"/>
      <c r="D7" s="3"/>
    </row>
    <row r="8" spans="2:17">
      <c r="B8" s="15"/>
      <c r="D8" s="3"/>
      <c r="I8" s="16"/>
      <c r="J8" s="16"/>
      <c r="K8" s="16"/>
      <c r="M8" s="16"/>
      <c r="N8" s="16"/>
      <c r="O8" s="16"/>
      <c r="Q8" s="16"/>
    </row>
    <row r="9" spans="2:17">
      <c r="D9" s="21" t="s">
        <v>944</v>
      </c>
      <c r="E9" s="16"/>
      <c r="F9" s="16"/>
      <c r="G9" s="16"/>
      <c r="L9" s="16"/>
      <c r="M9" s="16"/>
      <c r="N9" s="16"/>
    </row>
    <row r="10" spans="2:17" s="10" customFormat="1" ht="25.5">
      <c r="B10" s="296" t="s">
        <v>877</v>
      </c>
      <c r="C10" s="296" t="s">
        <v>878</v>
      </c>
      <c r="D10" s="296" t="s">
        <v>945</v>
      </c>
      <c r="E10" s="296" t="s">
        <v>950</v>
      </c>
      <c r="F10" s="296" t="s">
        <v>951</v>
      </c>
      <c r="G10" s="296" t="s">
        <v>952</v>
      </c>
      <c r="H10" s="296" t="s">
        <v>953</v>
      </c>
      <c r="I10" s="296" t="s">
        <v>954</v>
      </c>
      <c r="J10" s="296" t="s">
        <v>955</v>
      </c>
      <c r="K10" s="296" t="s">
        <v>949</v>
      </c>
      <c r="L10" s="297" t="s">
        <v>986</v>
      </c>
      <c r="M10" s="297" t="s">
        <v>987</v>
      </c>
      <c r="N10" s="297" t="s">
        <v>988</v>
      </c>
      <c r="O10" s="297" t="s">
        <v>989</v>
      </c>
      <c r="P10" s="297" t="s">
        <v>990</v>
      </c>
      <c r="Q10" s="297" t="s">
        <v>991</v>
      </c>
    </row>
    <row r="11" spans="2:17" s="10" customFormat="1" ht="26.25" thickBot="1">
      <c r="B11" s="298" t="s">
        <v>992</v>
      </c>
      <c r="C11" s="298"/>
      <c r="D11" s="298"/>
      <c r="E11" s="298" t="s">
        <v>974</v>
      </c>
      <c r="F11" s="298" t="s">
        <v>974</v>
      </c>
      <c r="G11" s="298" t="s">
        <v>974</v>
      </c>
      <c r="H11" s="298" t="s">
        <v>974</v>
      </c>
      <c r="I11" s="298" t="s">
        <v>974</v>
      </c>
      <c r="J11" s="298" t="s">
        <v>974</v>
      </c>
      <c r="K11" s="298" t="s">
        <v>974</v>
      </c>
      <c r="L11" s="298" t="s">
        <v>776</v>
      </c>
      <c r="M11" s="298" t="s">
        <v>776</v>
      </c>
      <c r="N11" s="298" t="s">
        <v>776</v>
      </c>
      <c r="O11" s="298" t="s">
        <v>776</v>
      </c>
      <c r="P11" s="298" t="s">
        <v>776</v>
      </c>
      <c r="Q11" s="298" t="s">
        <v>776</v>
      </c>
    </row>
    <row r="12" spans="2:17" s="10" customFormat="1">
      <c r="B12" s="304" t="str">
        <f>SUP_Processes!D41</f>
        <v>IMP_PRI_HC</v>
      </c>
      <c r="C12" s="304" t="str">
        <f>SUP_Processes!E41</f>
        <v>Import of bituminous coal</v>
      </c>
      <c r="D12" s="305" t="str">
        <f>SUP_Comm!C19</f>
        <v>PRI_HC</v>
      </c>
      <c r="E12" s="309">
        <f>PRI_PROD!H7*1.1</f>
        <v>13.640000000000002</v>
      </c>
      <c r="F12" s="309">
        <f>PRI_PROD!I7*1.1</f>
        <v>18.700000000000003</v>
      </c>
      <c r="G12" s="309">
        <f>PRI_PROD!J7*1.1</f>
        <v>15.400000000000002</v>
      </c>
      <c r="H12" s="309">
        <f>PRI_PROD!K7*1.1</f>
        <v>16.5</v>
      </c>
      <c r="I12" s="309">
        <f>PRI_PROD!L7*1.1</f>
        <v>17.600000000000001</v>
      </c>
      <c r="J12" s="309">
        <f>PRI_PROD!M7*1.1</f>
        <v>17.600000000000001</v>
      </c>
      <c r="K12" s="309">
        <f>PRI_PROD!N7*1.1</f>
        <v>18.700000000000003</v>
      </c>
      <c r="L12" s="303"/>
      <c r="M12" s="303"/>
      <c r="N12" s="303"/>
      <c r="O12" s="303"/>
      <c r="P12" s="303"/>
      <c r="Q12" s="303"/>
    </row>
    <row r="13" spans="2:17" s="10" customFormat="1">
      <c r="B13" s="300" t="str">
        <f>SUP_Processes!D42</f>
        <v>IMP_PRI_HC_RSD</v>
      </c>
      <c r="C13" s="300" t="str">
        <f>SUP_Processes!E42</f>
        <v>Import of bituminous coal for households</v>
      </c>
      <c r="D13" s="301" t="str">
        <f>SUP_Comm!C20</f>
        <v>PRI_HC_RSD</v>
      </c>
      <c r="E13" s="302">
        <f>PRI_PROD!H15*1.1</f>
        <v>34.1</v>
      </c>
      <c r="F13" s="302">
        <f>PRI_PROD!I15*1.1</f>
        <v>46.750000000000007</v>
      </c>
      <c r="G13" s="302">
        <f>PRI_PROD!J15*1.1</f>
        <v>38.5</v>
      </c>
      <c r="H13" s="302">
        <f>PRI_PROD!K15*1.1</f>
        <v>41.25</v>
      </c>
      <c r="I13" s="302">
        <f>PRI_PROD!L15*1.1</f>
        <v>44</v>
      </c>
      <c r="J13" s="302">
        <f>PRI_PROD!M15*1.1</f>
        <v>44</v>
      </c>
      <c r="K13" s="302">
        <f>PRI_PROD!N15*1.1</f>
        <v>46.750000000000007</v>
      </c>
      <c r="L13" s="307"/>
      <c r="M13" s="307"/>
      <c r="N13" s="307"/>
      <c r="O13" s="307"/>
      <c r="P13" s="307"/>
      <c r="Q13" s="307"/>
    </row>
    <row r="14" spans="2:17" s="10" customFormat="1">
      <c r="B14" s="304" t="str">
        <f>SUP_Processes!D43</f>
        <v>IMP_PRI_HC_COKE</v>
      </c>
      <c r="C14" s="304" t="str">
        <f>SUP_Processes!E43</f>
        <v>Import of bituminous coal for coking plants</v>
      </c>
      <c r="D14" s="305" t="str">
        <f>SUP_Comm!C21</f>
        <v>PRI_HC_COKE</v>
      </c>
      <c r="E14" s="306">
        <f>PRI_PROD!H23*1.1</f>
        <v>16.367999999999999</v>
      </c>
      <c r="F14" s="306">
        <f>PRI_PROD!I23*1.1</f>
        <v>22.44</v>
      </c>
      <c r="G14" s="306">
        <f>PRI_PROD!J23*1.1</f>
        <v>18.480000000000004</v>
      </c>
      <c r="H14" s="306">
        <f>PRI_PROD!K23*1.1</f>
        <v>19.8</v>
      </c>
      <c r="I14" s="306">
        <f>PRI_PROD!L23*1.1</f>
        <v>21.12</v>
      </c>
      <c r="J14" s="306">
        <f>PRI_PROD!M23*1.1</f>
        <v>21.12</v>
      </c>
      <c r="K14" s="306">
        <f>PRI_PROD!N23*1.1</f>
        <v>22.44</v>
      </c>
    </row>
    <row r="15" spans="2:17" s="10" customFormat="1">
      <c r="B15" s="300" t="str">
        <f>SUP_Processes!D44</f>
        <v>IMP_PRI_GAS_NAT_LNGT</v>
      </c>
      <c r="C15" s="300" t="str">
        <f>SUP_Processes!E44</f>
        <v>Gas import via the LNG Terminal in Świnoujście</v>
      </c>
      <c r="D15" s="302" t="str">
        <f>SUP_Comm!C24</f>
        <v>PRI_GAS_NAT</v>
      </c>
      <c r="E15" s="302">
        <f>PRI_PROD!H47*1.1</f>
        <v>23.1</v>
      </c>
      <c r="F15" s="302">
        <f>PRI_PROD!I47*1.1</f>
        <v>31.900000000000002</v>
      </c>
      <c r="G15" s="302">
        <f>PRI_PROD!J47*1.1</f>
        <v>28.6</v>
      </c>
      <c r="H15" s="302">
        <f>PRI_PROD!K47*1.1</f>
        <v>30.800000000000004</v>
      </c>
      <c r="I15" s="302">
        <f>PRI_PROD!L47*1.1</f>
        <v>36.300000000000004</v>
      </c>
      <c r="J15" s="302">
        <f>PRI_PROD!M47*1.1</f>
        <v>39.6</v>
      </c>
      <c r="K15" s="302">
        <f>PRI_PROD!N47*1.1</f>
        <v>39.6</v>
      </c>
      <c r="L15" s="303"/>
      <c r="M15" s="303"/>
      <c r="N15" s="303"/>
      <c r="O15" s="303"/>
      <c r="P15" s="303"/>
      <c r="Q15" s="303"/>
    </row>
    <row r="16" spans="2:17" s="10" customFormat="1">
      <c r="B16" s="304" t="str">
        <f>SUP_Processes!D45</f>
        <v>IMP_PRI_GAS_NAT_BP</v>
      </c>
      <c r="C16" s="304" t="str">
        <f>SUP_Processes!E45</f>
        <v>Gas import via the Baltic Pipe</v>
      </c>
      <c r="D16" s="305" t="str">
        <f>SUP_Comm!C24</f>
        <v>PRI_GAS_NAT</v>
      </c>
      <c r="E16" s="309">
        <f t="shared" ref="E16:K16" si="0">E15</f>
        <v>23.1</v>
      </c>
      <c r="F16" s="309">
        <f t="shared" si="0"/>
        <v>31.900000000000002</v>
      </c>
      <c r="G16" s="309">
        <f t="shared" si="0"/>
        <v>28.6</v>
      </c>
      <c r="H16" s="309">
        <f t="shared" si="0"/>
        <v>30.800000000000004</v>
      </c>
      <c r="I16" s="309">
        <f t="shared" si="0"/>
        <v>36.300000000000004</v>
      </c>
      <c r="J16" s="309">
        <f t="shared" si="0"/>
        <v>39.6</v>
      </c>
      <c r="K16" s="309">
        <f t="shared" si="0"/>
        <v>39.6</v>
      </c>
      <c r="L16" s="307"/>
      <c r="M16" s="307"/>
      <c r="N16" s="307"/>
      <c r="O16" s="307"/>
      <c r="P16" s="307"/>
      <c r="Q16" s="307"/>
    </row>
    <row r="17" spans="2:17" s="10" customFormat="1">
      <c r="B17" s="300" t="str">
        <f>SUP_Processes!D46</f>
        <v>IMP_PRI_GAS_NAT_FSRU</v>
      </c>
      <c r="C17" s="300" t="str">
        <f>SUP_Processes!E46</f>
        <v xml:space="preserve">Gas import via the FSRU in Gdańsk </v>
      </c>
      <c r="D17" s="301" t="str">
        <f>SUP_Comm!C24</f>
        <v>PRI_GAS_NAT</v>
      </c>
      <c r="E17" s="302">
        <f>E16</f>
        <v>23.1</v>
      </c>
      <c r="F17" s="302">
        <f t="shared" ref="F17:F18" si="1">F16</f>
        <v>31.900000000000002</v>
      </c>
      <c r="G17" s="302">
        <f t="shared" ref="G17:G18" si="2">G16</f>
        <v>28.6</v>
      </c>
      <c r="H17" s="302">
        <f t="shared" ref="H17:H18" si="3">H16</f>
        <v>30.800000000000004</v>
      </c>
      <c r="I17" s="302">
        <f t="shared" ref="I17:I18" si="4">I16</f>
        <v>36.300000000000004</v>
      </c>
      <c r="J17" s="302">
        <f t="shared" ref="J17:J18" si="5">J16</f>
        <v>39.6</v>
      </c>
      <c r="K17" s="302">
        <f t="shared" ref="K17:K18" si="6">K16</f>
        <v>39.6</v>
      </c>
      <c r="L17" s="303"/>
      <c r="M17" s="303"/>
      <c r="N17" s="303"/>
      <c r="O17" s="303"/>
      <c r="P17" s="303"/>
      <c r="Q17" s="303"/>
    </row>
    <row r="18" spans="2:17" s="10" customFormat="1">
      <c r="B18" s="304" t="str">
        <f>SUP_Processes!D47</f>
        <v>IMP_PRI_GAS_NAT</v>
      </c>
      <c r="C18" s="304" t="str">
        <f>SUP_Processes!E47</f>
        <v>Gas import from other destinations</v>
      </c>
      <c r="D18" s="305" t="str">
        <f>SUP_Comm!C24</f>
        <v>PRI_GAS_NAT</v>
      </c>
      <c r="E18" s="306">
        <f>E17</f>
        <v>23.1</v>
      </c>
      <c r="F18" s="306">
        <f t="shared" si="1"/>
        <v>31.900000000000002</v>
      </c>
      <c r="G18" s="306">
        <f t="shared" si="2"/>
        <v>28.6</v>
      </c>
      <c r="H18" s="306">
        <f t="shared" si="3"/>
        <v>30.800000000000004</v>
      </c>
      <c r="I18" s="306">
        <f t="shared" si="4"/>
        <v>36.300000000000004</v>
      </c>
      <c r="J18" s="306">
        <f t="shared" si="5"/>
        <v>39.6</v>
      </c>
      <c r="K18" s="306">
        <f t="shared" si="6"/>
        <v>39.6</v>
      </c>
      <c r="L18" s="307"/>
      <c r="M18" s="307"/>
      <c r="N18" s="307"/>
      <c r="O18" s="307"/>
      <c r="P18" s="307"/>
      <c r="Q18" s="307"/>
    </row>
    <row r="19" spans="2:17" s="10" customFormat="1">
      <c r="B19" s="300" t="str">
        <f>SUP_Processes!D49</f>
        <v>IMP_SEC_GSL</v>
      </c>
      <c r="C19" s="300" t="str">
        <f>SUP_Processes!E49</f>
        <v>Import of gasoline</v>
      </c>
      <c r="D19" s="302" t="str">
        <f>SUP_Comm!C45</f>
        <v>SEC_OIL_GSL</v>
      </c>
      <c r="E19" s="302">
        <v>79.75</v>
      </c>
      <c r="F19" s="302">
        <f>E19</f>
        <v>79.75</v>
      </c>
      <c r="G19" s="302">
        <f t="shared" ref="G19:K19" si="7">F19</f>
        <v>79.75</v>
      </c>
      <c r="H19" s="302">
        <f t="shared" si="7"/>
        <v>79.75</v>
      </c>
      <c r="I19" s="302">
        <f t="shared" si="7"/>
        <v>79.75</v>
      </c>
      <c r="J19" s="302">
        <f t="shared" si="7"/>
        <v>79.75</v>
      </c>
      <c r="K19" s="302">
        <f t="shared" si="7"/>
        <v>79.75</v>
      </c>
      <c r="L19" s="303"/>
      <c r="M19" s="303"/>
      <c r="N19" s="303"/>
      <c r="O19" s="303"/>
      <c r="P19" s="303"/>
      <c r="Q19" s="303"/>
    </row>
    <row r="20" spans="2:17" s="10" customFormat="1">
      <c r="B20" s="304" t="str">
        <f>SUP_Processes!D50</f>
        <v>IMP_SEC_DSL</v>
      </c>
      <c r="C20" s="304" t="str">
        <f>SUP_Processes!E50</f>
        <v>Import of diesel oil</v>
      </c>
      <c r="D20" s="305" t="str">
        <f>SUP_Comm!C49</f>
        <v>SEC_OIL_DSL</v>
      </c>
      <c r="E20" s="309">
        <v>79.75</v>
      </c>
      <c r="F20" s="309">
        <f>E20</f>
        <v>79.75</v>
      </c>
      <c r="G20" s="309">
        <f t="shared" ref="G20:K20" si="8">F20</f>
        <v>79.75</v>
      </c>
      <c r="H20" s="309">
        <f t="shared" si="8"/>
        <v>79.75</v>
      </c>
      <c r="I20" s="309">
        <f t="shared" si="8"/>
        <v>79.75</v>
      </c>
      <c r="J20" s="309">
        <f t="shared" si="8"/>
        <v>79.75</v>
      </c>
      <c r="K20" s="309">
        <f t="shared" si="8"/>
        <v>79.75</v>
      </c>
      <c r="L20" s="307"/>
      <c r="M20" s="307"/>
      <c r="N20" s="307"/>
      <c r="O20" s="307"/>
      <c r="P20" s="307"/>
      <c r="Q20" s="307"/>
    </row>
    <row r="21" spans="2:17" s="10" customFormat="1">
      <c r="B21" s="300" t="str">
        <f>SUP_Processes!D52</f>
        <v>IMP_SEC_LPG</v>
      </c>
      <c r="C21" s="300" t="str">
        <f>SUP_Processes!E52</f>
        <v>Import of LPG</v>
      </c>
      <c r="D21" s="301" t="str">
        <f>SUP_Comm!C44</f>
        <v>SEC_OIL_LPG</v>
      </c>
      <c r="E21" s="302">
        <v>50</v>
      </c>
      <c r="F21" s="302">
        <v>50</v>
      </c>
      <c r="G21" s="302">
        <v>50</v>
      </c>
      <c r="H21" s="302">
        <v>50</v>
      </c>
      <c r="I21" s="302">
        <v>50</v>
      </c>
      <c r="J21" s="302">
        <v>50</v>
      </c>
      <c r="K21" s="302">
        <v>50</v>
      </c>
      <c r="L21" s="303"/>
      <c r="M21" s="303"/>
      <c r="N21" s="303"/>
      <c r="O21" s="303"/>
      <c r="P21" s="303"/>
      <c r="Q21" s="303"/>
    </row>
    <row r="22" spans="2:17" s="10" customFormat="1">
      <c r="B22" s="304" t="str">
        <f>SUP_Processes!D48</f>
        <v>IMP_PRI_URAN</v>
      </c>
      <c r="C22" s="304" t="str">
        <f>SUP_Processes!E48</f>
        <v>Import of uranium fuel</v>
      </c>
      <c r="D22" s="305" t="str">
        <f>SUP_Comm!C26</f>
        <v>PRI_URAN</v>
      </c>
      <c r="E22" s="306">
        <v>5</v>
      </c>
      <c r="F22" s="306">
        <v>5</v>
      </c>
      <c r="G22" s="306">
        <v>5</v>
      </c>
      <c r="H22" s="306">
        <v>5</v>
      </c>
      <c r="I22" s="306">
        <v>5</v>
      </c>
      <c r="J22" s="306">
        <v>5</v>
      </c>
      <c r="K22" s="306">
        <v>5</v>
      </c>
      <c r="L22" s="307"/>
      <c r="M22" s="307"/>
      <c r="N22" s="307"/>
      <c r="O22" s="307"/>
      <c r="P22" s="307"/>
      <c r="Q22" s="307"/>
    </row>
    <row r="23" spans="2:17" s="10" customFormat="1">
      <c r="B23" s="300" t="s">
        <v>930</v>
      </c>
      <c r="C23" s="300" t="str">
        <f>SUP_Processes!E53</f>
        <v>Import of crude oil</v>
      </c>
      <c r="D23" s="302" t="str">
        <f>SUP_Comm!C25</f>
        <v>PRI_OIL_CRD</v>
      </c>
      <c r="E23" s="302">
        <f>100*4.5/6.383</f>
        <v>70.499765000783327</v>
      </c>
      <c r="F23" s="302">
        <f>E23</f>
        <v>70.499765000783327</v>
      </c>
      <c r="G23" s="302">
        <f t="shared" ref="G23:K23" si="9">F23</f>
        <v>70.499765000783327</v>
      </c>
      <c r="H23" s="302">
        <f t="shared" si="9"/>
        <v>70.499765000783327</v>
      </c>
      <c r="I23" s="302">
        <f t="shared" si="9"/>
        <v>70.499765000783327</v>
      </c>
      <c r="J23" s="302">
        <f t="shared" si="9"/>
        <v>70.499765000783327</v>
      </c>
      <c r="K23" s="302">
        <f t="shared" si="9"/>
        <v>70.499765000783327</v>
      </c>
      <c r="L23" s="303"/>
      <c r="M23" s="303"/>
      <c r="N23" s="303"/>
      <c r="O23" s="303"/>
      <c r="P23" s="303"/>
      <c r="Q23" s="303"/>
    </row>
    <row r="24" spans="2:17" s="10" customFormat="1">
      <c r="B24" s="304" t="s">
        <v>931</v>
      </c>
      <c r="C24" s="304" t="str">
        <f>SUP_Processes!E54</f>
        <v>Import of feedestock for refineries</v>
      </c>
      <c r="D24" s="305" t="str">
        <f>SUP_Comm!C40</f>
        <v>SEC_OIL_FDS</v>
      </c>
      <c r="E24" s="309">
        <v>0</v>
      </c>
      <c r="F24" s="309">
        <v>0</v>
      </c>
      <c r="G24" s="309">
        <v>0</v>
      </c>
      <c r="H24" s="309">
        <v>0</v>
      </c>
      <c r="I24" s="309">
        <v>0</v>
      </c>
      <c r="J24" s="309">
        <v>0</v>
      </c>
      <c r="K24" s="309">
        <v>0</v>
      </c>
      <c r="L24" s="307"/>
      <c r="M24" s="307"/>
      <c r="N24" s="307"/>
      <c r="O24" s="307"/>
      <c r="P24" s="307"/>
      <c r="Q24" s="307"/>
    </row>
    <row r="25" spans="2:17" s="10" customFormat="1">
      <c r="B25" s="300" t="s">
        <v>932</v>
      </c>
      <c r="C25" s="300" t="str">
        <f>SUP_Processes!E55</f>
        <v>Import of additives for refineries</v>
      </c>
      <c r="D25" s="301" t="str">
        <f>SUP_Comm!C41</f>
        <v>SEC_OIL_ADD</v>
      </c>
      <c r="E25" s="302">
        <v>0</v>
      </c>
      <c r="F25" s="302">
        <v>0</v>
      </c>
      <c r="G25" s="302">
        <v>0</v>
      </c>
      <c r="H25" s="302">
        <v>0</v>
      </c>
      <c r="I25" s="302">
        <v>0</v>
      </c>
      <c r="J25" s="302">
        <v>0</v>
      </c>
      <c r="K25" s="302">
        <v>0</v>
      </c>
      <c r="L25" s="303"/>
      <c r="M25" s="303"/>
      <c r="N25" s="303"/>
      <c r="O25" s="303"/>
      <c r="P25" s="303"/>
      <c r="Q25" s="303"/>
    </row>
    <row r="26" spans="2:17" s="10" customFormat="1">
      <c r="B26" s="304" t="s">
        <v>933</v>
      </c>
      <c r="C26" s="304" t="str">
        <f>SUP_Processes!E56</f>
        <v>Import of other hydrocarbons for refineries</v>
      </c>
      <c r="D26" s="305" t="str">
        <f>SUP_Comm!C42</f>
        <v>SEC_OIL_OHC</v>
      </c>
      <c r="E26" s="306">
        <v>0</v>
      </c>
      <c r="F26" s="306">
        <v>0</v>
      </c>
      <c r="G26" s="306">
        <v>0</v>
      </c>
      <c r="H26" s="306">
        <v>0</v>
      </c>
      <c r="I26" s="306">
        <v>0</v>
      </c>
      <c r="J26" s="306">
        <v>0</v>
      </c>
      <c r="K26" s="306">
        <v>0</v>
      </c>
      <c r="L26" s="307"/>
      <c r="M26" s="307"/>
      <c r="N26" s="307"/>
      <c r="O26" s="307"/>
      <c r="P26" s="307"/>
      <c r="Q26" s="307"/>
    </row>
    <row r="27" spans="2:17" s="10" customFormat="1">
      <c r="B27" s="300" t="str">
        <f>SUP_Processes!D51</f>
        <v>IMP_SEC_H2</v>
      </c>
      <c r="C27" s="300" t="str">
        <f>SUP_Processes!E51</f>
        <v>Import of hydrogen</v>
      </c>
      <c r="D27" s="302" t="str">
        <f>SUP_Comm!C53</f>
        <v>SEC_H2</v>
      </c>
      <c r="E27" s="302">
        <v>60</v>
      </c>
      <c r="F27" s="302">
        <v>60</v>
      </c>
      <c r="G27" s="302">
        <v>60</v>
      </c>
      <c r="H27" s="302">
        <v>60</v>
      </c>
      <c r="I27" s="302">
        <v>60</v>
      </c>
      <c r="J27" s="302">
        <v>60</v>
      </c>
      <c r="K27" s="302">
        <v>60</v>
      </c>
    </row>
    <row r="28" spans="2:17" s="10" customFormat="1">
      <c r="C28" s="304"/>
    </row>
    <row r="29" spans="2:17" s="10" customFormat="1">
      <c r="C29" s="300"/>
    </row>
    <row r="30" spans="2:17" s="10" customFormat="1"/>
    <row r="31" spans="2:17" s="10" customFormat="1"/>
    <row r="32" spans="2:17" s="10" customFormat="1"/>
    <row r="33" spans="7:7" s="10" customFormat="1"/>
    <row r="34" spans="7:7" s="10" customFormat="1"/>
    <row r="35" spans="7:7" s="10" customFormat="1"/>
    <row r="36" spans="7:7" s="10" customFormat="1" ht="15">
      <c r="G36" s="378"/>
    </row>
    <row r="37" spans="7:7" s="10" customFormat="1"/>
    <row r="38" spans="7:7" s="10" customFormat="1"/>
    <row r="39" spans="7:7" s="10" customFormat="1"/>
    <row r="40" spans="7:7" s="10" customFormat="1"/>
    <row r="41" spans="7:7" s="10" customFormat="1"/>
    <row r="42" spans="7:7" s="10" customFormat="1"/>
    <row r="43" spans="7:7" s="10" customFormat="1"/>
    <row r="44" spans="7:7" s="10" customFormat="1"/>
    <row r="45" spans="7:7" s="10" customFormat="1"/>
    <row r="46" spans="7:7" s="10" customFormat="1"/>
    <row r="47" spans="7:7" s="10" customFormat="1"/>
    <row r="48" spans="7:7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topLeftCell="A107" workbookViewId="0">
      <selection activeCell="I1" sqref="I1"/>
    </sheetView>
  </sheetViews>
  <sheetFormatPr defaultColWidth="12.5703125" defaultRowHeight="12.75"/>
  <cols>
    <col min="1" max="1" width="29.28515625" style="79" customWidth="1"/>
    <col min="2" max="2" width="5.28515625" style="35" customWidth="1"/>
    <col min="3" max="3" width="8" style="79" customWidth="1"/>
    <col min="4" max="4" width="10.42578125" style="79" customWidth="1"/>
    <col min="5" max="5" width="10.7109375" style="79" customWidth="1"/>
    <col min="6" max="6" width="9.7109375" style="79" customWidth="1"/>
    <col min="7" max="7" width="10.140625" style="79" customWidth="1"/>
    <col min="8" max="8" width="10.5703125" style="79" customWidth="1"/>
  </cols>
  <sheetData>
    <row r="1" spans="1:8" s="39" customFormat="1" ht="12" customHeight="1">
      <c r="A1" s="34" t="s">
        <v>212</v>
      </c>
      <c r="B1" s="35"/>
      <c r="C1" s="36"/>
      <c r="D1" s="37"/>
      <c r="E1" s="38"/>
      <c r="F1" s="38"/>
      <c r="G1" s="38"/>
      <c r="H1" s="38"/>
    </row>
    <row r="2" spans="1:8" s="39" customFormat="1" ht="12" customHeight="1">
      <c r="A2" s="40" t="s">
        <v>213</v>
      </c>
      <c r="B2" s="35"/>
      <c r="C2" s="41"/>
      <c r="D2" s="38"/>
      <c r="E2" s="38"/>
      <c r="F2" s="38"/>
      <c r="G2" s="38"/>
      <c r="H2" s="38"/>
    </row>
    <row r="3" spans="1:8" s="39" customFormat="1" ht="12.75" customHeight="1">
      <c r="A3" s="403" t="s">
        <v>2</v>
      </c>
      <c r="B3" s="404" t="s">
        <v>3</v>
      </c>
      <c r="C3" s="406" t="s">
        <v>4</v>
      </c>
      <c r="D3" s="389" t="s">
        <v>5</v>
      </c>
      <c r="E3" s="389" t="s">
        <v>6</v>
      </c>
      <c r="F3" s="389" t="s">
        <v>7</v>
      </c>
      <c r="G3" s="389" t="s">
        <v>8</v>
      </c>
      <c r="H3" s="391" t="s">
        <v>9</v>
      </c>
    </row>
    <row r="4" spans="1:8" s="39" customFormat="1" ht="12.75" customHeight="1">
      <c r="A4" s="393"/>
      <c r="B4" s="405"/>
      <c r="C4" s="407"/>
      <c r="D4" s="390"/>
      <c r="E4" s="390"/>
      <c r="F4" s="390"/>
      <c r="G4" s="390"/>
      <c r="H4" s="392"/>
    </row>
    <row r="5" spans="1:8" s="39" customFormat="1" ht="12.75" customHeight="1">
      <c r="A5" s="393"/>
      <c r="B5" s="405"/>
      <c r="C5" s="407"/>
      <c r="D5" s="390"/>
      <c r="E5" s="390"/>
      <c r="F5" s="390"/>
      <c r="G5" s="390"/>
      <c r="H5" s="392"/>
    </row>
    <row r="6" spans="1:8" s="39" customFormat="1" ht="12.75" customHeight="1">
      <c r="A6" s="393"/>
      <c r="B6" s="405"/>
      <c r="C6" s="407"/>
      <c r="D6" s="390"/>
      <c r="E6" s="390"/>
      <c r="F6" s="390"/>
      <c r="G6" s="390"/>
      <c r="H6" s="392"/>
    </row>
    <row r="7" spans="1:8" s="39" customFormat="1" ht="12.75" customHeight="1">
      <c r="A7" s="46"/>
      <c r="B7" s="42"/>
      <c r="C7" s="43"/>
      <c r="D7" s="44"/>
      <c r="E7" s="44"/>
      <c r="F7" s="44"/>
      <c r="G7" s="44"/>
      <c r="H7" s="45"/>
    </row>
    <row r="8" spans="1:8" s="39" customFormat="1" ht="12.75" customHeight="1">
      <c r="A8" s="393" t="s">
        <v>10</v>
      </c>
      <c r="B8" s="395" t="s">
        <v>11</v>
      </c>
      <c r="C8" s="397" t="s">
        <v>12</v>
      </c>
      <c r="D8" s="399" t="s">
        <v>13</v>
      </c>
      <c r="E8" s="399" t="s">
        <v>14</v>
      </c>
      <c r="F8" s="399" t="s">
        <v>15</v>
      </c>
      <c r="G8" s="399" t="s">
        <v>16</v>
      </c>
      <c r="H8" s="401" t="s">
        <v>17</v>
      </c>
    </row>
    <row r="9" spans="1:8" s="39" customFormat="1" ht="12.75" customHeight="1">
      <c r="A9" s="393"/>
      <c r="B9" s="395"/>
      <c r="C9" s="397"/>
      <c r="D9" s="399"/>
      <c r="E9" s="399"/>
      <c r="F9" s="399"/>
      <c r="G9" s="399"/>
      <c r="H9" s="401"/>
    </row>
    <row r="10" spans="1:8" s="39" customFormat="1" ht="12.75" customHeight="1">
      <c r="A10" s="393"/>
      <c r="B10" s="395"/>
      <c r="C10" s="397"/>
      <c r="D10" s="399"/>
      <c r="E10" s="399"/>
      <c r="F10" s="399"/>
      <c r="G10" s="399"/>
      <c r="H10" s="401"/>
    </row>
    <row r="11" spans="1:8" s="39" customFormat="1" ht="12.75" customHeight="1">
      <c r="A11" s="394"/>
      <c r="B11" s="396"/>
      <c r="C11" s="398"/>
      <c r="D11" s="400"/>
      <c r="E11" s="400"/>
      <c r="F11" s="400"/>
      <c r="G11" s="400"/>
      <c r="H11" s="402"/>
    </row>
    <row r="12" spans="1:8" s="39" customFormat="1" ht="11.25" customHeight="1">
      <c r="A12" s="47" t="s">
        <v>18</v>
      </c>
      <c r="B12" s="48"/>
      <c r="C12" s="49" t="s">
        <v>19</v>
      </c>
      <c r="D12" s="50" t="s">
        <v>20</v>
      </c>
      <c r="E12" s="50" t="s">
        <v>20</v>
      </c>
      <c r="F12" s="50" t="s">
        <v>20</v>
      </c>
      <c r="G12" s="50" t="s">
        <v>20</v>
      </c>
      <c r="H12" s="51" t="s">
        <v>20</v>
      </c>
    </row>
    <row r="13" spans="1:8" s="39" customFormat="1" ht="12" customHeight="1">
      <c r="A13" s="52" t="s">
        <v>21</v>
      </c>
      <c r="B13" s="53">
        <v>2019</v>
      </c>
      <c r="C13" s="54" t="s">
        <v>22</v>
      </c>
      <c r="D13" s="55">
        <v>6678</v>
      </c>
      <c r="E13" s="55">
        <v>97</v>
      </c>
      <c r="F13" s="55">
        <v>127</v>
      </c>
      <c r="G13" s="55">
        <v>6648</v>
      </c>
      <c r="H13" s="56">
        <v>30</v>
      </c>
    </row>
    <row r="14" spans="1:8" s="39" customFormat="1" ht="12" customHeight="1">
      <c r="A14" s="57" t="s">
        <v>23</v>
      </c>
      <c r="B14" s="53">
        <v>2020</v>
      </c>
      <c r="C14" s="58" t="s">
        <v>24</v>
      </c>
      <c r="D14" s="55">
        <v>5732</v>
      </c>
      <c r="E14" s="55">
        <v>95</v>
      </c>
      <c r="F14" s="55">
        <v>98</v>
      </c>
      <c r="G14" s="55">
        <v>5729</v>
      </c>
      <c r="H14" s="56">
        <v>26</v>
      </c>
    </row>
    <row r="15" spans="1:8" s="39" customFormat="1" ht="10.5" customHeight="1">
      <c r="A15" s="57"/>
      <c r="B15" s="53"/>
      <c r="C15" s="58"/>
      <c r="D15" s="59"/>
      <c r="E15" s="59"/>
      <c r="F15" s="59"/>
      <c r="G15" s="59"/>
      <c r="H15" s="60"/>
    </row>
    <row r="16" spans="1:8" s="39" customFormat="1" ht="12" customHeight="1">
      <c r="A16" s="52" t="s">
        <v>25</v>
      </c>
      <c r="B16" s="53">
        <v>2019</v>
      </c>
      <c r="C16" s="54" t="s">
        <v>22</v>
      </c>
      <c r="D16" s="55">
        <v>172</v>
      </c>
      <c r="E16" s="55" t="s">
        <v>26</v>
      </c>
      <c r="F16" s="55">
        <v>126</v>
      </c>
      <c r="G16" s="55">
        <v>46</v>
      </c>
      <c r="H16" s="56" t="s">
        <v>26</v>
      </c>
    </row>
    <row r="17" spans="1:8" s="39" customFormat="1" ht="12" customHeight="1">
      <c r="A17" s="57" t="s">
        <v>27</v>
      </c>
      <c r="B17" s="53">
        <v>2020</v>
      </c>
      <c r="C17" s="61"/>
      <c r="D17" s="55">
        <v>140</v>
      </c>
      <c r="E17" s="55" t="s">
        <v>26</v>
      </c>
      <c r="F17" s="55">
        <v>98</v>
      </c>
      <c r="G17" s="55">
        <v>42</v>
      </c>
      <c r="H17" s="56" t="s">
        <v>26</v>
      </c>
    </row>
    <row r="18" spans="1:8" s="39" customFormat="1" ht="10.5" customHeight="1">
      <c r="A18" s="57"/>
      <c r="B18" s="48"/>
      <c r="C18" s="61"/>
      <c r="D18" s="59"/>
      <c r="E18" s="59"/>
      <c r="F18" s="59"/>
      <c r="G18" s="59"/>
      <c r="H18" s="60"/>
    </row>
    <row r="19" spans="1:8" s="39" customFormat="1" ht="12" customHeight="1">
      <c r="A19" s="47" t="s">
        <v>28</v>
      </c>
      <c r="B19" s="48">
        <v>2019</v>
      </c>
      <c r="C19" s="62" t="s">
        <v>29</v>
      </c>
      <c r="D19" s="63">
        <v>0</v>
      </c>
      <c r="E19" s="63" t="s">
        <v>26</v>
      </c>
      <c r="F19" s="63">
        <v>0</v>
      </c>
      <c r="G19" s="63">
        <v>0</v>
      </c>
      <c r="H19" s="64" t="s">
        <v>26</v>
      </c>
    </row>
    <row r="20" spans="1:8" s="39" customFormat="1" ht="12" customHeight="1">
      <c r="A20" s="65" t="s">
        <v>30</v>
      </c>
      <c r="B20" s="48">
        <v>2020</v>
      </c>
      <c r="C20" s="62" t="s">
        <v>31</v>
      </c>
      <c r="D20" s="63">
        <v>0</v>
      </c>
      <c r="E20" s="63" t="s">
        <v>26</v>
      </c>
      <c r="F20" s="63">
        <v>0</v>
      </c>
      <c r="G20" s="63">
        <v>0</v>
      </c>
      <c r="H20" s="64" t="s">
        <v>26</v>
      </c>
    </row>
    <row r="21" spans="1:8" s="39" customFormat="1" ht="12" customHeight="1">
      <c r="A21" s="47" t="s">
        <v>24</v>
      </c>
      <c r="B21" s="48">
        <v>2019</v>
      </c>
      <c r="C21" s="62" t="s">
        <v>22</v>
      </c>
      <c r="D21" s="63">
        <v>2</v>
      </c>
      <c r="E21" s="63" t="s">
        <v>26</v>
      </c>
      <c r="F21" s="63">
        <v>2</v>
      </c>
      <c r="G21" s="63">
        <v>0</v>
      </c>
      <c r="H21" s="64" t="s">
        <v>26</v>
      </c>
    </row>
    <row r="22" spans="1:8" s="39" customFormat="1" ht="12" customHeight="1">
      <c r="A22" s="47" t="s">
        <v>24</v>
      </c>
      <c r="B22" s="66">
        <v>2020</v>
      </c>
      <c r="C22" s="67" t="s">
        <v>24</v>
      </c>
      <c r="D22" s="68">
        <v>2</v>
      </c>
      <c r="E22" s="63" t="s">
        <v>26</v>
      </c>
      <c r="F22" s="63">
        <v>2</v>
      </c>
      <c r="G22" s="63">
        <v>0</v>
      </c>
      <c r="H22" s="64" t="s">
        <v>26</v>
      </c>
    </row>
    <row r="23" spans="1:8" s="39" customFormat="1" ht="10.5" customHeight="1">
      <c r="A23" s="47"/>
      <c r="B23" s="48"/>
      <c r="C23" s="69"/>
      <c r="D23" s="63"/>
      <c r="E23" s="63"/>
      <c r="F23" s="63"/>
      <c r="G23" s="63"/>
      <c r="H23" s="64"/>
    </row>
    <row r="24" spans="1:8" s="39" customFormat="1" ht="12" customHeight="1">
      <c r="A24" s="47" t="s">
        <v>32</v>
      </c>
      <c r="B24" s="48">
        <v>2019</v>
      </c>
      <c r="C24" s="62" t="s">
        <v>29</v>
      </c>
      <c r="D24" s="63" t="s">
        <v>26</v>
      </c>
      <c r="E24" s="63" t="s">
        <v>26</v>
      </c>
      <c r="F24" s="63" t="s">
        <v>26</v>
      </c>
      <c r="G24" s="63" t="s">
        <v>26</v>
      </c>
      <c r="H24" s="64" t="s">
        <v>26</v>
      </c>
    </row>
    <row r="25" spans="1:8" s="39" customFormat="1" ht="12" customHeight="1">
      <c r="A25" s="70" t="s">
        <v>33</v>
      </c>
      <c r="B25" s="48">
        <v>2020</v>
      </c>
      <c r="C25" s="62" t="s">
        <v>31</v>
      </c>
      <c r="D25" s="63" t="s">
        <v>26</v>
      </c>
      <c r="E25" s="63" t="s">
        <v>26</v>
      </c>
      <c r="F25" s="63" t="s">
        <v>26</v>
      </c>
      <c r="G25" s="63" t="s">
        <v>26</v>
      </c>
      <c r="H25" s="64" t="s">
        <v>26</v>
      </c>
    </row>
    <row r="26" spans="1:8" s="39" customFormat="1" ht="12" customHeight="1">
      <c r="A26" s="46" t="s">
        <v>24</v>
      </c>
      <c r="B26" s="48">
        <v>2019</v>
      </c>
      <c r="C26" s="62" t="s">
        <v>22</v>
      </c>
      <c r="D26" s="63" t="s">
        <v>26</v>
      </c>
      <c r="E26" s="63" t="s">
        <v>26</v>
      </c>
      <c r="F26" s="63" t="s">
        <v>26</v>
      </c>
      <c r="G26" s="63" t="s">
        <v>26</v>
      </c>
      <c r="H26" s="64" t="s">
        <v>26</v>
      </c>
    </row>
    <row r="27" spans="1:8" s="39" customFormat="1" ht="12" customHeight="1">
      <c r="A27" s="46" t="s">
        <v>24</v>
      </c>
      <c r="B27" s="48">
        <v>2020</v>
      </c>
      <c r="C27" s="71" t="s">
        <v>24</v>
      </c>
      <c r="D27" s="63" t="s">
        <v>26</v>
      </c>
      <c r="E27" s="63" t="s">
        <v>26</v>
      </c>
      <c r="F27" s="63" t="s">
        <v>26</v>
      </c>
      <c r="G27" s="63" t="s">
        <v>26</v>
      </c>
      <c r="H27" s="64" t="s">
        <v>26</v>
      </c>
    </row>
    <row r="28" spans="1:8" s="39" customFormat="1" ht="10.5" customHeight="1">
      <c r="A28" s="46"/>
      <c r="B28" s="48"/>
      <c r="C28" s="71"/>
      <c r="D28" s="63"/>
      <c r="E28" s="63"/>
      <c r="F28" s="63"/>
      <c r="G28" s="63"/>
      <c r="H28" s="64"/>
    </row>
    <row r="29" spans="1:8" s="39" customFormat="1" ht="12" customHeight="1">
      <c r="A29" s="47" t="s">
        <v>34</v>
      </c>
      <c r="B29" s="48">
        <v>2019</v>
      </c>
      <c r="C29" s="62" t="s">
        <v>29</v>
      </c>
      <c r="D29" s="63">
        <v>19</v>
      </c>
      <c r="E29" s="63" t="s">
        <v>26</v>
      </c>
      <c r="F29" s="63">
        <v>14</v>
      </c>
      <c r="G29" s="63">
        <v>5</v>
      </c>
      <c r="H29" s="64" t="s">
        <v>26</v>
      </c>
    </row>
    <row r="30" spans="1:8" s="39" customFormat="1" ht="12" customHeight="1">
      <c r="A30" s="65" t="s">
        <v>35</v>
      </c>
      <c r="B30" s="48">
        <v>2020</v>
      </c>
      <c r="C30" s="62" t="s">
        <v>31</v>
      </c>
      <c r="D30" s="63">
        <v>13</v>
      </c>
      <c r="E30" s="63" t="s">
        <v>26</v>
      </c>
      <c r="F30" s="63">
        <v>9</v>
      </c>
      <c r="G30" s="63">
        <v>5</v>
      </c>
      <c r="H30" s="64" t="s">
        <v>26</v>
      </c>
    </row>
    <row r="31" spans="1:8" s="39" customFormat="1" ht="12" customHeight="1">
      <c r="A31" s="47" t="s">
        <v>24</v>
      </c>
      <c r="B31" s="48">
        <v>2019</v>
      </c>
      <c r="C31" s="62" t="s">
        <v>22</v>
      </c>
      <c r="D31" s="63">
        <v>170</v>
      </c>
      <c r="E31" s="63" t="s">
        <v>26</v>
      </c>
      <c r="F31" s="63">
        <v>124</v>
      </c>
      <c r="G31" s="63">
        <v>46</v>
      </c>
      <c r="H31" s="64" t="s">
        <v>26</v>
      </c>
    </row>
    <row r="32" spans="1:8" s="39" customFormat="1" ht="12" customHeight="1">
      <c r="A32" s="47" t="s">
        <v>24</v>
      </c>
      <c r="B32" s="66">
        <v>2020</v>
      </c>
      <c r="C32" s="67" t="s">
        <v>24</v>
      </c>
      <c r="D32" s="68">
        <v>138</v>
      </c>
      <c r="E32" s="63" t="s">
        <v>26</v>
      </c>
      <c r="F32" s="63">
        <v>96</v>
      </c>
      <c r="G32" s="63">
        <v>42</v>
      </c>
      <c r="H32" s="64" t="s">
        <v>26</v>
      </c>
    </row>
    <row r="33" spans="1:8" s="39" customFormat="1" ht="10.5" customHeight="1">
      <c r="A33" s="47"/>
      <c r="B33" s="48"/>
      <c r="C33" s="69"/>
      <c r="D33" s="63"/>
      <c r="E33" s="63"/>
      <c r="F33" s="63"/>
      <c r="G33" s="63"/>
      <c r="H33" s="64"/>
    </row>
    <row r="34" spans="1:8" s="39" customFormat="1" ht="12" customHeight="1">
      <c r="A34" s="47" t="s">
        <v>36</v>
      </c>
      <c r="B34" s="48">
        <v>2019</v>
      </c>
      <c r="C34" s="62" t="s">
        <v>29</v>
      </c>
      <c r="D34" s="63" t="s">
        <v>26</v>
      </c>
      <c r="E34" s="63" t="s">
        <v>26</v>
      </c>
      <c r="F34" s="63" t="s">
        <v>26</v>
      </c>
      <c r="G34" s="63" t="s">
        <v>26</v>
      </c>
      <c r="H34" s="64" t="s">
        <v>26</v>
      </c>
    </row>
    <row r="35" spans="1:8" s="39" customFormat="1" ht="12" customHeight="1">
      <c r="A35" s="65" t="s">
        <v>37</v>
      </c>
      <c r="B35" s="48">
        <v>2020</v>
      </c>
      <c r="C35" s="62" t="s">
        <v>31</v>
      </c>
      <c r="D35" s="63" t="s">
        <v>26</v>
      </c>
      <c r="E35" s="63" t="s">
        <v>26</v>
      </c>
      <c r="F35" s="63" t="s">
        <v>26</v>
      </c>
      <c r="G35" s="63" t="s">
        <v>26</v>
      </c>
      <c r="H35" s="64" t="s">
        <v>26</v>
      </c>
    </row>
    <row r="36" spans="1:8" s="39" customFormat="1" ht="12" customHeight="1">
      <c r="A36" s="47" t="s">
        <v>24</v>
      </c>
      <c r="B36" s="48">
        <v>2019</v>
      </c>
      <c r="C36" s="62" t="s">
        <v>22</v>
      </c>
      <c r="D36" s="63" t="s">
        <v>26</v>
      </c>
      <c r="E36" s="63" t="s">
        <v>26</v>
      </c>
      <c r="F36" s="63" t="s">
        <v>26</v>
      </c>
      <c r="G36" s="63" t="s">
        <v>26</v>
      </c>
      <c r="H36" s="64" t="s">
        <v>26</v>
      </c>
    </row>
    <row r="37" spans="1:8" s="39" customFormat="1" ht="12" customHeight="1">
      <c r="A37" s="47" t="s">
        <v>24</v>
      </c>
      <c r="B37" s="48">
        <v>2020</v>
      </c>
      <c r="C37" s="69" t="s">
        <v>24</v>
      </c>
      <c r="D37" s="63" t="s">
        <v>26</v>
      </c>
      <c r="E37" s="63" t="s">
        <v>26</v>
      </c>
      <c r="F37" s="63" t="s">
        <v>26</v>
      </c>
      <c r="G37" s="63" t="s">
        <v>26</v>
      </c>
      <c r="H37" s="64" t="s">
        <v>26</v>
      </c>
    </row>
    <row r="38" spans="1:8" s="39" customFormat="1" ht="10.5" customHeight="1">
      <c r="A38" s="47"/>
      <c r="B38" s="48"/>
      <c r="C38" s="69"/>
      <c r="D38" s="63"/>
      <c r="E38" s="63"/>
      <c r="F38" s="63"/>
      <c r="G38" s="63"/>
      <c r="H38" s="64"/>
    </row>
    <row r="39" spans="1:8" s="39" customFormat="1" ht="12" customHeight="1">
      <c r="A39" s="47" t="s">
        <v>38</v>
      </c>
      <c r="B39" s="48">
        <v>2019</v>
      </c>
      <c r="C39" s="62" t="s">
        <v>39</v>
      </c>
      <c r="D39" s="63" t="s">
        <v>26</v>
      </c>
      <c r="E39" s="63" t="s">
        <v>26</v>
      </c>
      <c r="F39" s="63" t="s">
        <v>26</v>
      </c>
      <c r="G39" s="63" t="s">
        <v>26</v>
      </c>
      <c r="H39" s="64" t="s">
        <v>26</v>
      </c>
    </row>
    <row r="40" spans="1:8" s="39" customFormat="1" ht="12" customHeight="1">
      <c r="A40" s="65" t="s">
        <v>40</v>
      </c>
      <c r="B40" s="48">
        <v>2020</v>
      </c>
      <c r="C40" s="62" t="s">
        <v>41</v>
      </c>
      <c r="D40" s="63" t="s">
        <v>26</v>
      </c>
      <c r="E40" s="63" t="s">
        <v>26</v>
      </c>
      <c r="F40" s="63" t="s">
        <v>26</v>
      </c>
      <c r="G40" s="63" t="s">
        <v>26</v>
      </c>
      <c r="H40" s="64" t="s">
        <v>26</v>
      </c>
    </row>
    <row r="41" spans="1:8" s="39" customFormat="1" ht="12" customHeight="1">
      <c r="A41" s="47" t="s">
        <v>24</v>
      </c>
      <c r="B41" s="48">
        <v>2019</v>
      </c>
      <c r="C41" s="62" t="s">
        <v>22</v>
      </c>
      <c r="D41" s="63" t="s">
        <v>26</v>
      </c>
      <c r="E41" s="63" t="s">
        <v>26</v>
      </c>
      <c r="F41" s="63" t="s">
        <v>26</v>
      </c>
      <c r="G41" s="63" t="s">
        <v>26</v>
      </c>
      <c r="H41" s="64" t="s">
        <v>26</v>
      </c>
    </row>
    <row r="42" spans="1:8" s="39" customFormat="1" ht="12" customHeight="1">
      <c r="A42" s="47" t="s">
        <v>24</v>
      </c>
      <c r="B42" s="48">
        <v>2020</v>
      </c>
      <c r="C42" s="69" t="s">
        <v>24</v>
      </c>
      <c r="D42" s="63" t="s">
        <v>26</v>
      </c>
      <c r="E42" s="63" t="s">
        <v>26</v>
      </c>
      <c r="F42" s="63" t="s">
        <v>26</v>
      </c>
      <c r="G42" s="63" t="s">
        <v>26</v>
      </c>
      <c r="H42" s="64" t="s">
        <v>26</v>
      </c>
    </row>
    <row r="43" spans="1:8" s="39" customFormat="1" ht="10.5" customHeight="1">
      <c r="A43" s="47"/>
      <c r="B43" s="48"/>
      <c r="C43" s="69"/>
      <c r="D43" s="63"/>
      <c r="E43" s="63"/>
      <c r="F43" s="63"/>
      <c r="G43" s="63"/>
      <c r="H43" s="64"/>
    </row>
    <row r="44" spans="1:8" s="39" customFormat="1" ht="12" customHeight="1">
      <c r="A44" s="47" t="s">
        <v>42</v>
      </c>
      <c r="B44" s="48">
        <v>2019</v>
      </c>
      <c r="C44" s="62" t="s">
        <v>39</v>
      </c>
      <c r="D44" s="63" t="s">
        <v>26</v>
      </c>
      <c r="E44" s="63" t="s">
        <v>26</v>
      </c>
      <c r="F44" s="63" t="s">
        <v>26</v>
      </c>
      <c r="G44" s="63" t="s">
        <v>26</v>
      </c>
      <c r="H44" s="64" t="s">
        <v>26</v>
      </c>
    </row>
    <row r="45" spans="1:8" s="39" customFormat="1" ht="12" customHeight="1">
      <c r="A45" s="65" t="s">
        <v>43</v>
      </c>
      <c r="B45" s="48">
        <v>2020</v>
      </c>
      <c r="C45" s="62" t="s">
        <v>41</v>
      </c>
      <c r="D45" s="63" t="s">
        <v>26</v>
      </c>
      <c r="E45" s="63" t="s">
        <v>26</v>
      </c>
      <c r="F45" s="63" t="s">
        <v>26</v>
      </c>
      <c r="G45" s="63" t="s">
        <v>26</v>
      </c>
      <c r="H45" s="64" t="s">
        <v>26</v>
      </c>
    </row>
    <row r="46" spans="1:8" s="39" customFormat="1" ht="12" customHeight="1">
      <c r="A46" s="47" t="s">
        <v>24</v>
      </c>
      <c r="B46" s="48">
        <v>2019</v>
      </c>
      <c r="C46" s="62" t="s">
        <v>22</v>
      </c>
      <c r="D46" s="63" t="s">
        <v>26</v>
      </c>
      <c r="E46" s="63" t="s">
        <v>26</v>
      </c>
      <c r="F46" s="63" t="s">
        <v>26</v>
      </c>
      <c r="G46" s="63" t="s">
        <v>26</v>
      </c>
      <c r="H46" s="64" t="s">
        <v>26</v>
      </c>
    </row>
    <row r="47" spans="1:8" s="39" customFormat="1" ht="12" customHeight="1">
      <c r="A47" s="47" t="s">
        <v>24</v>
      </c>
      <c r="B47" s="48">
        <v>2020</v>
      </c>
      <c r="C47" s="69" t="s">
        <v>24</v>
      </c>
      <c r="D47" s="63" t="s">
        <v>26</v>
      </c>
      <c r="E47" s="63" t="s">
        <v>26</v>
      </c>
      <c r="F47" s="63" t="s">
        <v>26</v>
      </c>
      <c r="G47" s="63" t="s">
        <v>26</v>
      </c>
      <c r="H47" s="64" t="s">
        <v>26</v>
      </c>
    </row>
    <row r="48" spans="1:8" s="39" customFormat="1" ht="10.5" customHeight="1">
      <c r="A48" s="47"/>
      <c r="B48" s="48"/>
      <c r="C48" s="69"/>
      <c r="D48" s="63"/>
      <c r="E48" s="63"/>
      <c r="F48" s="63"/>
      <c r="G48" s="63"/>
      <c r="H48" s="64"/>
    </row>
    <row r="49" spans="1:8" s="39" customFormat="1" ht="12" customHeight="1">
      <c r="A49" s="47" t="s">
        <v>44</v>
      </c>
      <c r="B49" s="48">
        <v>2019</v>
      </c>
      <c r="C49" s="62" t="s">
        <v>45</v>
      </c>
      <c r="D49" s="63" t="s">
        <v>26</v>
      </c>
      <c r="E49" s="63" t="s">
        <v>26</v>
      </c>
      <c r="F49" s="63" t="s">
        <v>26</v>
      </c>
      <c r="G49" s="63" t="s">
        <v>26</v>
      </c>
      <c r="H49" s="64" t="s">
        <v>26</v>
      </c>
    </row>
    <row r="50" spans="1:8" s="39" customFormat="1" ht="12" customHeight="1">
      <c r="A50" s="65" t="s">
        <v>46</v>
      </c>
      <c r="B50" s="48">
        <v>2020</v>
      </c>
      <c r="C50" s="62" t="s">
        <v>47</v>
      </c>
      <c r="D50" s="63" t="s">
        <v>26</v>
      </c>
      <c r="E50" s="63" t="s">
        <v>26</v>
      </c>
      <c r="F50" s="63" t="s">
        <v>26</v>
      </c>
      <c r="G50" s="63" t="s">
        <v>26</v>
      </c>
      <c r="H50" s="64" t="s">
        <v>26</v>
      </c>
    </row>
    <row r="51" spans="1:8" s="39" customFormat="1" ht="12" customHeight="1">
      <c r="A51" s="47" t="s">
        <v>24</v>
      </c>
      <c r="B51" s="48">
        <v>2019</v>
      </c>
      <c r="C51" s="62" t="s">
        <v>22</v>
      </c>
      <c r="D51" s="63" t="s">
        <v>26</v>
      </c>
      <c r="E51" s="63" t="s">
        <v>26</v>
      </c>
      <c r="F51" s="63" t="s">
        <v>26</v>
      </c>
      <c r="G51" s="63" t="s">
        <v>26</v>
      </c>
      <c r="H51" s="64" t="s">
        <v>26</v>
      </c>
    </row>
    <row r="52" spans="1:8" s="39" customFormat="1" ht="12" customHeight="1">
      <c r="A52" s="47" t="s">
        <v>24</v>
      </c>
      <c r="B52" s="48">
        <v>2020</v>
      </c>
      <c r="C52" s="69" t="s">
        <v>24</v>
      </c>
      <c r="D52" s="63" t="s">
        <v>26</v>
      </c>
      <c r="E52" s="63" t="s">
        <v>26</v>
      </c>
      <c r="F52" s="63" t="s">
        <v>26</v>
      </c>
      <c r="G52" s="63" t="s">
        <v>26</v>
      </c>
      <c r="H52" s="64" t="s">
        <v>26</v>
      </c>
    </row>
    <row r="53" spans="1:8" s="39" customFormat="1" ht="10.5" customHeight="1">
      <c r="A53" s="47"/>
      <c r="B53" s="48"/>
      <c r="C53" s="69"/>
      <c r="D53" s="63"/>
      <c r="E53" s="63"/>
      <c r="F53" s="63"/>
      <c r="G53" s="63"/>
      <c r="H53" s="64"/>
    </row>
    <row r="54" spans="1:8" s="39" customFormat="1" ht="12" customHeight="1">
      <c r="A54" s="47" t="s">
        <v>48</v>
      </c>
      <c r="B54" s="48">
        <v>2019</v>
      </c>
      <c r="C54" s="62" t="s">
        <v>22</v>
      </c>
      <c r="D54" s="63" t="s">
        <v>26</v>
      </c>
      <c r="E54" s="63" t="s">
        <v>26</v>
      </c>
      <c r="F54" s="63" t="s">
        <v>26</v>
      </c>
      <c r="G54" s="63" t="s">
        <v>26</v>
      </c>
      <c r="H54" s="64" t="s">
        <v>26</v>
      </c>
    </row>
    <row r="55" spans="1:8" s="39" customFormat="1" ht="12" customHeight="1">
      <c r="A55" s="47" t="s">
        <v>49</v>
      </c>
      <c r="B55" s="48">
        <v>2020</v>
      </c>
      <c r="C55" s="69" t="s">
        <v>24</v>
      </c>
      <c r="D55" s="63" t="s">
        <v>26</v>
      </c>
      <c r="E55" s="63" t="s">
        <v>26</v>
      </c>
      <c r="F55" s="63" t="s">
        <v>26</v>
      </c>
      <c r="G55" s="63" t="s">
        <v>26</v>
      </c>
      <c r="H55" s="64" t="s">
        <v>26</v>
      </c>
    </row>
    <row r="56" spans="1:8" s="39" customFormat="1" ht="10.5" customHeight="1">
      <c r="A56" s="47"/>
      <c r="B56" s="48"/>
      <c r="C56" s="69"/>
      <c r="D56" s="63"/>
      <c r="E56" s="63"/>
      <c r="F56" s="63"/>
      <c r="G56" s="63"/>
      <c r="H56" s="64"/>
    </row>
    <row r="57" spans="1:8" s="39" customFormat="1" ht="12" customHeight="1">
      <c r="A57" s="47" t="s">
        <v>50</v>
      </c>
      <c r="B57" s="48">
        <v>2019</v>
      </c>
      <c r="C57" s="62" t="s">
        <v>22</v>
      </c>
      <c r="D57" s="63" t="s">
        <v>26</v>
      </c>
      <c r="E57" s="63" t="s">
        <v>26</v>
      </c>
      <c r="F57" s="63" t="s">
        <v>26</v>
      </c>
      <c r="G57" s="63" t="s">
        <v>26</v>
      </c>
      <c r="H57" s="64" t="s">
        <v>26</v>
      </c>
    </row>
    <row r="58" spans="1:8" s="39" customFormat="1" ht="12" customHeight="1">
      <c r="A58" s="65" t="s">
        <v>51</v>
      </c>
      <c r="B58" s="48">
        <v>2020</v>
      </c>
      <c r="C58" s="69" t="s">
        <v>24</v>
      </c>
      <c r="D58" s="63" t="s">
        <v>26</v>
      </c>
      <c r="E58" s="63" t="s">
        <v>26</v>
      </c>
      <c r="F58" s="63" t="s">
        <v>26</v>
      </c>
      <c r="G58" s="63" t="s">
        <v>26</v>
      </c>
      <c r="H58" s="64" t="s">
        <v>26</v>
      </c>
    </row>
    <row r="59" spans="1:8" s="39" customFormat="1" ht="10.5" customHeight="1">
      <c r="A59" s="47"/>
      <c r="B59" s="48"/>
      <c r="C59" s="69"/>
      <c r="D59" s="63"/>
      <c r="E59" s="63"/>
      <c r="F59" s="63"/>
      <c r="G59" s="63"/>
      <c r="H59" s="64"/>
    </row>
    <row r="60" spans="1:8" s="39" customFormat="1" ht="12" customHeight="1">
      <c r="A60" s="47" t="s">
        <v>52</v>
      </c>
      <c r="B60" s="48">
        <v>2019</v>
      </c>
      <c r="C60" s="62" t="s">
        <v>22</v>
      </c>
      <c r="D60" s="63" t="s">
        <v>26</v>
      </c>
      <c r="E60" s="63" t="s">
        <v>26</v>
      </c>
      <c r="F60" s="63" t="s">
        <v>26</v>
      </c>
      <c r="G60" s="63" t="s">
        <v>26</v>
      </c>
      <c r="H60" s="64" t="s">
        <v>26</v>
      </c>
    </row>
    <row r="61" spans="1:8" s="39" customFormat="1" ht="12" customHeight="1">
      <c r="A61" s="65" t="s">
        <v>53</v>
      </c>
      <c r="B61" s="48">
        <v>2020</v>
      </c>
      <c r="C61" s="69" t="s">
        <v>24</v>
      </c>
      <c r="D61" s="63" t="s">
        <v>26</v>
      </c>
      <c r="E61" s="63" t="s">
        <v>26</v>
      </c>
      <c r="F61" s="63" t="s">
        <v>26</v>
      </c>
      <c r="G61" s="63" t="s">
        <v>26</v>
      </c>
      <c r="H61" s="64" t="s">
        <v>26</v>
      </c>
    </row>
    <row r="62" spans="1:8" s="39" customFormat="1" ht="10.5" customHeight="1">
      <c r="A62" s="47"/>
      <c r="B62" s="48"/>
      <c r="C62" s="69"/>
      <c r="D62" s="63"/>
      <c r="E62" s="63"/>
      <c r="F62" s="63"/>
      <c r="G62" s="63"/>
      <c r="H62" s="64"/>
    </row>
    <row r="63" spans="1:8" s="39" customFormat="1" ht="12" customHeight="1">
      <c r="A63" s="47" t="s">
        <v>54</v>
      </c>
      <c r="B63" s="48">
        <v>2019</v>
      </c>
      <c r="C63" s="62" t="s">
        <v>22</v>
      </c>
      <c r="D63" s="63" t="s">
        <v>26</v>
      </c>
      <c r="E63" s="63" t="s">
        <v>26</v>
      </c>
      <c r="F63" s="63" t="s">
        <v>26</v>
      </c>
      <c r="G63" s="63" t="s">
        <v>26</v>
      </c>
      <c r="H63" s="64" t="s">
        <v>26</v>
      </c>
    </row>
    <row r="64" spans="1:8" s="39" customFormat="1" ht="12" customHeight="1">
      <c r="A64" s="47" t="s">
        <v>55</v>
      </c>
      <c r="B64" s="48">
        <v>2020</v>
      </c>
      <c r="C64" s="69" t="s">
        <v>24</v>
      </c>
      <c r="D64" s="63" t="s">
        <v>26</v>
      </c>
      <c r="E64" s="63" t="s">
        <v>26</v>
      </c>
      <c r="F64" s="63" t="s">
        <v>26</v>
      </c>
      <c r="G64" s="63" t="s">
        <v>26</v>
      </c>
      <c r="H64" s="64" t="s">
        <v>26</v>
      </c>
    </row>
    <row r="65" spans="1:8" s="39" customFormat="1" ht="12" customHeight="1">
      <c r="A65" s="65" t="s">
        <v>56</v>
      </c>
      <c r="B65" s="48"/>
      <c r="C65" s="69"/>
      <c r="D65" s="63"/>
      <c r="E65" s="63"/>
      <c r="F65" s="63"/>
      <c r="G65" s="63"/>
      <c r="H65" s="64"/>
    </row>
    <row r="66" spans="1:8" s="39" customFormat="1" ht="10.5" customHeight="1">
      <c r="A66" s="47"/>
      <c r="B66" s="48"/>
      <c r="C66" s="69"/>
      <c r="D66" s="63"/>
      <c r="E66" s="63"/>
      <c r="F66" s="63"/>
      <c r="G66" s="63"/>
      <c r="H66" s="64"/>
    </row>
    <row r="67" spans="1:8" s="39" customFormat="1" ht="12" customHeight="1">
      <c r="A67" s="47" t="s">
        <v>57</v>
      </c>
      <c r="B67" s="48">
        <v>2019</v>
      </c>
      <c r="C67" s="62" t="s">
        <v>22</v>
      </c>
      <c r="D67" s="63">
        <v>0</v>
      </c>
      <c r="E67" s="63" t="s">
        <v>26</v>
      </c>
      <c r="F67" s="63" t="s">
        <v>26</v>
      </c>
      <c r="G67" s="63">
        <v>0</v>
      </c>
      <c r="H67" s="64" t="s">
        <v>26</v>
      </c>
    </row>
    <row r="68" spans="1:8" s="39" customFormat="1" ht="12" customHeight="1">
      <c r="A68" s="65" t="s">
        <v>58</v>
      </c>
      <c r="B68" s="48">
        <v>2020</v>
      </c>
      <c r="C68" s="69" t="s">
        <v>24</v>
      </c>
      <c r="D68" s="63" t="s">
        <v>26</v>
      </c>
      <c r="E68" s="63" t="s">
        <v>26</v>
      </c>
      <c r="F68" s="63" t="s">
        <v>26</v>
      </c>
      <c r="G68" s="63" t="s">
        <v>26</v>
      </c>
      <c r="H68" s="64" t="s">
        <v>26</v>
      </c>
    </row>
    <row r="69" spans="1:8" s="39" customFormat="1" ht="10.5" customHeight="1">
      <c r="A69" s="65"/>
      <c r="B69" s="48"/>
      <c r="C69" s="69"/>
      <c r="D69" s="63" t="s">
        <v>20</v>
      </c>
      <c r="E69" s="63" t="s">
        <v>20</v>
      </c>
      <c r="F69" s="63" t="s">
        <v>20</v>
      </c>
      <c r="G69" s="63" t="s">
        <v>20</v>
      </c>
      <c r="H69" s="64" t="s">
        <v>20</v>
      </c>
    </row>
    <row r="70" spans="1:8" s="39" customFormat="1" ht="12" customHeight="1">
      <c r="A70" s="47" t="s">
        <v>59</v>
      </c>
      <c r="B70" s="48">
        <v>2019</v>
      </c>
      <c r="C70" s="62" t="s">
        <v>22</v>
      </c>
      <c r="D70" s="63" t="s">
        <v>26</v>
      </c>
      <c r="E70" s="63" t="s">
        <v>26</v>
      </c>
      <c r="F70" s="63" t="s">
        <v>26</v>
      </c>
      <c r="G70" s="63" t="s">
        <v>26</v>
      </c>
      <c r="H70" s="64" t="s">
        <v>26</v>
      </c>
    </row>
    <row r="71" spans="1:8" s="39" customFormat="1" ht="12" customHeight="1">
      <c r="A71" s="65" t="s">
        <v>60</v>
      </c>
      <c r="B71" s="48">
        <v>2020</v>
      </c>
      <c r="C71" s="69" t="s">
        <v>24</v>
      </c>
      <c r="D71" s="63" t="s">
        <v>26</v>
      </c>
      <c r="E71" s="63" t="s">
        <v>26</v>
      </c>
      <c r="F71" s="63" t="s">
        <v>26</v>
      </c>
      <c r="G71" s="63" t="s">
        <v>26</v>
      </c>
      <c r="H71" s="64" t="s">
        <v>26</v>
      </c>
    </row>
    <row r="72" spans="1:8" s="39" customFormat="1" ht="10.5" customHeight="1">
      <c r="A72" s="47"/>
      <c r="B72" s="48"/>
      <c r="C72" s="69"/>
      <c r="D72" s="63"/>
      <c r="E72" s="63"/>
      <c r="F72" s="63"/>
      <c r="G72" s="63"/>
      <c r="H72" s="64"/>
    </row>
    <row r="73" spans="1:8" s="39" customFormat="1" ht="12" customHeight="1">
      <c r="A73" s="47" t="s">
        <v>61</v>
      </c>
      <c r="B73" s="48">
        <v>2019</v>
      </c>
      <c r="C73" s="62" t="s">
        <v>22</v>
      </c>
      <c r="D73" s="63" t="s">
        <v>26</v>
      </c>
      <c r="E73" s="63" t="s">
        <v>26</v>
      </c>
      <c r="F73" s="63" t="s">
        <v>26</v>
      </c>
      <c r="G73" s="63" t="s">
        <v>26</v>
      </c>
      <c r="H73" s="64" t="s">
        <v>26</v>
      </c>
    </row>
    <row r="74" spans="1:8" s="39" customFormat="1" ht="12" customHeight="1">
      <c r="A74" s="65" t="s">
        <v>62</v>
      </c>
      <c r="B74" s="48">
        <v>2020</v>
      </c>
      <c r="C74" s="69" t="s">
        <v>24</v>
      </c>
      <c r="D74" s="63" t="s">
        <v>26</v>
      </c>
      <c r="E74" s="63" t="s">
        <v>26</v>
      </c>
      <c r="F74" s="63" t="s">
        <v>26</v>
      </c>
      <c r="G74" s="63" t="s">
        <v>26</v>
      </c>
      <c r="H74" s="64" t="s">
        <v>26</v>
      </c>
    </row>
    <row r="75" spans="1:8" s="39" customFormat="1" ht="10.5" customHeight="1">
      <c r="A75" s="47"/>
      <c r="B75" s="48"/>
      <c r="C75" s="69"/>
      <c r="D75" s="63"/>
      <c r="E75" s="63"/>
      <c r="F75" s="63"/>
      <c r="G75" s="63"/>
      <c r="H75" s="64"/>
    </row>
    <row r="76" spans="1:8" s="39" customFormat="1" ht="12" customHeight="1">
      <c r="A76" s="47" t="s">
        <v>63</v>
      </c>
      <c r="B76" s="48">
        <v>2019</v>
      </c>
      <c r="C76" s="62" t="s">
        <v>64</v>
      </c>
      <c r="D76" s="63" t="s">
        <v>26</v>
      </c>
      <c r="E76" s="63" t="s">
        <v>26</v>
      </c>
      <c r="F76" s="63" t="s">
        <v>26</v>
      </c>
      <c r="G76" s="63" t="s">
        <v>26</v>
      </c>
      <c r="H76" s="64" t="s">
        <v>26</v>
      </c>
    </row>
    <row r="77" spans="1:8" s="39" customFormat="1" ht="12" customHeight="1">
      <c r="A77" s="47" t="s">
        <v>65</v>
      </c>
      <c r="B77" s="48">
        <v>2020</v>
      </c>
      <c r="C77" s="62"/>
      <c r="D77" s="63" t="s">
        <v>26</v>
      </c>
      <c r="E77" s="63" t="s">
        <v>26</v>
      </c>
      <c r="F77" s="63" t="s">
        <v>26</v>
      </c>
      <c r="G77" s="63" t="s">
        <v>26</v>
      </c>
      <c r="H77" s="64" t="s">
        <v>26</v>
      </c>
    </row>
    <row r="78" spans="1:8" s="39" customFormat="1" ht="10.5" customHeight="1">
      <c r="A78" s="47"/>
      <c r="B78" s="48"/>
      <c r="C78" s="69"/>
      <c r="D78" s="63"/>
      <c r="E78" s="63"/>
      <c r="F78" s="63"/>
      <c r="G78" s="63"/>
      <c r="H78" s="64"/>
    </row>
    <row r="79" spans="1:8" s="39" customFormat="1" ht="12" customHeight="1">
      <c r="A79" s="52" t="s">
        <v>66</v>
      </c>
      <c r="B79" s="53">
        <v>2019</v>
      </c>
      <c r="C79" s="54" t="s">
        <v>22</v>
      </c>
      <c r="D79" s="55">
        <v>6506</v>
      </c>
      <c r="E79" s="55">
        <v>97</v>
      </c>
      <c r="F79" s="55">
        <v>2</v>
      </c>
      <c r="G79" s="55">
        <v>6602</v>
      </c>
      <c r="H79" s="56">
        <v>30</v>
      </c>
    </row>
    <row r="80" spans="1:8" s="39" customFormat="1" ht="12" customHeight="1">
      <c r="A80" s="57" t="s">
        <v>67</v>
      </c>
      <c r="B80" s="53">
        <v>2020</v>
      </c>
      <c r="C80" s="58" t="s">
        <v>24</v>
      </c>
      <c r="D80" s="55">
        <v>5592</v>
      </c>
      <c r="E80" s="55">
        <v>95</v>
      </c>
      <c r="F80" s="55" t="s">
        <v>26</v>
      </c>
      <c r="G80" s="55">
        <v>5688</v>
      </c>
      <c r="H80" s="56">
        <v>26</v>
      </c>
    </row>
    <row r="81" spans="1:8" s="39" customFormat="1" ht="10.5" customHeight="1">
      <c r="A81" s="57"/>
      <c r="B81" s="48"/>
      <c r="C81" s="61"/>
      <c r="D81" s="63"/>
      <c r="E81" s="63"/>
      <c r="F81" s="63"/>
      <c r="G81" s="63"/>
      <c r="H81" s="64"/>
    </row>
    <row r="82" spans="1:8" s="39" customFormat="1" ht="12" customHeight="1">
      <c r="A82" s="47" t="s">
        <v>68</v>
      </c>
      <c r="B82" s="48">
        <v>2019</v>
      </c>
      <c r="C82" s="62" t="s">
        <v>29</v>
      </c>
      <c r="D82" s="63" t="s">
        <v>26</v>
      </c>
      <c r="E82" s="63" t="s">
        <v>26</v>
      </c>
      <c r="F82" s="63" t="s">
        <v>26</v>
      </c>
      <c r="G82" s="63" t="s">
        <v>26</v>
      </c>
      <c r="H82" s="64" t="s">
        <v>26</v>
      </c>
    </row>
    <row r="83" spans="1:8" s="39" customFormat="1" ht="12" customHeight="1">
      <c r="A83" s="65" t="s">
        <v>69</v>
      </c>
      <c r="B83" s="48">
        <v>2020</v>
      </c>
      <c r="C83" s="62" t="s">
        <v>31</v>
      </c>
      <c r="D83" s="63" t="s">
        <v>26</v>
      </c>
      <c r="E83" s="63" t="s">
        <v>26</v>
      </c>
      <c r="F83" s="63" t="s">
        <v>26</v>
      </c>
      <c r="G83" s="63" t="s">
        <v>26</v>
      </c>
      <c r="H83" s="64" t="s">
        <v>26</v>
      </c>
    </row>
    <row r="84" spans="1:8" s="39" customFormat="1" ht="12" customHeight="1">
      <c r="A84" s="47" t="s">
        <v>24</v>
      </c>
      <c r="B84" s="48">
        <v>2019</v>
      </c>
      <c r="C84" s="62" t="s">
        <v>22</v>
      </c>
      <c r="D84" s="63" t="s">
        <v>26</v>
      </c>
      <c r="E84" s="63" t="s">
        <v>26</v>
      </c>
      <c r="F84" s="63" t="s">
        <v>26</v>
      </c>
      <c r="G84" s="63" t="s">
        <v>26</v>
      </c>
      <c r="H84" s="64" t="s">
        <v>26</v>
      </c>
    </row>
    <row r="85" spans="1:8" s="39" customFormat="1" ht="12" customHeight="1">
      <c r="A85" s="47" t="s">
        <v>24</v>
      </c>
      <c r="B85" s="48">
        <v>2020</v>
      </c>
      <c r="C85" s="69" t="s">
        <v>24</v>
      </c>
      <c r="D85" s="63" t="s">
        <v>26</v>
      </c>
      <c r="E85" s="63" t="s">
        <v>26</v>
      </c>
      <c r="F85" s="63" t="s">
        <v>26</v>
      </c>
      <c r="G85" s="63" t="s">
        <v>26</v>
      </c>
      <c r="H85" s="64" t="s">
        <v>26</v>
      </c>
    </row>
    <row r="86" spans="1:8" s="39" customFormat="1" ht="10.5" customHeight="1">
      <c r="A86" s="47"/>
      <c r="B86" s="48"/>
      <c r="C86" s="69"/>
      <c r="D86" s="63"/>
      <c r="E86" s="63"/>
      <c r="F86" s="63"/>
      <c r="G86" s="63"/>
      <c r="H86" s="64"/>
    </row>
    <row r="87" spans="1:8" s="39" customFormat="1" ht="12" customHeight="1">
      <c r="A87" s="47" t="s">
        <v>70</v>
      </c>
      <c r="B87" s="48">
        <v>2019</v>
      </c>
      <c r="C87" s="62" t="s">
        <v>29</v>
      </c>
      <c r="D87" s="63" t="s">
        <v>26</v>
      </c>
      <c r="E87" s="63" t="s">
        <v>26</v>
      </c>
      <c r="F87" s="63" t="s">
        <v>26</v>
      </c>
      <c r="G87" s="63" t="s">
        <v>26</v>
      </c>
      <c r="H87" s="64" t="s">
        <v>26</v>
      </c>
    </row>
    <row r="88" spans="1:8" s="39" customFormat="1" ht="12" customHeight="1">
      <c r="A88" s="65" t="s">
        <v>71</v>
      </c>
      <c r="B88" s="48">
        <v>2020</v>
      </c>
      <c r="C88" s="62" t="s">
        <v>31</v>
      </c>
      <c r="D88" s="63" t="s">
        <v>26</v>
      </c>
      <c r="E88" s="63" t="s">
        <v>26</v>
      </c>
      <c r="F88" s="63" t="s">
        <v>26</v>
      </c>
      <c r="G88" s="63" t="s">
        <v>26</v>
      </c>
      <c r="H88" s="64" t="s">
        <v>26</v>
      </c>
    </row>
    <row r="89" spans="1:8" s="39" customFormat="1" ht="12" customHeight="1">
      <c r="A89" s="47" t="s">
        <v>24</v>
      </c>
      <c r="B89" s="48">
        <v>2019</v>
      </c>
      <c r="C89" s="62" t="s">
        <v>22</v>
      </c>
      <c r="D89" s="63" t="s">
        <v>26</v>
      </c>
      <c r="E89" s="63" t="s">
        <v>26</v>
      </c>
      <c r="F89" s="63" t="s">
        <v>26</v>
      </c>
      <c r="G89" s="63" t="s">
        <v>26</v>
      </c>
      <c r="H89" s="64" t="s">
        <v>26</v>
      </c>
    </row>
    <row r="90" spans="1:8" s="39" customFormat="1" ht="12" customHeight="1">
      <c r="A90" s="47" t="s">
        <v>24</v>
      </c>
      <c r="B90" s="48">
        <v>2020</v>
      </c>
      <c r="C90" s="69" t="s">
        <v>24</v>
      </c>
      <c r="D90" s="63" t="s">
        <v>26</v>
      </c>
      <c r="E90" s="63" t="s">
        <v>26</v>
      </c>
      <c r="F90" s="63" t="s">
        <v>26</v>
      </c>
      <c r="G90" s="63" t="s">
        <v>26</v>
      </c>
      <c r="H90" s="64" t="s">
        <v>26</v>
      </c>
    </row>
    <row r="91" spans="1:8" s="39" customFormat="1" ht="10.5" customHeight="1">
      <c r="A91" s="47"/>
      <c r="B91" s="48"/>
      <c r="C91" s="69"/>
      <c r="D91" s="63"/>
      <c r="E91" s="63"/>
      <c r="F91" s="63"/>
      <c r="G91" s="63"/>
      <c r="H91" s="64"/>
    </row>
    <row r="92" spans="1:8" s="39" customFormat="1" ht="12" customHeight="1">
      <c r="A92" s="47" t="s">
        <v>72</v>
      </c>
      <c r="B92" s="48">
        <v>2019</v>
      </c>
      <c r="C92" s="62" t="s">
        <v>29</v>
      </c>
      <c r="D92" s="63">
        <v>0</v>
      </c>
      <c r="E92" s="63" t="s">
        <v>26</v>
      </c>
      <c r="F92" s="63" t="s">
        <v>26</v>
      </c>
      <c r="G92" s="63">
        <v>0</v>
      </c>
      <c r="H92" s="64" t="s">
        <v>26</v>
      </c>
    </row>
    <row r="93" spans="1:8" s="39" customFormat="1" ht="12" customHeight="1">
      <c r="A93" s="47" t="s">
        <v>73</v>
      </c>
      <c r="B93" s="48">
        <v>2020</v>
      </c>
      <c r="C93" s="62" t="s">
        <v>31</v>
      </c>
      <c r="D93" s="63">
        <v>0</v>
      </c>
      <c r="E93" s="63" t="s">
        <v>26</v>
      </c>
      <c r="F93" s="63" t="s">
        <v>26</v>
      </c>
      <c r="G93" s="63">
        <v>0</v>
      </c>
      <c r="H93" s="64" t="s">
        <v>26</v>
      </c>
    </row>
    <row r="94" spans="1:8" s="39" customFormat="1" ht="12" customHeight="1">
      <c r="A94" s="47" t="s">
        <v>24</v>
      </c>
      <c r="B94" s="48">
        <v>2019</v>
      </c>
      <c r="C94" s="62" t="s">
        <v>22</v>
      </c>
      <c r="D94" s="63">
        <v>0</v>
      </c>
      <c r="E94" s="63" t="s">
        <v>26</v>
      </c>
      <c r="F94" s="63" t="s">
        <v>26</v>
      </c>
      <c r="G94" s="63">
        <v>0</v>
      </c>
      <c r="H94" s="64" t="s">
        <v>26</v>
      </c>
    </row>
    <row r="95" spans="1:8" s="39" customFormat="1" ht="12" customHeight="1">
      <c r="A95" s="47" t="s">
        <v>24</v>
      </c>
      <c r="B95" s="48">
        <v>2020</v>
      </c>
      <c r="C95" s="69" t="s">
        <v>24</v>
      </c>
      <c r="D95" s="63">
        <v>0</v>
      </c>
      <c r="E95" s="63" t="s">
        <v>26</v>
      </c>
      <c r="F95" s="63" t="s">
        <v>26</v>
      </c>
      <c r="G95" s="63">
        <v>0</v>
      </c>
      <c r="H95" s="64" t="s">
        <v>26</v>
      </c>
    </row>
    <row r="96" spans="1:8" s="39" customFormat="1" ht="10.5" customHeight="1">
      <c r="A96" s="47"/>
      <c r="B96" s="48"/>
      <c r="C96" s="69"/>
      <c r="D96" s="63"/>
      <c r="E96" s="63"/>
      <c r="F96" s="63"/>
      <c r="G96" s="63"/>
      <c r="H96" s="64"/>
    </row>
    <row r="97" spans="1:8" s="39" customFormat="1" ht="12" customHeight="1">
      <c r="A97" s="47" t="s">
        <v>74</v>
      </c>
      <c r="B97" s="48">
        <v>2019</v>
      </c>
      <c r="C97" s="62" t="s">
        <v>29</v>
      </c>
      <c r="D97" s="63">
        <v>0</v>
      </c>
      <c r="E97" s="63" t="s">
        <v>26</v>
      </c>
      <c r="F97" s="63" t="s">
        <v>26</v>
      </c>
      <c r="G97" s="63">
        <v>0</v>
      </c>
      <c r="H97" s="64" t="s">
        <v>26</v>
      </c>
    </row>
    <row r="98" spans="1:8" s="39" customFormat="1" ht="12" customHeight="1">
      <c r="A98" s="47" t="s">
        <v>75</v>
      </c>
      <c r="B98" s="48">
        <v>2020</v>
      </c>
      <c r="C98" s="62" t="s">
        <v>31</v>
      </c>
      <c r="D98" s="63">
        <v>0</v>
      </c>
      <c r="E98" s="63" t="s">
        <v>26</v>
      </c>
      <c r="F98" s="63" t="s">
        <v>26</v>
      </c>
      <c r="G98" s="63">
        <v>0</v>
      </c>
      <c r="H98" s="64" t="s">
        <v>26</v>
      </c>
    </row>
    <row r="99" spans="1:8" s="39" customFormat="1" ht="12" customHeight="1">
      <c r="A99" s="47" t="s">
        <v>24</v>
      </c>
      <c r="B99" s="48">
        <v>2019</v>
      </c>
      <c r="C99" s="62" t="s">
        <v>22</v>
      </c>
      <c r="D99" s="63">
        <v>0</v>
      </c>
      <c r="E99" s="63" t="s">
        <v>26</v>
      </c>
      <c r="F99" s="63" t="s">
        <v>26</v>
      </c>
      <c r="G99" s="63">
        <v>0</v>
      </c>
      <c r="H99" s="64" t="s">
        <v>26</v>
      </c>
    </row>
    <row r="100" spans="1:8" s="39" customFormat="1" ht="12" customHeight="1">
      <c r="A100" s="47"/>
      <c r="B100" s="48">
        <v>2020</v>
      </c>
      <c r="C100" s="62"/>
      <c r="D100" s="63">
        <v>0</v>
      </c>
      <c r="E100" s="63" t="s">
        <v>26</v>
      </c>
      <c r="F100" s="63" t="s">
        <v>26</v>
      </c>
      <c r="G100" s="63">
        <v>0</v>
      </c>
      <c r="H100" s="64" t="s">
        <v>26</v>
      </c>
    </row>
    <row r="101" spans="1:8" s="39" customFormat="1" ht="10.5" customHeight="1">
      <c r="A101" s="47"/>
      <c r="B101" s="48"/>
      <c r="C101" s="62"/>
      <c r="D101" s="63"/>
      <c r="E101" s="63"/>
      <c r="F101" s="63"/>
      <c r="G101" s="63"/>
      <c r="H101" s="64"/>
    </row>
    <row r="102" spans="1:8" s="39" customFormat="1" ht="12" customHeight="1">
      <c r="A102" s="47" t="s">
        <v>76</v>
      </c>
      <c r="B102" s="48">
        <v>2019</v>
      </c>
      <c r="C102" s="62" t="s">
        <v>29</v>
      </c>
      <c r="D102" s="63">
        <v>0</v>
      </c>
      <c r="E102" s="63" t="s">
        <v>26</v>
      </c>
      <c r="F102" s="63" t="s">
        <v>26</v>
      </c>
      <c r="G102" s="63">
        <v>0</v>
      </c>
      <c r="H102" s="64" t="s">
        <v>26</v>
      </c>
    </row>
    <row r="103" spans="1:8" s="39" customFormat="1" ht="12" customHeight="1">
      <c r="A103" s="47" t="s">
        <v>77</v>
      </c>
      <c r="B103" s="48">
        <v>2020</v>
      </c>
      <c r="C103" s="62" t="s">
        <v>31</v>
      </c>
      <c r="D103" s="63">
        <v>0</v>
      </c>
      <c r="E103" s="63" t="s">
        <v>26</v>
      </c>
      <c r="F103" s="63" t="s">
        <v>26</v>
      </c>
      <c r="G103" s="63">
        <v>0</v>
      </c>
      <c r="H103" s="64" t="s">
        <v>26</v>
      </c>
    </row>
    <row r="104" spans="1:8" s="39" customFormat="1" ht="12" customHeight="1">
      <c r="A104" s="47" t="s">
        <v>24</v>
      </c>
      <c r="B104" s="48">
        <v>2019</v>
      </c>
      <c r="C104" s="62" t="s">
        <v>22</v>
      </c>
      <c r="D104" s="63">
        <v>3</v>
      </c>
      <c r="E104" s="63" t="s">
        <v>26</v>
      </c>
      <c r="F104" s="63" t="s">
        <v>26</v>
      </c>
      <c r="G104" s="63">
        <v>3</v>
      </c>
      <c r="H104" s="64" t="s">
        <v>26</v>
      </c>
    </row>
    <row r="105" spans="1:8" s="39" customFormat="1" ht="12" customHeight="1">
      <c r="A105" s="47" t="s">
        <v>24</v>
      </c>
      <c r="B105" s="66">
        <v>2020</v>
      </c>
      <c r="C105" s="67"/>
      <c r="D105" s="68">
        <v>3</v>
      </c>
      <c r="E105" s="63" t="s">
        <v>26</v>
      </c>
      <c r="F105" s="63" t="s">
        <v>26</v>
      </c>
      <c r="G105" s="63">
        <v>3</v>
      </c>
      <c r="H105" s="64" t="s">
        <v>26</v>
      </c>
    </row>
    <row r="106" spans="1:8" s="39" customFormat="1" ht="10.5" customHeight="1">
      <c r="A106" s="47"/>
      <c r="B106" s="48"/>
      <c r="C106" s="69"/>
      <c r="D106" s="63"/>
      <c r="E106" s="63"/>
      <c r="F106" s="63"/>
      <c r="G106" s="63"/>
      <c r="H106" s="64"/>
    </row>
    <row r="107" spans="1:8" s="39" customFormat="1" ht="12" customHeight="1">
      <c r="A107" s="47" t="s">
        <v>78</v>
      </c>
      <c r="B107" s="48">
        <v>2019</v>
      </c>
      <c r="C107" s="62" t="s">
        <v>29</v>
      </c>
      <c r="D107" s="63" t="s">
        <v>26</v>
      </c>
      <c r="E107" s="63" t="s">
        <v>26</v>
      </c>
      <c r="F107" s="63" t="s">
        <v>26</v>
      </c>
      <c r="G107" s="63" t="s">
        <v>26</v>
      </c>
      <c r="H107" s="64" t="s">
        <v>26</v>
      </c>
    </row>
    <row r="108" spans="1:8" s="39" customFormat="1" ht="12" customHeight="1">
      <c r="A108" s="46" t="s">
        <v>79</v>
      </c>
      <c r="B108" s="48">
        <v>2020</v>
      </c>
      <c r="C108" s="62" t="s">
        <v>31</v>
      </c>
      <c r="D108" s="63" t="s">
        <v>26</v>
      </c>
      <c r="E108" s="63" t="s">
        <v>26</v>
      </c>
      <c r="F108" s="63" t="s">
        <v>26</v>
      </c>
      <c r="G108" s="63" t="s">
        <v>26</v>
      </c>
      <c r="H108" s="64" t="s">
        <v>26</v>
      </c>
    </row>
    <row r="109" spans="1:8" s="39" customFormat="1" ht="12" customHeight="1">
      <c r="A109" s="46" t="s">
        <v>24</v>
      </c>
      <c r="B109" s="48">
        <v>2019</v>
      </c>
      <c r="C109" s="62" t="s">
        <v>22</v>
      </c>
      <c r="D109" s="63" t="s">
        <v>26</v>
      </c>
      <c r="E109" s="63" t="s">
        <v>26</v>
      </c>
      <c r="F109" s="63" t="s">
        <v>26</v>
      </c>
      <c r="G109" s="63" t="s">
        <v>26</v>
      </c>
      <c r="H109" s="64" t="s">
        <v>26</v>
      </c>
    </row>
    <row r="110" spans="1:8" s="39" customFormat="1" ht="12" customHeight="1">
      <c r="A110" s="46" t="s">
        <v>24</v>
      </c>
      <c r="B110" s="48">
        <v>2020</v>
      </c>
      <c r="C110" s="71"/>
      <c r="D110" s="63" t="s">
        <v>26</v>
      </c>
      <c r="E110" s="63" t="s">
        <v>26</v>
      </c>
      <c r="F110" s="63" t="s">
        <v>26</v>
      </c>
      <c r="G110" s="63" t="s">
        <v>26</v>
      </c>
      <c r="H110" s="64" t="s">
        <v>26</v>
      </c>
    </row>
    <row r="111" spans="1:8" s="39" customFormat="1" ht="10.5" customHeight="1">
      <c r="A111" s="46"/>
      <c r="B111" s="48"/>
      <c r="C111" s="71"/>
      <c r="D111" s="63"/>
      <c r="E111" s="63"/>
      <c r="F111" s="63"/>
      <c r="G111" s="63"/>
      <c r="H111" s="64"/>
    </row>
    <row r="112" spans="1:8" s="39" customFormat="1" ht="12" customHeight="1">
      <c r="A112" s="47" t="s">
        <v>80</v>
      </c>
      <c r="B112" s="48">
        <v>2019</v>
      </c>
      <c r="C112" s="62" t="s">
        <v>29</v>
      </c>
      <c r="D112" s="63" t="s">
        <v>26</v>
      </c>
      <c r="E112" s="63" t="s">
        <v>26</v>
      </c>
      <c r="F112" s="63" t="s">
        <v>26</v>
      </c>
      <c r="G112" s="63" t="s">
        <v>26</v>
      </c>
      <c r="H112" s="64" t="s">
        <v>26</v>
      </c>
    </row>
    <row r="113" spans="1:8" s="39" customFormat="1" ht="12" customHeight="1">
      <c r="A113" s="70" t="s">
        <v>81</v>
      </c>
      <c r="B113" s="48">
        <v>2020</v>
      </c>
      <c r="C113" s="62" t="s">
        <v>31</v>
      </c>
      <c r="D113" s="63" t="s">
        <v>26</v>
      </c>
      <c r="E113" s="63" t="s">
        <v>26</v>
      </c>
      <c r="F113" s="63" t="s">
        <v>26</v>
      </c>
      <c r="G113" s="63" t="s">
        <v>26</v>
      </c>
      <c r="H113" s="64" t="s">
        <v>26</v>
      </c>
    </row>
    <row r="114" spans="1:8" s="39" customFormat="1" ht="12" customHeight="1">
      <c r="A114" s="46" t="s">
        <v>24</v>
      </c>
      <c r="B114" s="48">
        <v>2019</v>
      </c>
      <c r="C114" s="62" t="s">
        <v>22</v>
      </c>
      <c r="D114" s="63" t="s">
        <v>26</v>
      </c>
      <c r="E114" s="63" t="s">
        <v>26</v>
      </c>
      <c r="F114" s="63" t="s">
        <v>26</v>
      </c>
      <c r="G114" s="63" t="s">
        <v>26</v>
      </c>
      <c r="H114" s="64" t="s">
        <v>26</v>
      </c>
    </row>
    <row r="115" spans="1:8" s="39" customFormat="1" ht="12" customHeight="1">
      <c r="A115" s="46" t="s">
        <v>24</v>
      </c>
      <c r="B115" s="48">
        <v>2020</v>
      </c>
      <c r="C115" s="71"/>
      <c r="D115" s="63" t="s">
        <v>26</v>
      </c>
      <c r="E115" s="63" t="s">
        <v>26</v>
      </c>
      <c r="F115" s="63" t="s">
        <v>26</v>
      </c>
      <c r="G115" s="63" t="s">
        <v>26</v>
      </c>
      <c r="H115" s="64" t="s">
        <v>26</v>
      </c>
    </row>
    <row r="116" spans="1:8" s="39" customFormat="1" ht="10.5" customHeight="1">
      <c r="A116" s="46"/>
      <c r="B116" s="48"/>
      <c r="C116" s="71"/>
      <c r="D116" s="63"/>
      <c r="E116" s="63"/>
      <c r="F116" s="63"/>
      <c r="G116" s="63"/>
      <c r="H116" s="64"/>
    </row>
    <row r="117" spans="1:8" s="39" customFormat="1" ht="12" customHeight="1">
      <c r="A117" s="47" t="s">
        <v>82</v>
      </c>
      <c r="B117" s="48">
        <v>2019</v>
      </c>
      <c r="C117" s="62" t="s">
        <v>29</v>
      </c>
      <c r="D117" s="63">
        <v>12</v>
      </c>
      <c r="E117" s="63" t="s">
        <v>26</v>
      </c>
      <c r="F117" s="63" t="s">
        <v>26</v>
      </c>
      <c r="G117" s="63">
        <v>12</v>
      </c>
      <c r="H117" s="64" t="s">
        <v>26</v>
      </c>
    </row>
    <row r="118" spans="1:8" s="39" customFormat="1" ht="12" customHeight="1">
      <c r="A118" s="65" t="s">
        <v>83</v>
      </c>
      <c r="B118" s="48">
        <v>2020</v>
      </c>
      <c r="C118" s="62" t="s">
        <v>31</v>
      </c>
      <c r="D118" s="63">
        <v>12</v>
      </c>
      <c r="E118" s="63" t="s">
        <v>26</v>
      </c>
      <c r="F118" s="63" t="s">
        <v>26</v>
      </c>
      <c r="G118" s="63">
        <v>12</v>
      </c>
      <c r="H118" s="64" t="s">
        <v>26</v>
      </c>
    </row>
    <row r="119" spans="1:8" s="39" customFormat="1" ht="12" customHeight="1">
      <c r="A119" s="47" t="s">
        <v>24</v>
      </c>
      <c r="B119" s="48">
        <v>2019</v>
      </c>
      <c r="C119" s="62" t="s">
        <v>22</v>
      </c>
      <c r="D119" s="63">
        <v>532</v>
      </c>
      <c r="E119" s="63" t="s">
        <v>26</v>
      </c>
      <c r="F119" s="63" t="s">
        <v>26</v>
      </c>
      <c r="G119" s="63">
        <v>532</v>
      </c>
      <c r="H119" s="64" t="s">
        <v>26</v>
      </c>
    </row>
    <row r="120" spans="1:8" s="39" customFormat="1" ht="12" customHeight="1">
      <c r="A120" s="47" t="s">
        <v>24</v>
      </c>
      <c r="B120" s="66">
        <v>2020</v>
      </c>
      <c r="C120" s="67"/>
      <c r="D120" s="68">
        <v>533</v>
      </c>
      <c r="E120" s="63" t="s">
        <v>26</v>
      </c>
      <c r="F120" s="63" t="s">
        <v>26</v>
      </c>
      <c r="G120" s="63">
        <v>533</v>
      </c>
      <c r="H120" s="64" t="s">
        <v>26</v>
      </c>
    </row>
    <row r="121" spans="1:8" s="39" customFormat="1" ht="10.5" customHeight="1">
      <c r="A121" s="47"/>
      <c r="B121" s="48"/>
      <c r="C121" s="69"/>
      <c r="D121" s="63"/>
      <c r="E121" s="63"/>
      <c r="F121" s="63"/>
      <c r="G121" s="63"/>
      <c r="H121" s="64"/>
    </row>
    <row r="122" spans="1:8" s="39" customFormat="1" ht="12" customHeight="1">
      <c r="A122" s="47" t="s">
        <v>84</v>
      </c>
      <c r="B122" s="48">
        <v>2019</v>
      </c>
      <c r="C122" s="62" t="s">
        <v>29</v>
      </c>
      <c r="D122" s="63" t="s">
        <v>26</v>
      </c>
      <c r="E122" s="63" t="s">
        <v>26</v>
      </c>
      <c r="F122" s="63" t="s">
        <v>26</v>
      </c>
      <c r="G122" s="63" t="s">
        <v>26</v>
      </c>
      <c r="H122" s="64" t="s">
        <v>26</v>
      </c>
    </row>
    <row r="123" spans="1:8" s="39" customFormat="1" ht="12" customHeight="1">
      <c r="A123" s="65" t="s">
        <v>85</v>
      </c>
      <c r="B123" s="48">
        <v>2020</v>
      </c>
      <c r="C123" s="62" t="s">
        <v>31</v>
      </c>
      <c r="D123" s="63" t="s">
        <v>26</v>
      </c>
      <c r="E123" s="63" t="s">
        <v>26</v>
      </c>
      <c r="F123" s="63" t="s">
        <v>26</v>
      </c>
      <c r="G123" s="63" t="s">
        <v>26</v>
      </c>
      <c r="H123" s="64" t="s">
        <v>26</v>
      </c>
    </row>
    <row r="124" spans="1:8" s="39" customFormat="1" ht="12" customHeight="1">
      <c r="A124" s="47"/>
      <c r="B124" s="48">
        <v>2019</v>
      </c>
      <c r="C124" s="62" t="s">
        <v>22</v>
      </c>
      <c r="D124" s="63" t="s">
        <v>26</v>
      </c>
      <c r="E124" s="63" t="s">
        <v>26</v>
      </c>
      <c r="F124" s="63" t="s">
        <v>26</v>
      </c>
      <c r="G124" s="63" t="s">
        <v>26</v>
      </c>
      <c r="H124" s="64" t="s">
        <v>26</v>
      </c>
    </row>
    <row r="125" spans="1:8" s="39" customFormat="1" ht="12" customHeight="1">
      <c r="A125" s="47"/>
      <c r="B125" s="48">
        <v>2020</v>
      </c>
      <c r="C125" s="69"/>
      <c r="D125" s="63" t="s">
        <v>26</v>
      </c>
      <c r="E125" s="63" t="s">
        <v>26</v>
      </c>
      <c r="F125" s="63" t="s">
        <v>26</v>
      </c>
      <c r="G125" s="63" t="s">
        <v>26</v>
      </c>
      <c r="H125" s="64" t="s">
        <v>26</v>
      </c>
    </row>
    <row r="126" spans="1:8" s="39" customFormat="1" ht="10.5" customHeight="1">
      <c r="A126" s="47"/>
      <c r="B126" s="48" t="s">
        <v>86</v>
      </c>
      <c r="C126" s="69"/>
      <c r="D126" s="63" t="s">
        <v>20</v>
      </c>
      <c r="E126" s="63" t="s">
        <v>20</v>
      </c>
      <c r="F126" s="63" t="s">
        <v>20</v>
      </c>
      <c r="G126" s="63"/>
      <c r="H126" s="64" t="s">
        <v>20</v>
      </c>
    </row>
    <row r="127" spans="1:8" s="39" customFormat="1" ht="12" customHeight="1">
      <c r="A127" s="47" t="s">
        <v>87</v>
      </c>
      <c r="B127" s="48">
        <v>2019</v>
      </c>
      <c r="C127" s="62" t="s">
        <v>29</v>
      </c>
      <c r="D127" s="63">
        <v>1</v>
      </c>
      <c r="E127" s="63" t="s">
        <v>26</v>
      </c>
      <c r="F127" s="63">
        <v>0</v>
      </c>
      <c r="G127" s="63">
        <v>1</v>
      </c>
      <c r="H127" s="64" t="s">
        <v>26</v>
      </c>
    </row>
    <row r="128" spans="1:8" s="39" customFormat="1" ht="12" customHeight="1">
      <c r="A128" s="65" t="s">
        <v>88</v>
      </c>
      <c r="B128" s="48">
        <v>2020</v>
      </c>
      <c r="C128" s="62" t="s">
        <v>31</v>
      </c>
      <c r="D128" s="63">
        <v>1</v>
      </c>
      <c r="E128" s="63" t="s">
        <v>26</v>
      </c>
      <c r="F128" s="63" t="s">
        <v>26</v>
      </c>
      <c r="G128" s="63">
        <v>1</v>
      </c>
      <c r="H128" s="64" t="s">
        <v>26</v>
      </c>
    </row>
    <row r="129" spans="1:9" s="39" customFormat="1" ht="12" customHeight="1">
      <c r="A129" s="47"/>
      <c r="B129" s="48">
        <v>2019</v>
      </c>
      <c r="C129" s="62" t="s">
        <v>22</v>
      </c>
      <c r="D129" s="63">
        <v>28</v>
      </c>
      <c r="E129" s="63" t="s">
        <v>26</v>
      </c>
      <c r="F129" s="63">
        <v>2</v>
      </c>
      <c r="G129" s="63">
        <v>26</v>
      </c>
      <c r="H129" s="64" t="s">
        <v>26</v>
      </c>
    </row>
    <row r="130" spans="1:9" s="39" customFormat="1" ht="12" customHeight="1">
      <c r="A130" s="47"/>
      <c r="B130" s="48">
        <v>2020</v>
      </c>
      <c r="C130" s="69"/>
      <c r="D130" s="63">
        <v>27</v>
      </c>
      <c r="E130" s="63" t="s">
        <v>26</v>
      </c>
      <c r="F130" s="63" t="s">
        <v>26</v>
      </c>
      <c r="G130" s="63">
        <v>27</v>
      </c>
      <c r="H130" s="64" t="s">
        <v>26</v>
      </c>
    </row>
    <row r="131" spans="1:9" s="39" customFormat="1" ht="10.5" customHeight="1">
      <c r="A131" s="47"/>
      <c r="B131" s="48"/>
      <c r="C131" s="69"/>
      <c r="D131" s="75"/>
      <c r="E131" s="75"/>
      <c r="F131" s="75"/>
      <c r="G131" s="75"/>
      <c r="H131" s="76"/>
    </row>
    <row r="132" spans="1:9" s="39" customFormat="1" ht="12" customHeight="1">
      <c r="A132" s="47" t="s">
        <v>89</v>
      </c>
      <c r="B132" s="48">
        <v>2019</v>
      </c>
      <c r="C132" s="62" t="s">
        <v>29</v>
      </c>
      <c r="D132" s="63" t="s">
        <v>26</v>
      </c>
      <c r="E132" s="63" t="s">
        <v>26</v>
      </c>
      <c r="F132" s="63" t="s">
        <v>26</v>
      </c>
      <c r="G132" s="63" t="s">
        <v>26</v>
      </c>
      <c r="H132" s="64" t="s">
        <v>26</v>
      </c>
    </row>
    <row r="133" spans="1:9" s="39" customFormat="1" ht="12" customHeight="1">
      <c r="A133" s="65" t="s">
        <v>90</v>
      </c>
      <c r="B133" s="48">
        <v>2020</v>
      </c>
      <c r="C133" s="62" t="s">
        <v>31</v>
      </c>
      <c r="D133" s="63" t="s">
        <v>26</v>
      </c>
      <c r="E133" s="63" t="s">
        <v>26</v>
      </c>
      <c r="F133" s="63" t="s">
        <v>26</v>
      </c>
      <c r="G133" s="63" t="s">
        <v>26</v>
      </c>
      <c r="H133" s="64" t="s">
        <v>26</v>
      </c>
    </row>
    <row r="134" spans="1:9" s="39" customFormat="1" ht="12" customHeight="1">
      <c r="A134" s="47"/>
      <c r="B134" s="48">
        <v>2019</v>
      </c>
      <c r="C134" s="62" t="s">
        <v>22</v>
      </c>
      <c r="D134" s="63" t="s">
        <v>26</v>
      </c>
      <c r="E134" s="63" t="s">
        <v>26</v>
      </c>
      <c r="F134" s="63" t="s">
        <v>26</v>
      </c>
      <c r="G134" s="63" t="s">
        <v>26</v>
      </c>
      <c r="H134" s="64" t="s">
        <v>26</v>
      </c>
    </row>
    <row r="135" spans="1:9" s="39" customFormat="1" ht="12" customHeight="1">
      <c r="A135" s="47"/>
      <c r="B135" s="48">
        <v>2020</v>
      </c>
      <c r="C135" s="69"/>
      <c r="D135" s="63" t="s">
        <v>26</v>
      </c>
      <c r="E135" s="63" t="s">
        <v>26</v>
      </c>
      <c r="F135" s="63" t="s">
        <v>26</v>
      </c>
      <c r="G135" s="63" t="s">
        <v>26</v>
      </c>
      <c r="H135" s="64" t="s">
        <v>26</v>
      </c>
    </row>
    <row r="136" spans="1:9" s="39" customFormat="1" ht="10.5" customHeight="1">
      <c r="A136" s="47"/>
      <c r="B136" s="48"/>
      <c r="C136" s="69"/>
      <c r="D136" s="75"/>
      <c r="E136" s="75"/>
      <c r="F136" s="75"/>
      <c r="G136" s="75"/>
      <c r="H136" s="76"/>
    </row>
    <row r="137" spans="1:9" s="39" customFormat="1" ht="12" customHeight="1">
      <c r="A137" s="47" t="s">
        <v>91</v>
      </c>
      <c r="B137" s="48">
        <v>2019</v>
      </c>
      <c r="C137" s="62" t="s">
        <v>29</v>
      </c>
      <c r="D137" s="63" t="s">
        <v>26</v>
      </c>
      <c r="E137" s="63" t="s">
        <v>26</v>
      </c>
      <c r="F137" s="63" t="s">
        <v>26</v>
      </c>
      <c r="G137" s="63" t="s">
        <v>26</v>
      </c>
      <c r="H137" s="64" t="s">
        <v>26</v>
      </c>
    </row>
    <row r="138" spans="1:9" s="39" customFormat="1" ht="12" customHeight="1">
      <c r="A138" s="47" t="s">
        <v>92</v>
      </c>
      <c r="B138" s="48">
        <v>2020</v>
      </c>
      <c r="C138" s="62" t="s">
        <v>31</v>
      </c>
      <c r="D138" s="63" t="s">
        <v>26</v>
      </c>
      <c r="E138" s="63" t="s">
        <v>26</v>
      </c>
      <c r="F138" s="63" t="s">
        <v>26</v>
      </c>
      <c r="G138" s="63" t="s">
        <v>26</v>
      </c>
      <c r="H138" s="64" t="s">
        <v>26</v>
      </c>
    </row>
    <row r="139" spans="1:9" s="39" customFormat="1" ht="12" customHeight="1">
      <c r="A139" s="47" t="s">
        <v>24</v>
      </c>
      <c r="B139" s="48">
        <v>2019</v>
      </c>
      <c r="C139" s="62" t="s">
        <v>22</v>
      </c>
      <c r="D139" s="63" t="s">
        <v>26</v>
      </c>
      <c r="E139" s="63" t="s">
        <v>26</v>
      </c>
      <c r="F139" s="63" t="s">
        <v>26</v>
      </c>
      <c r="G139" s="63" t="s">
        <v>26</v>
      </c>
      <c r="H139" s="64" t="s">
        <v>26</v>
      </c>
    </row>
    <row r="140" spans="1:9" s="39" customFormat="1" ht="12" customHeight="1">
      <c r="A140" s="47" t="s">
        <v>24</v>
      </c>
      <c r="B140" s="48">
        <v>2020</v>
      </c>
      <c r="C140" s="69"/>
      <c r="D140" s="63" t="s">
        <v>26</v>
      </c>
      <c r="E140" s="63" t="s">
        <v>26</v>
      </c>
      <c r="F140" s="63" t="s">
        <v>26</v>
      </c>
      <c r="G140" s="63" t="s">
        <v>26</v>
      </c>
      <c r="H140" s="64" t="s">
        <v>26</v>
      </c>
      <c r="I140" s="77"/>
    </row>
    <row r="141" spans="1:9" s="39" customFormat="1" ht="10.5" customHeight="1">
      <c r="A141" s="47"/>
      <c r="B141" s="48"/>
      <c r="C141" s="69"/>
      <c r="D141" s="63"/>
      <c r="E141" s="63"/>
      <c r="F141" s="63"/>
      <c r="G141" s="63"/>
      <c r="H141" s="64"/>
      <c r="I141" s="77"/>
    </row>
    <row r="142" spans="1:9" s="39" customFormat="1" ht="12" customHeight="1">
      <c r="A142" s="47" t="s">
        <v>93</v>
      </c>
      <c r="B142" s="48">
        <v>2019</v>
      </c>
      <c r="C142" s="62" t="s">
        <v>22</v>
      </c>
      <c r="D142" s="63">
        <v>41</v>
      </c>
      <c r="E142" s="63" t="s">
        <v>26</v>
      </c>
      <c r="F142" s="63" t="s">
        <v>26</v>
      </c>
      <c r="G142" s="63">
        <v>41</v>
      </c>
      <c r="H142" s="64">
        <v>30</v>
      </c>
    </row>
    <row r="143" spans="1:9" s="39" customFormat="1" ht="12" customHeight="1">
      <c r="A143" s="47" t="s">
        <v>94</v>
      </c>
      <c r="B143" s="48">
        <v>2020</v>
      </c>
      <c r="C143" s="71"/>
      <c r="D143" s="63">
        <v>34</v>
      </c>
      <c r="E143" s="63" t="s">
        <v>26</v>
      </c>
      <c r="F143" s="63" t="s">
        <v>26</v>
      </c>
      <c r="G143" s="63">
        <v>34</v>
      </c>
      <c r="H143" s="64">
        <v>26</v>
      </c>
    </row>
    <row r="144" spans="1:9" s="39" customFormat="1" ht="10.5" customHeight="1">
      <c r="A144" s="47"/>
      <c r="B144" s="48"/>
      <c r="C144" s="71"/>
      <c r="D144" s="63"/>
      <c r="E144" s="63"/>
      <c r="F144" s="63"/>
      <c r="G144" s="63"/>
      <c r="H144" s="64"/>
    </row>
    <row r="145" spans="1:8" s="39" customFormat="1" ht="12" customHeight="1">
      <c r="A145" s="47" t="s">
        <v>95</v>
      </c>
      <c r="B145" s="48">
        <v>2019</v>
      </c>
      <c r="C145" s="62" t="s">
        <v>29</v>
      </c>
      <c r="D145" s="63" t="s">
        <v>26</v>
      </c>
      <c r="E145" s="63" t="s">
        <v>26</v>
      </c>
      <c r="F145" s="63" t="s">
        <v>26</v>
      </c>
      <c r="G145" s="63" t="s">
        <v>26</v>
      </c>
      <c r="H145" s="64" t="s">
        <v>26</v>
      </c>
    </row>
    <row r="146" spans="1:8" s="39" customFormat="1" ht="12" customHeight="1">
      <c r="A146" s="46" t="s">
        <v>96</v>
      </c>
      <c r="B146" s="48">
        <v>2020</v>
      </c>
      <c r="C146" s="62" t="s">
        <v>31</v>
      </c>
      <c r="D146" s="63" t="s">
        <v>26</v>
      </c>
      <c r="E146" s="63" t="s">
        <v>26</v>
      </c>
      <c r="F146" s="63" t="s">
        <v>26</v>
      </c>
      <c r="G146" s="63" t="s">
        <v>26</v>
      </c>
      <c r="H146" s="64" t="s">
        <v>26</v>
      </c>
    </row>
    <row r="147" spans="1:8" s="39" customFormat="1" ht="12" customHeight="1">
      <c r="A147" s="46" t="s">
        <v>24</v>
      </c>
      <c r="B147" s="48">
        <v>2019</v>
      </c>
      <c r="C147" s="62" t="s">
        <v>22</v>
      </c>
      <c r="D147" s="63" t="s">
        <v>26</v>
      </c>
      <c r="E147" s="63" t="s">
        <v>26</v>
      </c>
      <c r="F147" s="63" t="s">
        <v>26</v>
      </c>
      <c r="G147" s="63" t="s">
        <v>26</v>
      </c>
      <c r="H147" s="64" t="s">
        <v>26</v>
      </c>
    </row>
    <row r="148" spans="1:8" s="39" customFormat="1" ht="12" customHeight="1">
      <c r="A148" s="46" t="s">
        <v>24</v>
      </c>
      <c r="B148" s="48">
        <v>2020</v>
      </c>
      <c r="C148" s="62"/>
      <c r="D148" s="63" t="s">
        <v>26</v>
      </c>
      <c r="E148" s="63" t="s">
        <v>26</v>
      </c>
      <c r="F148" s="63" t="s">
        <v>26</v>
      </c>
      <c r="G148" s="63" t="s">
        <v>26</v>
      </c>
      <c r="H148" s="64" t="s">
        <v>26</v>
      </c>
    </row>
    <row r="149" spans="1:8" s="39" customFormat="1" ht="10.5" customHeight="1">
      <c r="A149" s="46"/>
      <c r="B149" s="48"/>
      <c r="C149" s="62"/>
      <c r="D149" s="63"/>
      <c r="E149" s="63"/>
      <c r="F149" s="63"/>
      <c r="G149" s="63"/>
      <c r="H149" s="64"/>
    </row>
    <row r="150" spans="1:8" s="39" customFormat="1" ht="12" customHeight="1">
      <c r="A150" s="47" t="s">
        <v>97</v>
      </c>
      <c r="B150" s="48">
        <v>2019</v>
      </c>
      <c r="C150" s="62" t="s">
        <v>39</v>
      </c>
      <c r="D150" s="63" t="s">
        <v>26</v>
      </c>
      <c r="E150" s="63" t="s">
        <v>26</v>
      </c>
      <c r="F150" s="63" t="s">
        <v>26</v>
      </c>
      <c r="G150" s="63" t="s">
        <v>26</v>
      </c>
      <c r="H150" s="64" t="s">
        <v>26</v>
      </c>
    </row>
    <row r="151" spans="1:8" s="39" customFormat="1" ht="12" customHeight="1">
      <c r="A151" s="70" t="s">
        <v>98</v>
      </c>
      <c r="B151" s="48">
        <v>2020</v>
      </c>
      <c r="C151" s="62" t="s">
        <v>41</v>
      </c>
      <c r="D151" s="63" t="s">
        <v>26</v>
      </c>
      <c r="E151" s="63" t="s">
        <v>26</v>
      </c>
      <c r="F151" s="63" t="s">
        <v>26</v>
      </c>
      <c r="G151" s="63" t="s">
        <v>26</v>
      </c>
      <c r="H151" s="64" t="s">
        <v>26</v>
      </c>
    </row>
    <row r="152" spans="1:8" s="39" customFormat="1" ht="12" customHeight="1">
      <c r="A152" s="47" t="s">
        <v>24</v>
      </c>
      <c r="B152" s="48">
        <v>2019</v>
      </c>
      <c r="C152" s="62" t="s">
        <v>22</v>
      </c>
      <c r="D152" s="63" t="s">
        <v>26</v>
      </c>
      <c r="E152" s="63" t="s">
        <v>26</v>
      </c>
      <c r="F152" s="63" t="s">
        <v>26</v>
      </c>
      <c r="G152" s="63" t="s">
        <v>26</v>
      </c>
      <c r="H152" s="64" t="s">
        <v>26</v>
      </c>
    </row>
    <row r="153" spans="1:8" s="39" customFormat="1" ht="12" customHeight="1">
      <c r="A153" s="47" t="s">
        <v>24</v>
      </c>
      <c r="B153" s="48">
        <v>2020</v>
      </c>
      <c r="C153" s="69"/>
      <c r="D153" s="63" t="s">
        <v>26</v>
      </c>
      <c r="E153" s="63" t="s">
        <v>26</v>
      </c>
      <c r="F153" s="63" t="s">
        <v>26</v>
      </c>
      <c r="G153" s="63" t="s">
        <v>26</v>
      </c>
      <c r="H153" s="64" t="s">
        <v>26</v>
      </c>
    </row>
    <row r="154" spans="1:8" s="39" customFormat="1" ht="10.5" customHeight="1">
      <c r="A154" s="47"/>
      <c r="B154" s="48"/>
      <c r="C154" s="69"/>
      <c r="D154" s="63"/>
      <c r="E154" s="63"/>
      <c r="F154" s="63"/>
      <c r="G154" s="63"/>
      <c r="H154" s="64"/>
    </row>
    <row r="155" spans="1:8" s="39" customFormat="1" ht="12" customHeight="1">
      <c r="A155" s="47" t="s">
        <v>99</v>
      </c>
      <c r="B155" s="48">
        <v>2019</v>
      </c>
      <c r="C155" s="62" t="s">
        <v>39</v>
      </c>
      <c r="D155" s="63" t="s">
        <v>26</v>
      </c>
      <c r="E155" s="63" t="s">
        <v>26</v>
      </c>
      <c r="F155" s="63" t="s">
        <v>26</v>
      </c>
      <c r="G155" s="63" t="s">
        <v>26</v>
      </c>
      <c r="H155" s="64" t="s">
        <v>26</v>
      </c>
    </row>
    <row r="156" spans="1:8" s="39" customFormat="1" ht="12" customHeight="1">
      <c r="A156" s="46" t="s">
        <v>100</v>
      </c>
      <c r="B156" s="48">
        <v>2020</v>
      </c>
      <c r="C156" s="62" t="s">
        <v>41</v>
      </c>
      <c r="D156" s="63" t="s">
        <v>26</v>
      </c>
      <c r="E156" s="63" t="s">
        <v>26</v>
      </c>
      <c r="F156" s="63" t="s">
        <v>26</v>
      </c>
      <c r="G156" s="63" t="s">
        <v>26</v>
      </c>
      <c r="H156" s="64" t="s">
        <v>26</v>
      </c>
    </row>
    <row r="157" spans="1:8" s="39" customFormat="1" ht="12" customHeight="1">
      <c r="A157" s="46" t="s">
        <v>24</v>
      </c>
      <c r="B157" s="48">
        <v>2019</v>
      </c>
      <c r="C157" s="62" t="s">
        <v>22</v>
      </c>
      <c r="D157" s="63" t="s">
        <v>26</v>
      </c>
      <c r="E157" s="63" t="s">
        <v>26</v>
      </c>
      <c r="F157" s="63" t="s">
        <v>26</v>
      </c>
      <c r="G157" s="63" t="s">
        <v>26</v>
      </c>
      <c r="H157" s="64" t="s">
        <v>26</v>
      </c>
    </row>
    <row r="158" spans="1:8" s="39" customFormat="1" ht="12" customHeight="1">
      <c r="A158" s="46" t="s">
        <v>24</v>
      </c>
      <c r="B158" s="48">
        <v>2020</v>
      </c>
      <c r="C158" s="71"/>
      <c r="D158" s="63" t="s">
        <v>26</v>
      </c>
      <c r="E158" s="63" t="s">
        <v>26</v>
      </c>
      <c r="F158" s="63" t="s">
        <v>26</v>
      </c>
      <c r="G158" s="63" t="s">
        <v>26</v>
      </c>
      <c r="H158" s="64" t="s">
        <v>26</v>
      </c>
    </row>
    <row r="159" spans="1:8" s="39" customFormat="1" ht="10.5" customHeight="1">
      <c r="A159" s="46"/>
      <c r="B159" s="48"/>
      <c r="C159" s="71"/>
      <c r="D159" s="63"/>
      <c r="E159" s="63"/>
      <c r="F159" s="63"/>
      <c r="G159" s="63"/>
      <c r="H159" s="64"/>
    </row>
    <row r="160" spans="1:8" ht="12" customHeight="1">
      <c r="A160" s="47" t="s">
        <v>101</v>
      </c>
      <c r="B160" s="48">
        <v>2019</v>
      </c>
      <c r="C160" s="62" t="s">
        <v>102</v>
      </c>
      <c r="D160" s="63">
        <v>1571</v>
      </c>
      <c r="E160" s="63" t="s">
        <v>26</v>
      </c>
      <c r="F160" s="63" t="s">
        <v>26</v>
      </c>
      <c r="G160" s="63">
        <v>1571</v>
      </c>
      <c r="H160" s="64" t="s">
        <v>26</v>
      </c>
    </row>
    <row r="161" spans="1:8" ht="12" customHeight="1">
      <c r="A161" s="47" t="s">
        <v>103</v>
      </c>
      <c r="B161" s="48">
        <v>2020</v>
      </c>
      <c r="C161" s="62"/>
      <c r="D161" s="63">
        <v>1319</v>
      </c>
      <c r="E161" s="63" t="s">
        <v>26</v>
      </c>
      <c r="F161" s="63" t="s">
        <v>26</v>
      </c>
      <c r="G161" s="63">
        <v>1319</v>
      </c>
      <c r="H161" s="64" t="s">
        <v>26</v>
      </c>
    </row>
    <row r="162" spans="1:8" ht="12" customHeight="1">
      <c r="A162" s="47" t="s">
        <v>24</v>
      </c>
      <c r="B162" s="48">
        <v>2019</v>
      </c>
      <c r="C162" s="62" t="s">
        <v>22</v>
      </c>
      <c r="D162" s="63">
        <v>5657</v>
      </c>
      <c r="E162" s="63" t="s">
        <v>26</v>
      </c>
      <c r="F162" s="63" t="s">
        <v>26</v>
      </c>
      <c r="G162" s="63">
        <v>5657</v>
      </c>
      <c r="H162" s="64" t="s">
        <v>26</v>
      </c>
    </row>
    <row r="163" spans="1:8" ht="12" customHeight="1">
      <c r="A163" s="47" t="s">
        <v>24</v>
      </c>
      <c r="B163" s="66">
        <v>2020</v>
      </c>
      <c r="C163" s="67"/>
      <c r="D163" s="68">
        <v>4748</v>
      </c>
      <c r="E163" s="63" t="s">
        <v>26</v>
      </c>
      <c r="F163" s="63" t="s">
        <v>26</v>
      </c>
      <c r="G163" s="63">
        <v>4748</v>
      </c>
      <c r="H163" s="64" t="s">
        <v>26</v>
      </c>
    </row>
    <row r="164" spans="1:8" ht="10.5" customHeight="1">
      <c r="A164" s="47"/>
      <c r="B164" s="48"/>
      <c r="C164" s="69"/>
      <c r="D164" s="63"/>
      <c r="E164" s="63"/>
      <c r="F164" s="63"/>
      <c r="G164" s="63"/>
      <c r="H164" s="64"/>
    </row>
    <row r="165" spans="1:8" ht="12" customHeight="1">
      <c r="A165" s="47" t="s">
        <v>104</v>
      </c>
      <c r="B165" s="48">
        <v>2019</v>
      </c>
      <c r="C165" s="62" t="s">
        <v>22</v>
      </c>
      <c r="D165" s="63">
        <v>245</v>
      </c>
      <c r="E165" s="63">
        <v>97</v>
      </c>
      <c r="F165" s="63" t="s">
        <v>26</v>
      </c>
      <c r="G165" s="63">
        <v>342</v>
      </c>
      <c r="H165" s="64" t="s">
        <v>26</v>
      </c>
    </row>
    <row r="166" spans="1:8" ht="12" customHeight="1">
      <c r="A166" s="65" t="s">
        <v>105</v>
      </c>
      <c r="B166" s="66">
        <v>2020</v>
      </c>
      <c r="C166" s="67"/>
      <c r="D166" s="68">
        <v>247</v>
      </c>
      <c r="E166" s="63">
        <v>95</v>
      </c>
      <c r="F166" s="63" t="s">
        <v>26</v>
      </c>
      <c r="G166" s="63">
        <v>343</v>
      </c>
      <c r="H166" s="64" t="s">
        <v>26</v>
      </c>
    </row>
    <row r="167" spans="1:8" ht="12" customHeight="1">
      <c r="A167" s="47" t="s">
        <v>106</v>
      </c>
      <c r="B167" s="48">
        <v>2019</v>
      </c>
      <c r="C167" s="62" t="s">
        <v>22</v>
      </c>
      <c r="D167" s="63" t="s">
        <v>107</v>
      </c>
      <c r="E167" s="63" t="s">
        <v>26</v>
      </c>
      <c r="F167" s="63" t="s">
        <v>107</v>
      </c>
      <c r="G167" s="63" t="s">
        <v>107</v>
      </c>
      <c r="H167" s="64" t="s">
        <v>26</v>
      </c>
    </row>
    <row r="168" spans="1:8" ht="12" customHeight="1">
      <c r="A168" s="65" t="s">
        <v>108</v>
      </c>
      <c r="B168" s="48">
        <v>2020</v>
      </c>
      <c r="C168" s="69"/>
      <c r="D168" s="63" t="s">
        <v>107</v>
      </c>
      <c r="E168" s="63" t="s">
        <v>26</v>
      </c>
      <c r="F168" s="63" t="s">
        <v>107</v>
      </c>
      <c r="G168" s="63" t="s">
        <v>107</v>
      </c>
      <c r="H168" s="64" t="s">
        <v>26</v>
      </c>
    </row>
    <row r="169" spans="1:8" ht="10.5" customHeight="1">
      <c r="A169" s="47"/>
      <c r="B169" s="48"/>
      <c r="C169" s="69"/>
      <c r="D169" s="63"/>
      <c r="E169" s="63"/>
      <c r="F169" s="63"/>
      <c r="G169" s="63"/>
      <c r="H169" s="64"/>
    </row>
    <row r="170" spans="1:8" ht="12" customHeight="1">
      <c r="A170" s="52" t="s">
        <v>109</v>
      </c>
      <c r="B170" s="53">
        <v>2019</v>
      </c>
      <c r="C170" s="54" t="s">
        <v>22</v>
      </c>
      <c r="D170" s="55" t="s">
        <v>26</v>
      </c>
      <c r="E170" s="55" t="s">
        <v>26</v>
      </c>
      <c r="F170" s="55" t="s">
        <v>26</v>
      </c>
      <c r="G170" s="55" t="s">
        <v>26</v>
      </c>
      <c r="H170" s="56" t="s">
        <v>26</v>
      </c>
    </row>
    <row r="171" spans="1:8" ht="12" customHeight="1">
      <c r="A171" s="57" t="s">
        <v>110</v>
      </c>
      <c r="B171" s="53">
        <v>2020</v>
      </c>
      <c r="C171" s="61"/>
      <c r="D171" s="55" t="s">
        <v>26</v>
      </c>
      <c r="E171" s="55" t="s">
        <v>26</v>
      </c>
      <c r="F171" s="55" t="s">
        <v>26</v>
      </c>
      <c r="G171" s="55" t="s">
        <v>26</v>
      </c>
      <c r="H171" s="56" t="s">
        <v>26</v>
      </c>
    </row>
    <row r="172" spans="1:8" ht="10.5" customHeight="1">
      <c r="A172" s="57"/>
      <c r="B172" s="48"/>
      <c r="C172" s="61"/>
      <c r="D172" s="63"/>
      <c r="E172" s="63"/>
      <c r="F172" s="63"/>
      <c r="G172" s="63"/>
      <c r="H172" s="64"/>
    </row>
    <row r="173" spans="1:8" ht="12" customHeight="1">
      <c r="A173" s="47" t="s">
        <v>111</v>
      </c>
      <c r="B173" s="48">
        <v>2019</v>
      </c>
      <c r="C173" s="62" t="s">
        <v>22</v>
      </c>
      <c r="D173" s="63" t="s">
        <v>26</v>
      </c>
      <c r="E173" s="63" t="s">
        <v>26</v>
      </c>
      <c r="F173" s="63" t="s">
        <v>26</v>
      </c>
      <c r="G173" s="63" t="s">
        <v>26</v>
      </c>
      <c r="H173" s="64" t="s">
        <v>26</v>
      </c>
    </row>
    <row r="174" spans="1:8" ht="12" customHeight="1">
      <c r="A174" s="65" t="s">
        <v>112</v>
      </c>
      <c r="B174" s="48">
        <v>2020</v>
      </c>
      <c r="C174" s="69"/>
      <c r="D174" s="63" t="s">
        <v>26</v>
      </c>
      <c r="E174" s="63" t="s">
        <v>26</v>
      </c>
      <c r="F174" s="63" t="s">
        <v>26</v>
      </c>
      <c r="G174" s="63" t="s">
        <v>26</v>
      </c>
      <c r="H174" s="64" t="s">
        <v>26</v>
      </c>
    </row>
    <row r="175" spans="1:8" ht="10.5" customHeight="1">
      <c r="A175" s="47"/>
      <c r="B175" s="48"/>
      <c r="C175" s="69"/>
      <c r="D175" s="63"/>
      <c r="E175" s="63"/>
      <c r="F175" s="63"/>
      <c r="G175" s="63"/>
      <c r="H175" s="64"/>
    </row>
    <row r="176" spans="1:8" ht="12" customHeight="1">
      <c r="A176" s="47" t="s">
        <v>113</v>
      </c>
      <c r="B176" s="48">
        <v>2019</v>
      </c>
      <c r="C176" s="62" t="s">
        <v>22</v>
      </c>
      <c r="D176" s="63" t="s">
        <v>26</v>
      </c>
      <c r="E176" s="63" t="s">
        <v>26</v>
      </c>
      <c r="F176" s="63" t="s">
        <v>26</v>
      </c>
      <c r="G176" s="63" t="s">
        <v>26</v>
      </c>
      <c r="H176" s="64" t="s">
        <v>26</v>
      </c>
    </row>
    <row r="177" spans="1:12" ht="12" customHeight="1">
      <c r="A177" s="78" t="s">
        <v>114</v>
      </c>
      <c r="B177" s="48">
        <v>2020</v>
      </c>
      <c r="C177" s="69"/>
      <c r="D177" s="63" t="s">
        <v>26</v>
      </c>
      <c r="E177" s="63" t="s">
        <v>26</v>
      </c>
      <c r="F177" s="63" t="s">
        <v>26</v>
      </c>
      <c r="G177" s="63" t="s">
        <v>26</v>
      </c>
      <c r="H177" s="64" t="s">
        <v>26</v>
      </c>
    </row>
    <row r="178" spans="1:12" ht="11.25" customHeight="1">
      <c r="C178" s="80"/>
      <c r="D178" s="81"/>
      <c r="E178" s="81"/>
      <c r="F178" s="81"/>
      <c r="G178" s="81"/>
      <c r="H178" s="81"/>
    </row>
    <row r="179" spans="1:12" ht="11.25" customHeight="1">
      <c r="C179" s="80"/>
      <c r="D179" s="81"/>
      <c r="E179" s="81"/>
      <c r="F179" s="81"/>
      <c r="G179" s="81"/>
      <c r="H179" s="81"/>
    </row>
    <row r="180" spans="1:12" ht="11.25" customHeight="1">
      <c r="C180" s="80"/>
      <c r="D180" s="81"/>
      <c r="E180" s="81"/>
      <c r="F180" s="81"/>
      <c r="G180" s="81"/>
      <c r="H180" s="81"/>
    </row>
    <row r="181" spans="1:12" ht="11.25" customHeight="1">
      <c r="C181" s="80"/>
      <c r="D181" s="81"/>
      <c r="E181" s="81"/>
      <c r="F181" s="81"/>
      <c r="G181" s="81"/>
      <c r="H181" s="81"/>
    </row>
    <row r="182" spans="1:12" ht="11.25" customHeight="1">
      <c r="C182" s="80"/>
      <c r="D182" s="81"/>
      <c r="E182" s="81"/>
      <c r="F182" s="81"/>
      <c r="G182" s="81"/>
      <c r="H182" s="81"/>
    </row>
    <row r="183" spans="1:12" ht="11.25" customHeight="1">
      <c r="C183" s="80"/>
      <c r="D183" s="81"/>
      <c r="E183" s="81"/>
      <c r="F183" s="81"/>
      <c r="G183" s="81"/>
      <c r="H183" s="81"/>
    </row>
    <row r="184" spans="1:12" ht="11.25" customHeight="1">
      <c r="D184" s="82"/>
      <c r="E184" s="82"/>
      <c r="F184" s="82"/>
      <c r="G184" s="82"/>
      <c r="H184" s="82"/>
    </row>
    <row r="185" spans="1:12" ht="11.25" customHeight="1">
      <c r="D185" s="82"/>
      <c r="E185" s="82"/>
      <c r="F185" s="82"/>
      <c r="G185" s="82"/>
      <c r="H185" s="82"/>
    </row>
    <row r="186" spans="1:12" ht="11.25" customHeight="1">
      <c r="D186" s="82"/>
      <c r="E186" s="82"/>
      <c r="F186" s="82"/>
      <c r="G186" s="82"/>
      <c r="H186" s="82"/>
    </row>
    <row r="187" spans="1:12" ht="11.25" customHeight="1">
      <c r="D187" s="82"/>
      <c r="E187" s="82"/>
      <c r="F187" s="82"/>
      <c r="G187" s="82"/>
      <c r="H187" s="82"/>
      <c r="K187" s="17"/>
      <c r="L187" s="17"/>
    </row>
    <row r="188" spans="1:12">
      <c r="D188" s="82"/>
      <c r="E188" s="82"/>
      <c r="F188" s="82"/>
      <c r="G188" s="82"/>
      <c r="H188" s="82"/>
      <c r="L188" s="17"/>
    </row>
    <row r="189" spans="1:12">
      <c r="D189" s="82"/>
      <c r="E189" s="82"/>
      <c r="F189" s="82"/>
      <c r="G189" s="82"/>
      <c r="H189" s="82"/>
      <c r="L189" s="17"/>
    </row>
    <row r="190" spans="1:12">
      <c r="D190" s="82"/>
      <c r="E190" s="82"/>
      <c r="F190" s="82"/>
      <c r="G190" s="82"/>
      <c r="H190" s="82"/>
      <c r="L190" s="17"/>
    </row>
    <row r="191" spans="1:12">
      <c r="D191" s="82"/>
      <c r="E191" s="82"/>
      <c r="F191" s="82"/>
      <c r="G191" s="82"/>
      <c r="H191" s="82"/>
      <c r="L191" s="17"/>
    </row>
    <row r="192" spans="1:12">
      <c r="D192" s="82"/>
      <c r="E192" s="82"/>
      <c r="F192" s="82"/>
      <c r="G192" s="82"/>
      <c r="H192" s="82"/>
      <c r="L192" s="17"/>
    </row>
    <row r="193" spans="4:12">
      <c r="D193" s="82"/>
      <c r="E193" s="82"/>
      <c r="F193" s="82"/>
      <c r="G193" s="82"/>
      <c r="H193" s="82"/>
      <c r="L193" s="17"/>
    </row>
    <row r="194" spans="4:12">
      <c r="D194" s="82"/>
      <c r="E194" s="82"/>
      <c r="F194" s="82"/>
      <c r="G194" s="82"/>
      <c r="H194" s="82"/>
      <c r="L194" s="17"/>
    </row>
    <row r="195" spans="4:12">
      <c r="D195" s="82"/>
      <c r="E195" s="82"/>
      <c r="F195" s="82"/>
      <c r="G195" s="82"/>
      <c r="H195" s="82"/>
      <c r="L195" s="17"/>
    </row>
    <row r="196" spans="4:12">
      <c r="D196" s="82"/>
      <c r="E196" s="82"/>
      <c r="F196" s="82"/>
      <c r="G196" s="82"/>
      <c r="H196" s="82"/>
      <c r="L196" s="17"/>
    </row>
    <row r="197" spans="4:12">
      <c r="D197" s="82"/>
      <c r="E197" s="82"/>
      <c r="F197" s="82"/>
      <c r="G197" s="82"/>
      <c r="H197" s="82"/>
      <c r="L197" s="17"/>
    </row>
    <row r="198" spans="4:12">
      <c r="D198" s="82"/>
      <c r="E198" s="82"/>
      <c r="F198" s="82"/>
      <c r="G198" s="82"/>
      <c r="H198" s="82"/>
      <c r="L198" s="17"/>
    </row>
    <row r="199" spans="4:12">
      <c r="D199" s="82"/>
      <c r="E199" s="82"/>
      <c r="F199" s="82"/>
      <c r="G199" s="82"/>
      <c r="H199" s="82"/>
      <c r="L199" s="17"/>
    </row>
    <row r="200" spans="4:12">
      <c r="D200" s="82"/>
      <c r="E200" s="82"/>
      <c r="F200" s="82"/>
      <c r="G200" s="82"/>
      <c r="H200" s="82"/>
      <c r="L200" s="17"/>
    </row>
    <row r="201" spans="4:12">
      <c r="D201" s="82"/>
      <c r="E201" s="82"/>
      <c r="F201" s="82"/>
      <c r="G201" s="82"/>
      <c r="H201" s="82"/>
      <c r="L201" s="17"/>
    </row>
    <row r="202" spans="4:12">
      <c r="L202" s="17"/>
    </row>
    <row r="203" spans="4:12">
      <c r="L203" s="17"/>
    </row>
    <row r="204" spans="4:12">
      <c r="L204" s="17"/>
    </row>
    <row r="205" spans="4:12">
      <c r="L205" s="17"/>
    </row>
    <row r="206" spans="4:12">
      <c r="L206" s="17"/>
    </row>
    <row r="207" spans="4:12">
      <c r="L207" s="17"/>
    </row>
    <row r="208" spans="4:12">
      <c r="L208" s="17"/>
    </row>
    <row r="209" spans="12:12">
      <c r="L209" s="17"/>
    </row>
    <row r="394" spans="11:12">
      <c r="K394" t="s">
        <v>115</v>
      </c>
      <c r="L394" t="s">
        <v>116</v>
      </c>
    </row>
    <row r="395" spans="11:12">
      <c r="K395" s="17"/>
      <c r="L395" s="17" t="s">
        <v>117</v>
      </c>
    </row>
    <row r="396" spans="11:12">
      <c r="L396" s="17" t="s">
        <v>118</v>
      </c>
    </row>
    <row r="397" spans="11:12">
      <c r="L397" s="17" t="s">
        <v>119</v>
      </c>
    </row>
    <row r="398" spans="11:12">
      <c r="L398" s="17" t="s">
        <v>120</v>
      </c>
    </row>
    <row r="399" spans="11:12">
      <c r="L399" s="17" t="s">
        <v>121</v>
      </c>
    </row>
    <row r="400" spans="11:12">
      <c r="L400" s="17" t="s">
        <v>122</v>
      </c>
    </row>
    <row r="401" spans="12:12">
      <c r="L401" s="17" t="s">
        <v>123</v>
      </c>
    </row>
    <row r="402" spans="12:12">
      <c r="L402" s="17" t="s">
        <v>124</v>
      </c>
    </row>
    <row r="403" spans="12:12">
      <c r="L403" s="17" t="s">
        <v>125</v>
      </c>
    </row>
    <row r="404" spans="12:12">
      <c r="L404" s="17" t="s">
        <v>126</v>
      </c>
    </row>
    <row r="405" spans="12:12">
      <c r="L405" s="17" t="s">
        <v>127</v>
      </c>
    </row>
    <row r="406" spans="12:12">
      <c r="L406" s="17" t="s">
        <v>128</v>
      </c>
    </row>
    <row r="407" spans="12:12">
      <c r="L407" s="17" t="s">
        <v>129</v>
      </c>
    </row>
    <row r="408" spans="12:12">
      <c r="L408" s="17" t="s">
        <v>130</v>
      </c>
    </row>
    <row r="409" spans="12:12">
      <c r="L409" s="17" t="s">
        <v>131</v>
      </c>
    </row>
    <row r="410" spans="12:12">
      <c r="L410" s="17" t="s">
        <v>132</v>
      </c>
    </row>
    <row r="411" spans="12:12">
      <c r="L411" s="17" t="s">
        <v>133</v>
      </c>
    </row>
    <row r="412" spans="12:12">
      <c r="L412" s="17" t="s">
        <v>134</v>
      </c>
    </row>
    <row r="413" spans="12:12">
      <c r="L413" s="17" t="s">
        <v>135</v>
      </c>
    </row>
    <row r="414" spans="12:12">
      <c r="L414" s="17" t="s">
        <v>136</v>
      </c>
    </row>
    <row r="415" spans="12:12">
      <c r="L415" s="17" t="s">
        <v>137</v>
      </c>
    </row>
    <row r="416" spans="12:12">
      <c r="L416" s="17" t="s">
        <v>138</v>
      </c>
    </row>
    <row r="417" spans="12:12">
      <c r="L417" s="17" t="s">
        <v>139</v>
      </c>
    </row>
    <row r="418" spans="12:12">
      <c r="L418" s="17" t="s">
        <v>140</v>
      </c>
    </row>
    <row r="419" spans="12:12">
      <c r="L419" s="17" t="s">
        <v>141</v>
      </c>
    </row>
    <row r="420" spans="12:12">
      <c r="L420" s="17" t="s">
        <v>142</v>
      </c>
    </row>
    <row r="421" spans="12:12">
      <c r="L421" s="17" t="s">
        <v>143</v>
      </c>
    </row>
    <row r="422" spans="12:12">
      <c r="L422" s="17" t="s">
        <v>144</v>
      </c>
    </row>
    <row r="423" spans="12:12">
      <c r="L423" s="17" t="s">
        <v>145</v>
      </c>
    </row>
    <row r="424" spans="12:12">
      <c r="L424" s="17" t="s">
        <v>146</v>
      </c>
    </row>
    <row r="425" spans="12:12">
      <c r="L425" s="17" t="s">
        <v>147</v>
      </c>
    </row>
    <row r="426" spans="12:12">
      <c r="L426" s="17" t="s">
        <v>148</v>
      </c>
    </row>
    <row r="427" spans="12:12">
      <c r="L427" s="17" t="s">
        <v>149</v>
      </c>
    </row>
    <row r="428" spans="12:12">
      <c r="L428" s="17" t="s">
        <v>150</v>
      </c>
    </row>
    <row r="429" spans="12:12">
      <c r="L429" s="17" t="s">
        <v>151</v>
      </c>
    </row>
    <row r="430" spans="12:12">
      <c r="L430" s="17" t="s">
        <v>152</v>
      </c>
    </row>
    <row r="431" spans="12:12">
      <c r="L431" s="17" t="s">
        <v>153</v>
      </c>
    </row>
    <row r="432" spans="12:12">
      <c r="L432" s="17" t="s">
        <v>154</v>
      </c>
    </row>
    <row r="433" spans="12:12">
      <c r="L433" s="17" t="s">
        <v>155</v>
      </c>
    </row>
    <row r="434" spans="12:12">
      <c r="L434" s="17" t="s">
        <v>156</v>
      </c>
    </row>
    <row r="435" spans="12:12">
      <c r="L435" s="17" t="s">
        <v>157</v>
      </c>
    </row>
    <row r="436" spans="12:12">
      <c r="L436" s="17" t="s">
        <v>158</v>
      </c>
    </row>
    <row r="437" spans="12:12">
      <c r="L437" s="17" t="s">
        <v>159</v>
      </c>
    </row>
    <row r="438" spans="12:12">
      <c r="L438" s="17" t="s">
        <v>160</v>
      </c>
    </row>
    <row r="439" spans="12:12">
      <c r="L439" s="17" t="s">
        <v>161</v>
      </c>
    </row>
    <row r="440" spans="12:12">
      <c r="L440" s="17" t="s">
        <v>162</v>
      </c>
    </row>
    <row r="441" spans="12:12">
      <c r="L441" s="17" t="s">
        <v>163</v>
      </c>
    </row>
    <row r="442" spans="12:12">
      <c r="L442" s="17" t="s">
        <v>164</v>
      </c>
    </row>
    <row r="443" spans="12:12">
      <c r="L443" s="17" t="s">
        <v>165</v>
      </c>
    </row>
    <row r="444" spans="12:12">
      <c r="L444" s="17" t="s">
        <v>166</v>
      </c>
    </row>
    <row r="445" spans="12:12">
      <c r="L445" s="17" t="s">
        <v>167</v>
      </c>
    </row>
    <row r="446" spans="12:12">
      <c r="L446" s="17" t="s">
        <v>168</v>
      </c>
    </row>
    <row r="447" spans="12:12">
      <c r="L447" s="17" t="s">
        <v>169</v>
      </c>
    </row>
    <row r="448" spans="12:12">
      <c r="L448" s="17" t="s">
        <v>170</v>
      </c>
    </row>
    <row r="449" spans="12:12">
      <c r="L449" s="17" t="s">
        <v>171</v>
      </c>
    </row>
    <row r="450" spans="12:12">
      <c r="L450" s="17" t="s">
        <v>172</v>
      </c>
    </row>
    <row r="451" spans="12:12">
      <c r="L451" s="17" t="s">
        <v>173</v>
      </c>
    </row>
    <row r="452" spans="12:12">
      <c r="L452" s="17" t="s">
        <v>174</v>
      </c>
    </row>
    <row r="453" spans="12:12">
      <c r="L453" s="17" t="s">
        <v>175</v>
      </c>
    </row>
    <row r="454" spans="12:12">
      <c r="L454" s="17" t="s">
        <v>176</v>
      </c>
    </row>
    <row r="455" spans="12:12">
      <c r="L455" s="17" t="s">
        <v>177</v>
      </c>
    </row>
    <row r="456" spans="12:12">
      <c r="L456" s="17" t="s">
        <v>178</v>
      </c>
    </row>
    <row r="457" spans="12:12">
      <c r="L457" s="17" t="s">
        <v>179</v>
      </c>
    </row>
    <row r="458" spans="12:12">
      <c r="L458" s="17" t="s">
        <v>180</v>
      </c>
    </row>
    <row r="459" spans="12:12">
      <c r="L459" s="17" t="s">
        <v>181</v>
      </c>
    </row>
    <row r="460" spans="12:12">
      <c r="L460" s="17" t="s">
        <v>182</v>
      </c>
    </row>
    <row r="461" spans="12:12">
      <c r="L461" s="17" t="s">
        <v>183</v>
      </c>
    </row>
    <row r="462" spans="12:12">
      <c r="L462" s="17" t="s">
        <v>184</v>
      </c>
    </row>
    <row r="463" spans="12:12">
      <c r="L463" s="17" t="s">
        <v>185</v>
      </c>
    </row>
    <row r="464" spans="12:12">
      <c r="L464" s="17" t="s">
        <v>186</v>
      </c>
    </row>
    <row r="465" spans="12:12">
      <c r="L465" s="17" t="s">
        <v>187</v>
      </c>
    </row>
    <row r="466" spans="12:12">
      <c r="L466" s="17" t="s">
        <v>188</v>
      </c>
    </row>
    <row r="467" spans="12:12">
      <c r="L467" s="17" t="s">
        <v>189</v>
      </c>
    </row>
    <row r="468" spans="12:12">
      <c r="L468" s="17" t="s">
        <v>190</v>
      </c>
    </row>
    <row r="469" spans="12:12">
      <c r="L469" s="17" t="s">
        <v>191</v>
      </c>
    </row>
    <row r="470" spans="12:12">
      <c r="L470" s="17" t="s">
        <v>192</v>
      </c>
    </row>
    <row r="471" spans="12:12">
      <c r="L471" s="17" t="s">
        <v>193</v>
      </c>
    </row>
    <row r="472" spans="12:12">
      <c r="L472" s="17" t="s">
        <v>194</v>
      </c>
    </row>
    <row r="473" spans="12:12">
      <c r="L473" s="17" t="s">
        <v>195</v>
      </c>
    </row>
    <row r="474" spans="12:12">
      <c r="L474" s="17" t="s">
        <v>196</v>
      </c>
    </row>
    <row r="475" spans="12:12">
      <c r="L475" s="17" t="s">
        <v>197</v>
      </c>
    </row>
    <row r="476" spans="12:12">
      <c r="L476" s="17" t="s">
        <v>198</v>
      </c>
    </row>
    <row r="477" spans="12:12">
      <c r="L477" s="17" t="s">
        <v>199</v>
      </c>
    </row>
    <row r="478" spans="12:12">
      <c r="L478" s="17" t="s">
        <v>200</v>
      </c>
    </row>
    <row r="479" spans="12:12">
      <c r="L479" s="17" t="s">
        <v>201</v>
      </c>
    </row>
    <row r="480" spans="12:12">
      <c r="L480" s="17" t="s">
        <v>202</v>
      </c>
    </row>
    <row r="481" spans="12:12">
      <c r="L481" s="17" t="s">
        <v>203</v>
      </c>
    </row>
    <row r="482" spans="12:12">
      <c r="L482" s="17" t="s">
        <v>204</v>
      </c>
    </row>
    <row r="483" spans="12:12">
      <c r="L483" s="17" t="s">
        <v>205</v>
      </c>
    </row>
    <row r="484" spans="12:12">
      <c r="L484" s="17" t="s">
        <v>206</v>
      </c>
    </row>
    <row r="485" spans="12:12">
      <c r="L485" s="17" t="s">
        <v>207</v>
      </c>
    </row>
    <row r="486" spans="12:12">
      <c r="L486" s="17" t="s">
        <v>208</v>
      </c>
    </row>
    <row r="487" spans="12:12">
      <c r="L487" s="17" t="s">
        <v>209</v>
      </c>
    </row>
    <row r="488" spans="12:12">
      <c r="L488" s="17" t="s">
        <v>210</v>
      </c>
    </row>
    <row r="489" spans="12:12">
      <c r="L489" s="17" t="s">
        <v>211</v>
      </c>
    </row>
    <row r="490" spans="12:12">
      <c r="L490" s="17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33" zoomScaleNormal="100" workbookViewId="0">
      <selection activeCell="H183" sqref="H183"/>
    </sheetView>
  </sheetViews>
  <sheetFormatPr defaultColWidth="12.5703125" defaultRowHeight="12.75"/>
  <cols>
    <col min="1" max="1" width="29.28515625" style="79" customWidth="1"/>
    <col min="2" max="2" width="5.28515625" style="35" customWidth="1"/>
    <col min="3" max="3" width="8" style="79" customWidth="1"/>
    <col min="4" max="4" width="10.42578125" style="79" customWidth="1"/>
    <col min="5" max="5" width="10.7109375" style="79" customWidth="1"/>
    <col min="6" max="6" width="9.7109375" style="79" customWidth="1"/>
    <col min="7" max="7" width="10.140625" style="79" customWidth="1"/>
    <col min="8" max="8" width="10.5703125" style="79" customWidth="1"/>
  </cols>
  <sheetData>
    <row r="1" spans="1:8" s="39" customFormat="1" ht="12" customHeight="1">
      <c r="A1" s="34" t="s">
        <v>214</v>
      </c>
      <c r="B1" s="35"/>
      <c r="C1" s="36"/>
      <c r="D1" s="37"/>
      <c r="E1" s="38"/>
      <c r="F1" s="38"/>
      <c r="G1" s="38"/>
      <c r="H1" s="38"/>
    </row>
    <row r="2" spans="1:8" s="39" customFormat="1" ht="12" customHeight="1">
      <c r="A2" s="40" t="s">
        <v>215</v>
      </c>
      <c r="B2" s="35"/>
      <c r="C2" s="41"/>
      <c r="D2" s="38"/>
      <c r="E2" s="38"/>
      <c r="F2" s="38"/>
      <c r="G2" s="38"/>
      <c r="H2" s="38"/>
    </row>
    <row r="3" spans="1:8" s="39" customFormat="1" ht="12.75" customHeight="1">
      <c r="A3" s="403" t="s">
        <v>2</v>
      </c>
      <c r="B3" s="404" t="s">
        <v>3</v>
      </c>
      <c r="C3" s="406" t="s">
        <v>4</v>
      </c>
      <c r="D3" s="389" t="s">
        <v>5</v>
      </c>
      <c r="E3" s="389" t="s">
        <v>6</v>
      </c>
      <c r="F3" s="389" t="s">
        <v>7</v>
      </c>
      <c r="G3" s="389" t="s">
        <v>8</v>
      </c>
      <c r="H3" s="391" t="s">
        <v>9</v>
      </c>
    </row>
    <row r="4" spans="1:8" s="39" customFormat="1" ht="12.75" customHeight="1">
      <c r="A4" s="393"/>
      <c r="B4" s="405"/>
      <c r="C4" s="407"/>
      <c r="D4" s="390"/>
      <c r="E4" s="390"/>
      <c r="F4" s="390"/>
      <c r="G4" s="390"/>
      <c r="H4" s="392"/>
    </row>
    <row r="5" spans="1:8" s="39" customFormat="1" ht="12.75" customHeight="1">
      <c r="A5" s="393"/>
      <c r="B5" s="405"/>
      <c r="C5" s="407"/>
      <c r="D5" s="390"/>
      <c r="E5" s="390"/>
      <c r="F5" s="390"/>
      <c r="G5" s="390"/>
      <c r="H5" s="392"/>
    </row>
    <row r="6" spans="1:8" s="39" customFormat="1" ht="12.75" customHeight="1">
      <c r="A6" s="393"/>
      <c r="B6" s="405"/>
      <c r="C6" s="407"/>
      <c r="D6" s="390"/>
      <c r="E6" s="390"/>
      <c r="F6" s="390"/>
      <c r="G6" s="390"/>
      <c r="H6" s="392"/>
    </row>
    <row r="7" spans="1:8" s="39" customFormat="1" ht="12.75" customHeight="1">
      <c r="A7" s="46"/>
      <c r="B7" s="42"/>
      <c r="C7" s="43"/>
      <c r="D7" s="44"/>
      <c r="E7" s="44"/>
      <c r="F7" s="44"/>
      <c r="G7" s="44"/>
      <c r="H7" s="45"/>
    </row>
    <row r="8" spans="1:8" s="39" customFormat="1" ht="12.75" customHeight="1">
      <c r="A8" s="393" t="s">
        <v>10</v>
      </c>
      <c r="B8" s="395" t="s">
        <v>11</v>
      </c>
      <c r="C8" s="397" t="s">
        <v>12</v>
      </c>
      <c r="D8" s="399" t="s">
        <v>13</v>
      </c>
      <c r="E8" s="399" t="s">
        <v>14</v>
      </c>
      <c r="F8" s="399" t="s">
        <v>15</v>
      </c>
      <c r="G8" s="399" t="s">
        <v>16</v>
      </c>
      <c r="H8" s="401" t="s">
        <v>17</v>
      </c>
    </row>
    <row r="9" spans="1:8" s="39" customFormat="1" ht="12.75" customHeight="1">
      <c r="A9" s="393"/>
      <c r="B9" s="395"/>
      <c r="C9" s="397"/>
      <c r="D9" s="399"/>
      <c r="E9" s="399"/>
      <c r="F9" s="399"/>
      <c r="G9" s="399"/>
      <c r="H9" s="401"/>
    </row>
    <row r="10" spans="1:8" s="39" customFormat="1" ht="12.75" customHeight="1">
      <c r="A10" s="393"/>
      <c r="B10" s="395"/>
      <c r="C10" s="397"/>
      <c r="D10" s="399"/>
      <c r="E10" s="399"/>
      <c r="F10" s="399"/>
      <c r="G10" s="399"/>
      <c r="H10" s="401"/>
    </row>
    <row r="11" spans="1:8" s="39" customFormat="1" ht="12.75" customHeight="1">
      <c r="A11" s="394"/>
      <c r="B11" s="396"/>
      <c r="C11" s="398"/>
      <c r="D11" s="400"/>
      <c r="E11" s="400"/>
      <c r="F11" s="400"/>
      <c r="G11" s="400"/>
      <c r="H11" s="402"/>
    </row>
    <row r="12" spans="1:8" s="39" customFormat="1" ht="11.25" customHeight="1">
      <c r="A12" s="47" t="s">
        <v>18</v>
      </c>
      <c r="B12" s="48"/>
      <c r="C12" s="49" t="s">
        <v>19</v>
      </c>
      <c r="D12" s="50" t="s">
        <v>20</v>
      </c>
      <c r="E12" s="50" t="s">
        <v>20</v>
      </c>
      <c r="F12" s="50" t="s">
        <v>20</v>
      </c>
      <c r="G12" s="50" t="s">
        <v>20</v>
      </c>
      <c r="H12" s="51" t="s">
        <v>20</v>
      </c>
    </row>
    <row r="13" spans="1:8" s="39" customFormat="1" ht="12" customHeight="1">
      <c r="A13" s="52" t="s">
        <v>21</v>
      </c>
      <c r="B13" s="53">
        <v>2019</v>
      </c>
      <c r="C13" s="54" t="s">
        <v>22</v>
      </c>
      <c r="D13" s="55">
        <v>16761</v>
      </c>
      <c r="E13" s="55">
        <v>15067</v>
      </c>
      <c r="F13" s="55">
        <v>16351</v>
      </c>
      <c r="G13" s="55">
        <v>15476</v>
      </c>
      <c r="H13" s="56">
        <v>3</v>
      </c>
    </row>
    <row r="14" spans="1:8" s="39" customFormat="1" ht="12" customHeight="1">
      <c r="A14" s="57" t="s">
        <v>23</v>
      </c>
      <c r="B14" s="53">
        <v>2020</v>
      </c>
      <c r="C14" s="58" t="s">
        <v>24</v>
      </c>
      <c r="D14" s="55">
        <v>21426</v>
      </c>
      <c r="E14" s="55">
        <v>15647</v>
      </c>
      <c r="F14" s="55">
        <v>17099</v>
      </c>
      <c r="G14" s="55">
        <v>19974</v>
      </c>
      <c r="H14" s="56">
        <v>5</v>
      </c>
    </row>
    <row r="15" spans="1:8" s="39" customFormat="1" ht="10.5" customHeight="1">
      <c r="A15" s="57"/>
      <c r="B15" s="53"/>
      <c r="C15" s="58"/>
      <c r="D15" s="59"/>
      <c r="E15" s="59"/>
      <c r="F15" s="59"/>
      <c r="G15" s="59"/>
      <c r="H15" s="60"/>
    </row>
    <row r="16" spans="1:8" s="39" customFormat="1" ht="12" customHeight="1">
      <c r="A16" s="52" t="s">
        <v>25</v>
      </c>
      <c r="B16" s="53">
        <v>2019</v>
      </c>
      <c r="C16" s="54" t="s">
        <v>22</v>
      </c>
      <c r="D16" s="55">
        <v>16312</v>
      </c>
      <c r="E16" s="55">
        <v>14609</v>
      </c>
      <c r="F16" s="55">
        <v>16351</v>
      </c>
      <c r="G16" s="55">
        <v>14570</v>
      </c>
      <c r="H16" s="56" t="s">
        <v>26</v>
      </c>
    </row>
    <row r="17" spans="1:8" s="39" customFormat="1" ht="12" customHeight="1">
      <c r="A17" s="57" t="s">
        <v>27</v>
      </c>
      <c r="B17" s="53">
        <v>2020</v>
      </c>
      <c r="C17" s="61"/>
      <c r="D17" s="55">
        <v>20999</v>
      </c>
      <c r="E17" s="55">
        <v>14584</v>
      </c>
      <c r="F17" s="55">
        <v>17099</v>
      </c>
      <c r="G17" s="55">
        <v>18485</v>
      </c>
      <c r="H17" s="56" t="s">
        <v>26</v>
      </c>
    </row>
    <row r="18" spans="1:8" s="39" customFormat="1" ht="10.5" customHeight="1">
      <c r="A18" s="57"/>
      <c r="B18" s="48"/>
      <c r="C18" s="61"/>
      <c r="D18" s="59"/>
      <c r="E18" s="59"/>
      <c r="F18" s="59"/>
      <c r="G18" s="59"/>
      <c r="H18" s="60"/>
    </row>
    <row r="19" spans="1:8" s="39" customFormat="1" ht="12" customHeight="1">
      <c r="A19" s="47" t="s">
        <v>28</v>
      </c>
      <c r="B19" s="48">
        <v>2019</v>
      </c>
      <c r="C19" s="62" t="s">
        <v>29</v>
      </c>
      <c r="D19" s="63" t="s">
        <v>26</v>
      </c>
      <c r="E19" s="63" t="s">
        <v>26</v>
      </c>
      <c r="F19" s="63" t="s">
        <v>26</v>
      </c>
      <c r="G19" s="63" t="s">
        <v>26</v>
      </c>
      <c r="H19" s="64" t="s">
        <v>26</v>
      </c>
    </row>
    <row r="20" spans="1:8" s="39" customFormat="1" ht="12" customHeight="1">
      <c r="A20" s="65" t="s">
        <v>30</v>
      </c>
      <c r="B20" s="48">
        <v>2020</v>
      </c>
      <c r="C20" s="62" t="s">
        <v>31</v>
      </c>
      <c r="D20" s="63" t="s">
        <v>26</v>
      </c>
      <c r="E20" s="63" t="s">
        <v>26</v>
      </c>
      <c r="F20" s="63" t="s">
        <v>26</v>
      </c>
      <c r="G20" s="63" t="s">
        <v>26</v>
      </c>
      <c r="H20" s="64" t="s">
        <v>26</v>
      </c>
    </row>
    <row r="21" spans="1:8" s="39" customFormat="1" ht="12" customHeight="1">
      <c r="A21" s="47" t="s">
        <v>24</v>
      </c>
      <c r="B21" s="48">
        <v>2019</v>
      </c>
      <c r="C21" s="62" t="s">
        <v>22</v>
      </c>
      <c r="D21" s="63" t="s">
        <v>26</v>
      </c>
      <c r="E21" s="63" t="s">
        <v>26</v>
      </c>
      <c r="F21" s="63" t="s">
        <v>26</v>
      </c>
      <c r="G21" s="63" t="s">
        <v>26</v>
      </c>
      <c r="H21" s="64" t="s">
        <v>26</v>
      </c>
    </row>
    <row r="22" spans="1:8" s="39" customFormat="1" ht="12" customHeight="1">
      <c r="A22" s="47" t="s">
        <v>24</v>
      </c>
      <c r="B22" s="48">
        <v>2020</v>
      </c>
      <c r="C22" s="69" t="s">
        <v>24</v>
      </c>
      <c r="D22" s="63" t="s">
        <v>26</v>
      </c>
      <c r="E22" s="63" t="s">
        <v>26</v>
      </c>
      <c r="F22" s="63" t="s">
        <v>26</v>
      </c>
      <c r="G22" s="63" t="s">
        <v>26</v>
      </c>
      <c r="H22" s="64" t="s">
        <v>26</v>
      </c>
    </row>
    <row r="23" spans="1:8" s="39" customFormat="1" ht="10.5" customHeight="1">
      <c r="A23" s="47"/>
      <c r="B23" s="48"/>
      <c r="C23" s="69"/>
      <c r="D23" s="63"/>
      <c r="E23" s="63"/>
      <c r="F23" s="63"/>
      <c r="G23" s="63"/>
      <c r="H23" s="64"/>
    </row>
    <row r="24" spans="1:8" s="39" customFormat="1" ht="12" customHeight="1">
      <c r="A24" s="47" t="s">
        <v>32</v>
      </c>
      <c r="B24" s="48">
        <v>2019</v>
      </c>
      <c r="C24" s="62" t="s">
        <v>29</v>
      </c>
      <c r="D24" s="63" t="s">
        <v>26</v>
      </c>
      <c r="E24" s="63" t="s">
        <v>26</v>
      </c>
      <c r="F24" s="63" t="s">
        <v>26</v>
      </c>
      <c r="G24" s="63" t="s">
        <v>26</v>
      </c>
      <c r="H24" s="64" t="s">
        <v>26</v>
      </c>
    </row>
    <row r="25" spans="1:8" s="39" customFormat="1" ht="12" customHeight="1">
      <c r="A25" s="70" t="s">
        <v>33</v>
      </c>
      <c r="B25" s="48">
        <v>2020</v>
      </c>
      <c r="C25" s="62" t="s">
        <v>31</v>
      </c>
      <c r="D25" s="63" t="s">
        <v>26</v>
      </c>
      <c r="E25" s="63" t="s">
        <v>26</v>
      </c>
      <c r="F25" s="63" t="s">
        <v>26</v>
      </c>
      <c r="G25" s="63" t="s">
        <v>26</v>
      </c>
      <c r="H25" s="64" t="s">
        <v>26</v>
      </c>
    </row>
    <row r="26" spans="1:8" s="39" customFormat="1" ht="12" customHeight="1">
      <c r="A26" s="46" t="s">
        <v>24</v>
      </c>
      <c r="B26" s="48">
        <v>2019</v>
      </c>
      <c r="C26" s="62" t="s">
        <v>22</v>
      </c>
      <c r="D26" s="63" t="s">
        <v>26</v>
      </c>
      <c r="E26" s="63" t="s">
        <v>26</v>
      </c>
      <c r="F26" s="63" t="s">
        <v>26</v>
      </c>
      <c r="G26" s="63" t="s">
        <v>26</v>
      </c>
      <c r="H26" s="64" t="s">
        <v>26</v>
      </c>
    </row>
    <row r="27" spans="1:8" s="39" customFormat="1" ht="12" customHeight="1">
      <c r="A27" s="46" t="s">
        <v>24</v>
      </c>
      <c r="B27" s="48">
        <v>2020</v>
      </c>
      <c r="C27" s="71" t="s">
        <v>24</v>
      </c>
      <c r="D27" s="63" t="s">
        <v>26</v>
      </c>
      <c r="E27" s="63" t="s">
        <v>26</v>
      </c>
      <c r="F27" s="63" t="s">
        <v>26</v>
      </c>
      <c r="G27" s="63" t="s">
        <v>26</v>
      </c>
      <c r="H27" s="64" t="s">
        <v>26</v>
      </c>
    </row>
    <row r="28" spans="1:8" s="39" customFormat="1" ht="10.5" customHeight="1">
      <c r="A28" s="46"/>
      <c r="B28" s="48"/>
      <c r="C28" s="71"/>
      <c r="D28" s="63"/>
      <c r="E28" s="63"/>
      <c r="F28" s="63"/>
      <c r="G28" s="63"/>
      <c r="H28" s="64"/>
    </row>
    <row r="29" spans="1:8" s="39" customFormat="1" ht="12" customHeight="1">
      <c r="A29" s="47" t="s">
        <v>34</v>
      </c>
      <c r="B29" s="48">
        <v>2019</v>
      </c>
      <c r="C29" s="62" t="s">
        <v>29</v>
      </c>
      <c r="D29" s="63" t="s">
        <v>26</v>
      </c>
      <c r="E29" s="63" t="s">
        <v>26</v>
      </c>
      <c r="F29" s="63" t="s">
        <v>26</v>
      </c>
      <c r="G29" s="63" t="s">
        <v>26</v>
      </c>
      <c r="H29" s="64" t="s">
        <v>26</v>
      </c>
    </row>
    <row r="30" spans="1:8" s="39" customFormat="1" ht="12" customHeight="1">
      <c r="A30" s="65" t="s">
        <v>35</v>
      </c>
      <c r="B30" s="48">
        <v>2020</v>
      </c>
      <c r="C30" s="62" t="s">
        <v>31</v>
      </c>
      <c r="D30" s="63" t="s">
        <v>26</v>
      </c>
      <c r="E30" s="63" t="s">
        <v>26</v>
      </c>
      <c r="F30" s="63" t="s">
        <v>26</v>
      </c>
      <c r="G30" s="63" t="s">
        <v>26</v>
      </c>
      <c r="H30" s="64" t="s">
        <v>26</v>
      </c>
    </row>
    <row r="31" spans="1:8" s="39" customFormat="1" ht="12" customHeight="1">
      <c r="A31" s="47" t="s">
        <v>24</v>
      </c>
      <c r="B31" s="48">
        <v>2019</v>
      </c>
      <c r="C31" s="62" t="s">
        <v>22</v>
      </c>
      <c r="D31" s="63" t="s">
        <v>26</v>
      </c>
      <c r="E31" s="63" t="s">
        <v>26</v>
      </c>
      <c r="F31" s="63" t="s">
        <v>26</v>
      </c>
      <c r="G31" s="63" t="s">
        <v>26</v>
      </c>
      <c r="H31" s="64" t="s">
        <v>26</v>
      </c>
    </row>
    <row r="32" spans="1:8" s="39" customFormat="1" ht="12" customHeight="1">
      <c r="A32" s="47" t="s">
        <v>24</v>
      </c>
      <c r="B32" s="48">
        <v>2020</v>
      </c>
      <c r="C32" s="69" t="s">
        <v>24</v>
      </c>
      <c r="D32" s="63" t="s">
        <v>26</v>
      </c>
      <c r="E32" s="63" t="s">
        <v>26</v>
      </c>
      <c r="F32" s="63" t="s">
        <v>26</v>
      </c>
      <c r="G32" s="63" t="s">
        <v>26</v>
      </c>
      <c r="H32" s="64" t="s">
        <v>26</v>
      </c>
    </row>
    <row r="33" spans="1:8" s="39" customFormat="1" ht="10.5" customHeight="1">
      <c r="A33" s="47"/>
      <c r="B33" s="48"/>
      <c r="C33" s="69"/>
      <c r="D33" s="63"/>
      <c r="E33" s="63"/>
      <c r="F33" s="63"/>
      <c r="G33" s="63"/>
      <c r="H33" s="64"/>
    </row>
    <row r="34" spans="1:8" s="39" customFormat="1" ht="12" customHeight="1">
      <c r="A34" s="47" t="s">
        <v>36</v>
      </c>
      <c r="B34" s="48">
        <v>2019</v>
      </c>
      <c r="C34" s="62" t="s">
        <v>29</v>
      </c>
      <c r="D34" s="63" t="s">
        <v>26</v>
      </c>
      <c r="E34" s="63" t="s">
        <v>26</v>
      </c>
      <c r="F34" s="63" t="s">
        <v>26</v>
      </c>
      <c r="G34" s="63" t="s">
        <v>26</v>
      </c>
      <c r="H34" s="64" t="s">
        <v>26</v>
      </c>
    </row>
    <row r="35" spans="1:8" s="39" customFormat="1" ht="12" customHeight="1">
      <c r="A35" s="65" t="s">
        <v>37</v>
      </c>
      <c r="B35" s="48">
        <v>2020</v>
      </c>
      <c r="C35" s="62" t="s">
        <v>31</v>
      </c>
      <c r="D35" s="63" t="s">
        <v>26</v>
      </c>
      <c r="E35" s="63" t="s">
        <v>26</v>
      </c>
      <c r="F35" s="63" t="s">
        <v>26</v>
      </c>
      <c r="G35" s="63" t="s">
        <v>26</v>
      </c>
      <c r="H35" s="64" t="s">
        <v>26</v>
      </c>
    </row>
    <row r="36" spans="1:8" s="39" customFormat="1" ht="12" customHeight="1">
      <c r="A36" s="47" t="s">
        <v>24</v>
      </c>
      <c r="B36" s="48">
        <v>2019</v>
      </c>
      <c r="C36" s="62" t="s">
        <v>22</v>
      </c>
      <c r="D36" s="63" t="s">
        <v>26</v>
      </c>
      <c r="E36" s="63" t="s">
        <v>26</v>
      </c>
      <c r="F36" s="63" t="s">
        <v>26</v>
      </c>
      <c r="G36" s="63" t="s">
        <v>26</v>
      </c>
      <c r="H36" s="64" t="s">
        <v>26</v>
      </c>
    </row>
    <row r="37" spans="1:8" s="39" customFormat="1" ht="12" customHeight="1">
      <c r="A37" s="47" t="s">
        <v>24</v>
      </c>
      <c r="B37" s="48">
        <v>2020</v>
      </c>
      <c r="C37" s="69" t="s">
        <v>24</v>
      </c>
      <c r="D37" s="63" t="s">
        <v>26</v>
      </c>
      <c r="E37" s="63" t="s">
        <v>26</v>
      </c>
      <c r="F37" s="63" t="s">
        <v>26</v>
      </c>
      <c r="G37" s="63" t="s">
        <v>26</v>
      </c>
      <c r="H37" s="64" t="s">
        <v>26</v>
      </c>
    </row>
    <row r="38" spans="1:8" s="39" customFormat="1" ht="10.5" customHeight="1">
      <c r="A38" s="47"/>
      <c r="B38" s="48"/>
      <c r="C38" s="69"/>
      <c r="D38" s="63"/>
      <c r="E38" s="63"/>
      <c r="F38" s="63"/>
      <c r="G38" s="63"/>
      <c r="H38" s="64"/>
    </row>
    <row r="39" spans="1:8" s="39" customFormat="1" ht="12" customHeight="1">
      <c r="A39" s="47" t="s">
        <v>38</v>
      </c>
      <c r="B39" s="48">
        <v>2019</v>
      </c>
      <c r="C39" s="62" t="s">
        <v>39</v>
      </c>
      <c r="D39" s="63">
        <v>-202</v>
      </c>
      <c r="E39" s="63">
        <v>402</v>
      </c>
      <c r="F39" s="63">
        <v>39</v>
      </c>
      <c r="G39" s="63">
        <v>161</v>
      </c>
      <c r="H39" s="64" t="s">
        <v>26</v>
      </c>
    </row>
    <row r="40" spans="1:8" s="39" customFormat="1" ht="12" customHeight="1">
      <c r="A40" s="65" t="s">
        <v>40</v>
      </c>
      <c r="B40" s="48">
        <v>2020</v>
      </c>
      <c r="C40" s="62" t="s">
        <v>41</v>
      </c>
      <c r="D40" s="63">
        <v>-69</v>
      </c>
      <c r="E40" s="63">
        <v>401</v>
      </c>
      <c r="F40" s="63">
        <v>59</v>
      </c>
      <c r="G40" s="63">
        <v>274</v>
      </c>
      <c r="H40" s="64" t="s">
        <v>26</v>
      </c>
    </row>
    <row r="41" spans="1:8" s="39" customFormat="1" ht="12" customHeight="1">
      <c r="A41" s="47" t="s">
        <v>24</v>
      </c>
      <c r="B41" s="48">
        <v>2019</v>
      </c>
      <c r="C41" s="62" t="s">
        <v>22</v>
      </c>
      <c r="D41" s="63">
        <v>-7760</v>
      </c>
      <c r="E41" s="63">
        <v>14609</v>
      </c>
      <c r="F41" s="63">
        <v>1126</v>
      </c>
      <c r="G41" s="63">
        <v>5723</v>
      </c>
      <c r="H41" s="64" t="s">
        <v>26</v>
      </c>
    </row>
    <row r="42" spans="1:8" s="39" customFormat="1" ht="12" customHeight="1">
      <c r="A42" s="47" t="s">
        <v>24</v>
      </c>
      <c r="B42" s="66">
        <v>2020</v>
      </c>
      <c r="C42" s="67" t="s">
        <v>24</v>
      </c>
      <c r="D42" s="68">
        <v>-2811</v>
      </c>
      <c r="E42" s="63">
        <v>14584</v>
      </c>
      <c r="F42" s="63">
        <v>1876</v>
      </c>
      <c r="G42" s="63">
        <v>9897</v>
      </c>
      <c r="H42" s="64" t="s">
        <v>26</v>
      </c>
    </row>
    <row r="43" spans="1:8" s="39" customFormat="1" ht="10.5" customHeight="1">
      <c r="A43" s="47"/>
      <c r="B43" s="48"/>
      <c r="C43" s="69"/>
      <c r="D43" s="63"/>
      <c r="E43" s="63"/>
      <c r="F43" s="63"/>
      <c r="G43" s="63"/>
      <c r="H43" s="64"/>
    </row>
    <row r="44" spans="1:8" s="39" customFormat="1" ht="12" customHeight="1">
      <c r="A44" s="47" t="s">
        <v>42</v>
      </c>
      <c r="B44" s="48">
        <v>2019</v>
      </c>
      <c r="C44" s="62" t="s">
        <v>39</v>
      </c>
      <c r="D44" s="63">
        <v>956</v>
      </c>
      <c r="E44" s="63" t="s">
        <v>26</v>
      </c>
      <c r="F44" s="63">
        <v>604</v>
      </c>
      <c r="G44" s="63">
        <v>351</v>
      </c>
      <c r="H44" s="64" t="s">
        <v>26</v>
      </c>
    </row>
    <row r="45" spans="1:8" s="39" customFormat="1" ht="12" customHeight="1">
      <c r="A45" s="65" t="s">
        <v>43</v>
      </c>
      <c r="B45" s="48">
        <v>2020</v>
      </c>
      <c r="C45" s="62" t="s">
        <v>41</v>
      </c>
      <c r="D45" s="63">
        <v>945</v>
      </c>
      <c r="E45" s="63" t="s">
        <v>26</v>
      </c>
      <c r="F45" s="63">
        <v>604</v>
      </c>
      <c r="G45" s="63">
        <v>341</v>
      </c>
      <c r="H45" s="64" t="s">
        <v>26</v>
      </c>
    </row>
    <row r="46" spans="1:8" s="39" customFormat="1" ht="12" customHeight="1">
      <c r="A46" s="47" t="s">
        <v>24</v>
      </c>
      <c r="B46" s="48">
        <v>2019</v>
      </c>
      <c r="C46" s="62" t="s">
        <v>22</v>
      </c>
      <c r="D46" s="63">
        <v>24072</v>
      </c>
      <c r="E46" s="63" t="s">
        <v>26</v>
      </c>
      <c r="F46" s="63">
        <v>15225</v>
      </c>
      <c r="G46" s="63">
        <v>8847</v>
      </c>
      <c r="H46" s="64" t="s">
        <v>26</v>
      </c>
    </row>
    <row r="47" spans="1:8" s="39" customFormat="1" ht="12" customHeight="1">
      <c r="A47" s="47" t="s">
        <v>24</v>
      </c>
      <c r="B47" s="66">
        <v>2020</v>
      </c>
      <c r="C47" s="67" t="s">
        <v>24</v>
      </c>
      <c r="D47" s="68">
        <v>23810</v>
      </c>
      <c r="E47" s="63" t="s">
        <v>26</v>
      </c>
      <c r="F47" s="63">
        <v>15223</v>
      </c>
      <c r="G47" s="63">
        <v>8587</v>
      </c>
      <c r="H47" s="64" t="s">
        <v>26</v>
      </c>
    </row>
    <row r="48" spans="1:8" s="39" customFormat="1" ht="10.5" customHeight="1">
      <c r="A48" s="47"/>
      <c r="B48" s="48"/>
      <c r="C48" s="69"/>
      <c r="D48" s="63"/>
      <c r="E48" s="63"/>
      <c r="F48" s="63"/>
      <c r="G48" s="63"/>
      <c r="H48" s="64"/>
    </row>
    <row r="49" spans="1:8" s="39" customFormat="1" ht="12" customHeight="1">
      <c r="A49" s="47" t="s">
        <v>44</v>
      </c>
      <c r="B49" s="48">
        <v>2019</v>
      </c>
      <c r="C49" s="62" t="s">
        <v>45</v>
      </c>
      <c r="D49" s="63" t="s">
        <v>26</v>
      </c>
      <c r="E49" s="63" t="s">
        <v>26</v>
      </c>
      <c r="F49" s="63" t="s">
        <v>26</v>
      </c>
      <c r="G49" s="63" t="s">
        <v>26</v>
      </c>
      <c r="H49" s="64" t="s">
        <v>26</v>
      </c>
    </row>
    <row r="50" spans="1:8" s="39" customFormat="1" ht="12" customHeight="1">
      <c r="A50" s="65" t="s">
        <v>46</v>
      </c>
      <c r="B50" s="48">
        <v>2020</v>
      </c>
      <c r="C50" s="62" t="s">
        <v>47</v>
      </c>
      <c r="D50" s="63" t="s">
        <v>26</v>
      </c>
      <c r="E50" s="63" t="s">
        <v>26</v>
      </c>
      <c r="F50" s="63" t="s">
        <v>26</v>
      </c>
      <c r="G50" s="63" t="s">
        <v>26</v>
      </c>
      <c r="H50" s="64" t="s">
        <v>26</v>
      </c>
    </row>
    <row r="51" spans="1:8" s="39" customFormat="1" ht="12" customHeight="1">
      <c r="A51" s="47" t="s">
        <v>24</v>
      </c>
      <c r="B51" s="48">
        <v>2019</v>
      </c>
      <c r="C51" s="62" t="s">
        <v>22</v>
      </c>
      <c r="D51" s="63" t="s">
        <v>26</v>
      </c>
      <c r="E51" s="63" t="s">
        <v>26</v>
      </c>
      <c r="F51" s="63" t="s">
        <v>26</v>
      </c>
      <c r="G51" s="63" t="s">
        <v>26</v>
      </c>
      <c r="H51" s="64" t="s">
        <v>26</v>
      </c>
    </row>
    <row r="52" spans="1:8" s="39" customFormat="1" ht="12" customHeight="1">
      <c r="A52" s="47" t="s">
        <v>24</v>
      </c>
      <c r="B52" s="48">
        <v>2020</v>
      </c>
      <c r="C52" s="69" t="s">
        <v>24</v>
      </c>
      <c r="D52" s="63" t="s">
        <v>26</v>
      </c>
      <c r="E52" s="63" t="s">
        <v>26</v>
      </c>
      <c r="F52" s="63" t="s">
        <v>26</v>
      </c>
      <c r="G52" s="63" t="s">
        <v>26</v>
      </c>
      <c r="H52" s="64" t="s">
        <v>26</v>
      </c>
    </row>
    <row r="53" spans="1:8" s="39" customFormat="1" ht="10.5" customHeight="1">
      <c r="A53" s="47"/>
      <c r="B53" s="48"/>
      <c r="C53" s="69"/>
      <c r="D53" s="63"/>
      <c r="E53" s="63"/>
      <c r="F53" s="63"/>
      <c r="G53" s="63"/>
      <c r="H53" s="64"/>
    </row>
    <row r="54" spans="1:8" s="39" customFormat="1" ht="12" customHeight="1">
      <c r="A54" s="47" t="s">
        <v>48</v>
      </c>
      <c r="B54" s="48">
        <v>2019</v>
      </c>
      <c r="C54" s="62" t="s">
        <v>22</v>
      </c>
      <c r="D54" s="63" t="s">
        <v>26</v>
      </c>
      <c r="E54" s="63" t="s">
        <v>26</v>
      </c>
      <c r="F54" s="63" t="s">
        <v>26</v>
      </c>
      <c r="G54" s="63" t="s">
        <v>26</v>
      </c>
      <c r="H54" s="64" t="s">
        <v>26</v>
      </c>
    </row>
    <row r="55" spans="1:8" s="39" customFormat="1" ht="12" customHeight="1">
      <c r="A55" s="47" t="s">
        <v>49</v>
      </c>
      <c r="B55" s="48">
        <v>2020</v>
      </c>
      <c r="C55" s="69" t="s">
        <v>24</v>
      </c>
      <c r="D55" s="63" t="s">
        <v>26</v>
      </c>
      <c r="E55" s="63" t="s">
        <v>26</v>
      </c>
      <c r="F55" s="63" t="s">
        <v>26</v>
      </c>
      <c r="G55" s="63" t="s">
        <v>26</v>
      </c>
      <c r="H55" s="64" t="s">
        <v>26</v>
      </c>
    </row>
    <row r="56" spans="1:8" s="39" customFormat="1" ht="10.5" customHeight="1">
      <c r="A56" s="47"/>
      <c r="B56" s="48"/>
      <c r="C56" s="69"/>
      <c r="D56" s="63"/>
      <c r="E56" s="63"/>
      <c r="F56" s="63"/>
      <c r="G56" s="63"/>
      <c r="H56" s="64"/>
    </row>
    <row r="57" spans="1:8" s="39" customFormat="1" ht="12" customHeight="1">
      <c r="A57" s="47" t="s">
        <v>50</v>
      </c>
      <c r="B57" s="48">
        <v>2019</v>
      </c>
      <c r="C57" s="62" t="s">
        <v>22</v>
      </c>
      <c r="D57" s="63" t="s">
        <v>26</v>
      </c>
      <c r="E57" s="63" t="s">
        <v>26</v>
      </c>
      <c r="F57" s="63" t="s">
        <v>26</v>
      </c>
      <c r="G57" s="63" t="s">
        <v>26</v>
      </c>
      <c r="H57" s="64" t="s">
        <v>26</v>
      </c>
    </row>
    <row r="58" spans="1:8" s="39" customFormat="1" ht="12" customHeight="1">
      <c r="A58" s="65" t="s">
        <v>51</v>
      </c>
      <c r="B58" s="48">
        <v>2020</v>
      </c>
      <c r="C58" s="69" t="s">
        <v>24</v>
      </c>
      <c r="D58" s="63" t="s">
        <v>26</v>
      </c>
      <c r="E58" s="63" t="s">
        <v>26</v>
      </c>
      <c r="F58" s="63" t="s">
        <v>26</v>
      </c>
      <c r="G58" s="63" t="s">
        <v>26</v>
      </c>
      <c r="H58" s="64" t="s">
        <v>26</v>
      </c>
    </row>
    <row r="59" spans="1:8" s="39" customFormat="1" ht="10.5" customHeight="1">
      <c r="A59" s="47"/>
      <c r="B59" s="48"/>
      <c r="C59" s="69"/>
      <c r="D59" s="63"/>
      <c r="E59" s="63"/>
      <c r="F59" s="63"/>
      <c r="G59" s="63"/>
      <c r="H59" s="64"/>
    </row>
    <row r="60" spans="1:8" s="39" customFormat="1" ht="12" customHeight="1">
      <c r="A60" s="47" t="s">
        <v>52</v>
      </c>
      <c r="B60" s="48">
        <v>2019</v>
      </c>
      <c r="C60" s="62" t="s">
        <v>22</v>
      </c>
      <c r="D60" s="63" t="s">
        <v>26</v>
      </c>
      <c r="E60" s="63" t="s">
        <v>26</v>
      </c>
      <c r="F60" s="63" t="s">
        <v>26</v>
      </c>
      <c r="G60" s="63" t="s">
        <v>26</v>
      </c>
      <c r="H60" s="64" t="s">
        <v>26</v>
      </c>
    </row>
    <row r="61" spans="1:8" s="39" customFormat="1" ht="12" customHeight="1">
      <c r="A61" s="65" t="s">
        <v>53</v>
      </c>
      <c r="B61" s="48">
        <v>2020</v>
      </c>
      <c r="C61" s="69" t="s">
        <v>24</v>
      </c>
      <c r="D61" s="63" t="s">
        <v>26</v>
      </c>
      <c r="E61" s="63" t="s">
        <v>26</v>
      </c>
      <c r="F61" s="63" t="s">
        <v>26</v>
      </c>
      <c r="G61" s="63" t="s">
        <v>26</v>
      </c>
      <c r="H61" s="64" t="s">
        <v>26</v>
      </c>
    </row>
    <row r="62" spans="1:8" s="39" customFormat="1" ht="10.5" customHeight="1">
      <c r="A62" s="47"/>
      <c r="B62" s="48"/>
      <c r="C62" s="69"/>
      <c r="D62" s="63"/>
      <c r="E62" s="63"/>
      <c r="F62" s="63"/>
      <c r="G62" s="63"/>
      <c r="H62" s="64"/>
    </row>
    <row r="63" spans="1:8" s="39" customFormat="1" ht="12" customHeight="1">
      <c r="A63" s="47" t="s">
        <v>54</v>
      </c>
      <c r="B63" s="48">
        <v>2019</v>
      </c>
      <c r="C63" s="62" t="s">
        <v>22</v>
      </c>
      <c r="D63" s="63" t="s">
        <v>26</v>
      </c>
      <c r="E63" s="63" t="s">
        <v>26</v>
      </c>
      <c r="F63" s="63" t="s">
        <v>26</v>
      </c>
      <c r="G63" s="63" t="s">
        <v>26</v>
      </c>
      <c r="H63" s="64" t="s">
        <v>26</v>
      </c>
    </row>
    <row r="64" spans="1:8" s="39" customFormat="1" ht="12" customHeight="1">
      <c r="A64" s="47" t="s">
        <v>55</v>
      </c>
      <c r="B64" s="48">
        <v>2020</v>
      </c>
      <c r="C64" s="69" t="s">
        <v>24</v>
      </c>
      <c r="D64" s="63" t="s">
        <v>26</v>
      </c>
      <c r="E64" s="63" t="s">
        <v>26</v>
      </c>
      <c r="F64" s="63" t="s">
        <v>26</v>
      </c>
      <c r="G64" s="63" t="s">
        <v>26</v>
      </c>
      <c r="H64" s="64" t="s">
        <v>26</v>
      </c>
    </row>
    <row r="65" spans="1:8" s="39" customFormat="1" ht="12" customHeight="1">
      <c r="A65" s="65" t="s">
        <v>56</v>
      </c>
      <c r="B65" s="48"/>
      <c r="C65" s="69"/>
      <c r="D65" s="63"/>
      <c r="E65" s="63"/>
      <c r="F65" s="63"/>
      <c r="G65" s="63"/>
      <c r="H65" s="64"/>
    </row>
    <row r="66" spans="1:8" s="39" customFormat="1" ht="10.5" customHeight="1">
      <c r="A66" s="47"/>
      <c r="B66" s="48"/>
      <c r="C66" s="69"/>
      <c r="D66" s="63"/>
      <c r="E66" s="63"/>
      <c r="F66" s="63"/>
      <c r="G66" s="63"/>
      <c r="H66" s="64"/>
    </row>
    <row r="67" spans="1:8" s="39" customFormat="1" ht="12" customHeight="1">
      <c r="A67" s="47" t="s">
        <v>57</v>
      </c>
      <c r="B67" s="48">
        <v>2019</v>
      </c>
      <c r="C67" s="62" t="s">
        <v>22</v>
      </c>
      <c r="D67" s="63" t="s">
        <v>26</v>
      </c>
      <c r="E67" s="63" t="s">
        <v>26</v>
      </c>
      <c r="F67" s="63" t="s">
        <v>26</v>
      </c>
      <c r="G67" s="63" t="s">
        <v>26</v>
      </c>
      <c r="H67" s="64" t="s">
        <v>26</v>
      </c>
    </row>
    <row r="68" spans="1:8" s="39" customFormat="1" ht="12" customHeight="1">
      <c r="A68" s="65" t="s">
        <v>58</v>
      </c>
      <c r="B68" s="48">
        <v>2020</v>
      </c>
      <c r="C68" s="69" t="s">
        <v>24</v>
      </c>
      <c r="D68" s="63" t="s">
        <v>26</v>
      </c>
      <c r="E68" s="63" t="s">
        <v>26</v>
      </c>
      <c r="F68" s="63" t="s">
        <v>26</v>
      </c>
      <c r="G68" s="63" t="s">
        <v>26</v>
      </c>
      <c r="H68" s="64" t="s">
        <v>26</v>
      </c>
    </row>
    <row r="69" spans="1:8" s="39" customFormat="1" ht="10.5" customHeight="1">
      <c r="A69" s="65"/>
      <c r="B69" s="48"/>
      <c r="C69" s="69"/>
      <c r="D69" s="63" t="s">
        <v>20</v>
      </c>
      <c r="E69" s="63" t="s">
        <v>20</v>
      </c>
      <c r="F69" s="63" t="s">
        <v>20</v>
      </c>
      <c r="G69" s="63" t="s">
        <v>20</v>
      </c>
      <c r="H69" s="64" t="s">
        <v>20</v>
      </c>
    </row>
    <row r="70" spans="1:8" s="39" customFormat="1" ht="12" customHeight="1">
      <c r="A70" s="47" t="s">
        <v>59</v>
      </c>
      <c r="B70" s="48">
        <v>2019</v>
      </c>
      <c r="C70" s="62" t="s">
        <v>22</v>
      </c>
      <c r="D70" s="63" t="s">
        <v>26</v>
      </c>
      <c r="E70" s="63" t="s">
        <v>26</v>
      </c>
      <c r="F70" s="63" t="s">
        <v>26</v>
      </c>
      <c r="G70" s="63" t="s">
        <v>26</v>
      </c>
      <c r="H70" s="64" t="s">
        <v>26</v>
      </c>
    </row>
    <row r="71" spans="1:8" s="39" customFormat="1" ht="12" customHeight="1">
      <c r="A71" s="65" t="s">
        <v>60</v>
      </c>
      <c r="B71" s="48">
        <v>2020</v>
      </c>
      <c r="C71" s="69" t="s">
        <v>24</v>
      </c>
      <c r="D71" s="63" t="s">
        <v>26</v>
      </c>
      <c r="E71" s="63" t="s">
        <v>26</v>
      </c>
      <c r="F71" s="63" t="s">
        <v>26</v>
      </c>
      <c r="G71" s="63" t="s">
        <v>26</v>
      </c>
      <c r="H71" s="64" t="s">
        <v>26</v>
      </c>
    </row>
    <row r="72" spans="1:8" s="39" customFormat="1" ht="10.5" customHeight="1">
      <c r="A72" s="47"/>
      <c r="B72" s="48"/>
      <c r="C72" s="69"/>
      <c r="D72" s="63"/>
      <c r="E72" s="63"/>
      <c r="F72" s="63"/>
      <c r="G72" s="63"/>
      <c r="H72" s="64"/>
    </row>
    <row r="73" spans="1:8" s="39" customFormat="1" ht="12" customHeight="1">
      <c r="A73" s="47" t="s">
        <v>61</v>
      </c>
      <c r="B73" s="48">
        <v>2019</v>
      </c>
      <c r="C73" s="62" t="s">
        <v>22</v>
      </c>
      <c r="D73" s="63" t="s">
        <v>26</v>
      </c>
      <c r="E73" s="63" t="s">
        <v>26</v>
      </c>
      <c r="F73" s="63" t="s">
        <v>26</v>
      </c>
      <c r="G73" s="63" t="s">
        <v>26</v>
      </c>
      <c r="H73" s="64" t="s">
        <v>26</v>
      </c>
    </row>
    <row r="74" spans="1:8" s="39" customFormat="1" ht="12" customHeight="1">
      <c r="A74" s="65" t="s">
        <v>62</v>
      </c>
      <c r="B74" s="48">
        <v>2020</v>
      </c>
      <c r="C74" s="69" t="s">
        <v>24</v>
      </c>
      <c r="D74" s="63" t="s">
        <v>26</v>
      </c>
      <c r="E74" s="63" t="s">
        <v>26</v>
      </c>
      <c r="F74" s="63" t="s">
        <v>26</v>
      </c>
      <c r="G74" s="63" t="s">
        <v>26</v>
      </c>
      <c r="H74" s="64" t="s">
        <v>26</v>
      </c>
    </row>
    <row r="75" spans="1:8" s="39" customFormat="1" ht="10.5" customHeight="1">
      <c r="A75" s="47"/>
      <c r="B75" s="48"/>
      <c r="C75" s="69"/>
      <c r="D75" s="63"/>
      <c r="E75" s="63"/>
      <c r="F75" s="63"/>
      <c r="G75" s="63"/>
      <c r="H75" s="64"/>
    </row>
    <row r="76" spans="1:8" s="39" customFormat="1" ht="12" customHeight="1">
      <c r="A76" s="47" t="s">
        <v>63</v>
      </c>
      <c r="B76" s="48">
        <v>2019</v>
      </c>
      <c r="C76" s="62" t="s">
        <v>64</v>
      </c>
      <c r="D76" s="63" t="s">
        <v>26</v>
      </c>
      <c r="E76" s="63" t="s">
        <v>26</v>
      </c>
      <c r="F76" s="63" t="s">
        <v>26</v>
      </c>
      <c r="G76" s="63" t="s">
        <v>26</v>
      </c>
      <c r="H76" s="64" t="s">
        <v>26</v>
      </c>
    </row>
    <row r="77" spans="1:8" s="39" customFormat="1" ht="12" customHeight="1">
      <c r="A77" s="47" t="s">
        <v>65</v>
      </c>
      <c r="B77" s="48">
        <v>2020</v>
      </c>
      <c r="C77" s="62"/>
      <c r="D77" s="63" t="s">
        <v>26</v>
      </c>
      <c r="E77" s="63" t="s">
        <v>26</v>
      </c>
      <c r="F77" s="63" t="s">
        <v>26</v>
      </c>
      <c r="G77" s="63" t="s">
        <v>26</v>
      </c>
      <c r="H77" s="64" t="s">
        <v>26</v>
      </c>
    </row>
    <row r="78" spans="1:8" s="39" customFormat="1" ht="10.5" customHeight="1">
      <c r="A78" s="47"/>
      <c r="B78" s="48"/>
      <c r="C78" s="69"/>
      <c r="D78" s="63"/>
      <c r="E78" s="63"/>
      <c r="F78" s="63"/>
      <c r="G78" s="63"/>
      <c r="H78" s="64"/>
    </row>
    <row r="79" spans="1:8" s="39" customFormat="1" ht="12" customHeight="1">
      <c r="A79" s="52" t="s">
        <v>66</v>
      </c>
      <c r="B79" s="53">
        <v>2019</v>
      </c>
      <c r="C79" s="54" t="s">
        <v>22</v>
      </c>
      <c r="D79" s="55">
        <v>448</v>
      </c>
      <c r="E79" s="55">
        <v>458</v>
      </c>
      <c r="F79" s="55" t="s">
        <v>26</v>
      </c>
      <c r="G79" s="55">
        <v>906</v>
      </c>
      <c r="H79" s="56">
        <v>3</v>
      </c>
    </row>
    <row r="80" spans="1:8" s="39" customFormat="1" ht="12" customHeight="1">
      <c r="A80" s="57" t="s">
        <v>67</v>
      </c>
      <c r="B80" s="53">
        <v>2020</v>
      </c>
      <c r="C80" s="58" t="s">
        <v>24</v>
      </c>
      <c r="D80" s="55">
        <v>427</v>
      </c>
      <c r="E80" s="55">
        <v>1063</v>
      </c>
      <c r="F80" s="55">
        <v>0</v>
      </c>
      <c r="G80" s="55">
        <v>1489</v>
      </c>
      <c r="H80" s="56">
        <v>5</v>
      </c>
    </row>
    <row r="81" spans="1:8" s="39" customFormat="1" ht="10.5" customHeight="1">
      <c r="A81" s="57"/>
      <c r="B81" s="48"/>
      <c r="C81" s="61"/>
      <c r="D81" s="63"/>
      <c r="E81" s="63"/>
      <c r="F81" s="63"/>
      <c r="G81" s="63"/>
      <c r="H81" s="64"/>
    </row>
    <row r="82" spans="1:8" s="39" customFormat="1" ht="12" customHeight="1">
      <c r="A82" s="47" t="s">
        <v>68</v>
      </c>
      <c r="B82" s="48">
        <v>2019</v>
      </c>
      <c r="C82" s="62" t="s">
        <v>29</v>
      </c>
      <c r="D82" s="63" t="s">
        <v>26</v>
      </c>
      <c r="E82" s="63" t="s">
        <v>26</v>
      </c>
      <c r="F82" s="63" t="s">
        <v>26</v>
      </c>
      <c r="G82" s="63" t="s">
        <v>26</v>
      </c>
      <c r="H82" s="64" t="s">
        <v>26</v>
      </c>
    </row>
    <row r="83" spans="1:8" s="39" customFormat="1" ht="12" customHeight="1">
      <c r="A83" s="65" t="s">
        <v>69</v>
      </c>
      <c r="B83" s="48">
        <v>2020</v>
      </c>
      <c r="C83" s="62" t="s">
        <v>31</v>
      </c>
      <c r="D83" s="63" t="s">
        <v>26</v>
      </c>
      <c r="E83" s="63" t="s">
        <v>26</v>
      </c>
      <c r="F83" s="63" t="s">
        <v>26</v>
      </c>
      <c r="G83" s="63" t="s">
        <v>26</v>
      </c>
      <c r="H83" s="64" t="s">
        <v>26</v>
      </c>
    </row>
    <row r="84" spans="1:8" s="39" customFormat="1" ht="12" customHeight="1">
      <c r="A84" s="47" t="s">
        <v>24</v>
      </c>
      <c r="B84" s="48">
        <v>2019</v>
      </c>
      <c r="C84" s="62" t="s">
        <v>22</v>
      </c>
      <c r="D84" s="63" t="s">
        <v>26</v>
      </c>
      <c r="E84" s="63" t="s">
        <v>26</v>
      </c>
      <c r="F84" s="63" t="s">
        <v>26</v>
      </c>
      <c r="G84" s="63" t="s">
        <v>26</v>
      </c>
      <c r="H84" s="64" t="s">
        <v>26</v>
      </c>
    </row>
    <row r="85" spans="1:8" s="39" customFormat="1" ht="12" customHeight="1">
      <c r="A85" s="47" t="s">
        <v>24</v>
      </c>
      <c r="B85" s="48">
        <v>2020</v>
      </c>
      <c r="C85" s="69" t="s">
        <v>24</v>
      </c>
      <c r="D85" s="63" t="s">
        <v>26</v>
      </c>
      <c r="E85" s="63" t="s">
        <v>26</v>
      </c>
      <c r="F85" s="63" t="s">
        <v>26</v>
      </c>
      <c r="G85" s="63" t="s">
        <v>26</v>
      </c>
      <c r="H85" s="64" t="s">
        <v>26</v>
      </c>
    </row>
    <row r="86" spans="1:8" s="39" customFormat="1" ht="10.5" customHeight="1">
      <c r="A86" s="47"/>
      <c r="B86" s="48"/>
      <c r="C86" s="69"/>
      <c r="D86" s="63"/>
      <c r="E86" s="63"/>
      <c r="F86" s="63"/>
      <c r="G86" s="63"/>
      <c r="H86" s="64"/>
    </row>
    <row r="87" spans="1:8" s="39" customFormat="1" ht="12" customHeight="1">
      <c r="A87" s="47" t="s">
        <v>70</v>
      </c>
      <c r="B87" s="48">
        <v>2019</v>
      </c>
      <c r="C87" s="62" t="s">
        <v>29</v>
      </c>
      <c r="D87" s="63" t="s">
        <v>26</v>
      </c>
      <c r="E87" s="63" t="s">
        <v>26</v>
      </c>
      <c r="F87" s="63" t="s">
        <v>26</v>
      </c>
      <c r="G87" s="63" t="s">
        <v>26</v>
      </c>
      <c r="H87" s="64" t="s">
        <v>26</v>
      </c>
    </row>
    <row r="88" spans="1:8" s="39" customFormat="1" ht="12" customHeight="1">
      <c r="A88" s="65" t="s">
        <v>71</v>
      </c>
      <c r="B88" s="48">
        <v>2020</v>
      </c>
      <c r="C88" s="62" t="s">
        <v>31</v>
      </c>
      <c r="D88" s="63" t="s">
        <v>26</v>
      </c>
      <c r="E88" s="63" t="s">
        <v>26</v>
      </c>
      <c r="F88" s="63" t="s">
        <v>26</v>
      </c>
      <c r="G88" s="63" t="s">
        <v>26</v>
      </c>
      <c r="H88" s="64" t="s">
        <v>26</v>
      </c>
    </row>
    <row r="89" spans="1:8" s="39" customFormat="1" ht="12" customHeight="1">
      <c r="A89" s="47" t="s">
        <v>24</v>
      </c>
      <c r="B89" s="48">
        <v>2019</v>
      </c>
      <c r="C89" s="62" t="s">
        <v>22</v>
      </c>
      <c r="D89" s="63" t="s">
        <v>26</v>
      </c>
      <c r="E89" s="63" t="s">
        <v>26</v>
      </c>
      <c r="F89" s="63" t="s">
        <v>26</v>
      </c>
      <c r="G89" s="63" t="s">
        <v>26</v>
      </c>
      <c r="H89" s="64" t="s">
        <v>26</v>
      </c>
    </row>
    <row r="90" spans="1:8" s="39" customFormat="1" ht="12" customHeight="1">
      <c r="A90" s="47" t="s">
        <v>24</v>
      </c>
      <c r="B90" s="48">
        <v>2020</v>
      </c>
      <c r="C90" s="69" t="s">
        <v>24</v>
      </c>
      <c r="D90" s="63" t="s">
        <v>26</v>
      </c>
      <c r="E90" s="63" t="s">
        <v>26</v>
      </c>
      <c r="F90" s="63" t="s">
        <v>26</v>
      </c>
      <c r="G90" s="63" t="s">
        <v>26</v>
      </c>
      <c r="H90" s="64" t="s">
        <v>26</v>
      </c>
    </row>
    <row r="91" spans="1:8" s="39" customFormat="1" ht="10.5" customHeight="1">
      <c r="A91" s="47"/>
      <c r="B91" s="48"/>
      <c r="C91" s="69"/>
      <c r="D91" s="63"/>
      <c r="E91" s="63"/>
      <c r="F91" s="63"/>
      <c r="G91" s="63"/>
      <c r="H91" s="64"/>
    </row>
    <row r="92" spans="1:8" s="39" customFormat="1" ht="12" customHeight="1">
      <c r="A92" s="47" t="s">
        <v>72</v>
      </c>
      <c r="B92" s="48">
        <v>2019</v>
      </c>
      <c r="C92" s="62" t="s">
        <v>29</v>
      </c>
      <c r="D92" s="63" t="s">
        <v>26</v>
      </c>
      <c r="E92" s="63" t="s">
        <v>26</v>
      </c>
      <c r="F92" s="63" t="s">
        <v>26</v>
      </c>
      <c r="G92" s="63" t="s">
        <v>26</v>
      </c>
      <c r="H92" s="64" t="s">
        <v>26</v>
      </c>
    </row>
    <row r="93" spans="1:8" s="39" customFormat="1" ht="12" customHeight="1">
      <c r="A93" s="47" t="s">
        <v>73</v>
      </c>
      <c r="B93" s="48">
        <v>2020</v>
      </c>
      <c r="C93" s="62" t="s">
        <v>31</v>
      </c>
      <c r="D93" s="63" t="s">
        <v>26</v>
      </c>
      <c r="E93" s="63" t="s">
        <v>26</v>
      </c>
      <c r="F93" s="63" t="s">
        <v>26</v>
      </c>
      <c r="G93" s="63" t="s">
        <v>26</v>
      </c>
      <c r="H93" s="64" t="s">
        <v>26</v>
      </c>
    </row>
    <row r="94" spans="1:8" s="39" customFormat="1" ht="12" customHeight="1">
      <c r="A94" s="47" t="s">
        <v>24</v>
      </c>
      <c r="B94" s="48">
        <v>2019</v>
      </c>
      <c r="C94" s="62" t="s">
        <v>22</v>
      </c>
      <c r="D94" s="63" t="s">
        <v>26</v>
      </c>
      <c r="E94" s="63" t="s">
        <v>26</v>
      </c>
      <c r="F94" s="63" t="s">
        <v>26</v>
      </c>
      <c r="G94" s="63" t="s">
        <v>26</v>
      </c>
      <c r="H94" s="64" t="s">
        <v>26</v>
      </c>
    </row>
    <row r="95" spans="1:8" s="39" customFormat="1" ht="12" customHeight="1">
      <c r="A95" s="47" t="s">
        <v>24</v>
      </c>
      <c r="B95" s="48">
        <v>2020</v>
      </c>
      <c r="C95" s="69" t="s">
        <v>24</v>
      </c>
      <c r="D95" s="63" t="s">
        <v>26</v>
      </c>
      <c r="E95" s="63" t="s">
        <v>26</v>
      </c>
      <c r="F95" s="63" t="s">
        <v>26</v>
      </c>
      <c r="G95" s="63" t="s">
        <v>26</v>
      </c>
      <c r="H95" s="64" t="s">
        <v>26</v>
      </c>
    </row>
    <row r="96" spans="1:8" s="39" customFormat="1" ht="10.5" customHeight="1">
      <c r="A96" s="47"/>
      <c r="B96" s="48"/>
      <c r="C96" s="69"/>
      <c r="D96" s="63"/>
      <c r="E96" s="63"/>
      <c r="F96" s="63"/>
      <c r="G96" s="63"/>
      <c r="H96" s="64"/>
    </row>
    <row r="97" spans="1:8" s="39" customFormat="1" ht="12" customHeight="1">
      <c r="A97" s="47" t="s">
        <v>74</v>
      </c>
      <c r="B97" s="48">
        <v>2019</v>
      </c>
      <c r="C97" s="62" t="s">
        <v>29</v>
      </c>
      <c r="D97" s="63" t="s">
        <v>26</v>
      </c>
      <c r="E97" s="63" t="s">
        <v>26</v>
      </c>
      <c r="F97" s="63" t="s">
        <v>26</v>
      </c>
      <c r="G97" s="63" t="s">
        <v>26</v>
      </c>
      <c r="H97" s="64" t="s">
        <v>26</v>
      </c>
    </row>
    <row r="98" spans="1:8" s="39" customFormat="1" ht="12" customHeight="1">
      <c r="A98" s="47" t="s">
        <v>75</v>
      </c>
      <c r="B98" s="48">
        <v>2020</v>
      </c>
      <c r="C98" s="62" t="s">
        <v>31</v>
      </c>
      <c r="D98" s="63" t="s">
        <v>26</v>
      </c>
      <c r="E98" s="63" t="s">
        <v>26</v>
      </c>
      <c r="F98" s="63" t="s">
        <v>26</v>
      </c>
      <c r="G98" s="63" t="s">
        <v>26</v>
      </c>
      <c r="H98" s="64" t="s">
        <v>26</v>
      </c>
    </row>
    <row r="99" spans="1:8" s="39" customFormat="1" ht="12" customHeight="1">
      <c r="A99" s="47" t="s">
        <v>24</v>
      </c>
      <c r="B99" s="48">
        <v>2019</v>
      </c>
      <c r="C99" s="62" t="s">
        <v>22</v>
      </c>
      <c r="D99" s="63" t="s">
        <v>26</v>
      </c>
      <c r="E99" s="63" t="s">
        <v>26</v>
      </c>
      <c r="F99" s="63" t="s">
        <v>26</v>
      </c>
      <c r="G99" s="63" t="s">
        <v>26</v>
      </c>
      <c r="H99" s="64" t="s">
        <v>26</v>
      </c>
    </row>
    <row r="100" spans="1:8" s="39" customFormat="1" ht="12" customHeight="1">
      <c r="A100" s="47"/>
      <c r="B100" s="48">
        <v>2020</v>
      </c>
      <c r="C100" s="62"/>
      <c r="D100" s="63" t="s">
        <v>26</v>
      </c>
      <c r="E100" s="63" t="s">
        <v>26</v>
      </c>
      <c r="F100" s="63" t="s">
        <v>26</v>
      </c>
      <c r="G100" s="63" t="s">
        <v>26</v>
      </c>
      <c r="H100" s="64" t="s">
        <v>26</v>
      </c>
    </row>
    <row r="101" spans="1:8" s="39" customFormat="1" ht="10.5" customHeight="1">
      <c r="A101" s="47"/>
      <c r="B101" s="48"/>
      <c r="C101" s="62"/>
      <c r="D101" s="63"/>
      <c r="E101" s="63"/>
      <c r="F101" s="63"/>
      <c r="G101" s="63"/>
      <c r="H101" s="64"/>
    </row>
    <row r="102" spans="1:8" s="39" customFormat="1" ht="12" customHeight="1">
      <c r="A102" s="47" t="s">
        <v>76</v>
      </c>
      <c r="B102" s="48">
        <v>2019</v>
      </c>
      <c r="C102" s="62" t="s">
        <v>29</v>
      </c>
      <c r="D102" s="63">
        <v>0</v>
      </c>
      <c r="E102" s="63" t="s">
        <v>26</v>
      </c>
      <c r="F102" s="63" t="s">
        <v>26</v>
      </c>
      <c r="G102" s="63">
        <v>0</v>
      </c>
      <c r="H102" s="64" t="s">
        <v>26</v>
      </c>
    </row>
    <row r="103" spans="1:8" s="39" customFormat="1" ht="12" customHeight="1">
      <c r="A103" s="47" t="s">
        <v>77</v>
      </c>
      <c r="B103" s="48">
        <v>2020</v>
      </c>
      <c r="C103" s="62" t="s">
        <v>31</v>
      </c>
      <c r="D103" s="63">
        <v>0</v>
      </c>
      <c r="E103" s="63" t="s">
        <v>26</v>
      </c>
      <c r="F103" s="63" t="s">
        <v>26</v>
      </c>
      <c r="G103" s="63">
        <v>0</v>
      </c>
      <c r="H103" s="64" t="s">
        <v>26</v>
      </c>
    </row>
    <row r="104" spans="1:8" s="39" customFormat="1" ht="12" customHeight="1">
      <c r="A104" s="47" t="s">
        <v>24</v>
      </c>
      <c r="B104" s="48">
        <v>2019</v>
      </c>
      <c r="C104" s="62" t="s">
        <v>22</v>
      </c>
      <c r="D104" s="63">
        <v>7</v>
      </c>
      <c r="E104" s="63" t="s">
        <v>26</v>
      </c>
      <c r="F104" s="63" t="s">
        <v>26</v>
      </c>
      <c r="G104" s="63">
        <v>7</v>
      </c>
      <c r="H104" s="64" t="s">
        <v>26</v>
      </c>
    </row>
    <row r="105" spans="1:8" s="39" customFormat="1" ht="12" customHeight="1">
      <c r="A105" s="47" t="s">
        <v>24</v>
      </c>
      <c r="B105" s="66">
        <v>2020</v>
      </c>
      <c r="C105" s="67"/>
      <c r="D105" s="68">
        <v>3</v>
      </c>
      <c r="E105" s="63" t="s">
        <v>26</v>
      </c>
      <c r="F105" s="63" t="s">
        <v>26</v>
      </c>
      <c r="G105" s="63">
        <v>3</v>
      </c>
      <c r="H105" s="64" t="s">
        <v>26</v>
      </c>
    </row>
    <row r="106" spans="1:8" s="39" customFormat="1" ht="10.5" customHeight="1">
      <c r="A106" s="47"/>
      <c r="B106" s="48"/>
      <c r="C106" s="69"/>
      <c r="D106" s="63"/>
      <c r="E106" s="63"/>
      <c r="F106" s="63"/>
      <c r="G106" s="63"/>
      <c r="H106" s="64"/>
    </row>
    <row r="107" spans="1:8" s="39" customFormat="1" ht="12" customHeight="1">
      <c r="A107" s="47" t="s">
        <v>78</v>
      </c>
      <c r="B107" s="48">
        <v>2019</v>
      </c>
      <c r="C107" s="62" t="s">
        <v>29</v>
      </c>
      <c r="D107" s="63" t="s">
        <v>26</v>
      </c>
      <c r="E107" s="63" t="s">
        <v>26</v>
      </c>
      <c r="F107" s="63" t="s">
        <v>26</v>
      </c>
      <c r="G107" s="63" t="s">
        <v>26</v>
      </c>
      <c r="H107" s="64" t="s">
        <v>26</v>
      </c>
    </row>
    <row r="108" spans="1:8" s="39" customFormat="1" ht="12" customHeight="1">
      <c r="A108" s="46" t="s">
        <v>79</v>
      </c>
      <c r="B108" s="48">
        <v>2020</v>
      </c>
      <c r="C108" s="62" t="s">
        <v>31</v>
      </c>
      <c r="D108" s="63" t="s">
        <v>26</v>
      </c>
      <c r="E108" s="63" t="s">
        <v>26</v>
      </c>
      <c r="F108" s="63" t="s">
        <v>26</v>
      </c>
      <c r="G108" s="63" t="s">
        <v>26</v>
      </c>
      <c r="H108" s="64" t="s">
        <v>26</v>
      </c>
    </row>
    <row r="109" spans="1:8" s="39" customFormat="1" ht="12" customHeight="1">
      <c r="A109" s="46" t="s">
        <v>24</v>
      </c>
      <c r="B109" s="48">
        <v>2019</v>
      </c>
      <c r="C109" s="62" t="s">
        <v>22</v>
      </c>
      <c r="D109" s="63" t="s">
        <v>26</v>
      </c>
      <c r="E109" s="63" t="s">
        <v>26</v>
      </c>
      <c r="F109" s="63" t="s">
        <v>26</v>
      </c>
      <c r="G109" s="63" t="s">
        <v>26</v>
      </c>
      <c r="H109" s="64" t="s">
        <v>26</v>
      </c>
    </row>
    <row r="110" spans="1:8" s="39" customFormat="1" ht="12" customHeight="1">
      <c r="A110" s="46" t="s">
        <v>24</v>
      </c>
      <c r="B110" s="48">
        <v>2020</v>
      </c>
      <c r="C110" s="71"/>
      <c r="D110" s="63" t="s">
        <v>26</v>
      </c>
      <c r="E110" s="63" t="s">
        <v>26</v>
      </c>
      <c r="F110" s="63" t="s">
        <v>26</v>
      </c>
      <c r="G110" s="63" t="s">
        <v>26</v>
      </c>
      <c r="H110" s="64" t="s">
        <v>26</v>
      </c>
    </row>
    <row r="111" spans="1:8" s="39" customFormat="1" ht="10.5" customHeight="1">
      <c r="A111" s="46"/>
      <c r="B111" s="48"/>
      <c r="C111" s="71"/>
      <c r="D111" s="63"/>
      <c r="E111" s="63"/>
      <c r="F111" s="63"/>
      <c r="G111" s="63"/>
      <c r="H111" s="64"/>
    </row>
    <row r="112" spans="1:8" s="39" customFormat="1" ht="12" customHeight="1">
      <c r="A112" s="47" t="s">
        <v>80</v>
      </c>
      <c r="B112" s="48">
        <v>2019</v>
      </c>
      <c r="C112" s="62" t="s">
        <v>29</v>
      </c>
      <c r="D112" s="63" t="s">
        <v>26</v>
      </c>
      <c r="E112" s="63" t="s">
        <v>26</v>
      </c>
      <c r="F112" s="63" t="s">
        <v>26</v>
      </c>
      <c r="G112" s="63" t="s">
        <v>26</v>
      </c>
      <c r="H112" s="64" t="s">
        <v>26</v>
      </c>
    </row>
    <row r="113" spans="1:8" s="39" customFormat="1" ht="12" customHeight="1">
      <c r="A113" s="70" t="s">
        <v>81</v>
      </c>
      <c r="B113" s="48">
        <v>2020</v>
      </c>
      <c r="C113" s="62" t="s">
        <v>31</v>
      </c>
      <c r="D113" s="63" t="s">
        <v>26</v>
      </c>
      <c r="E113" s="63" t="s">
        <v>26</v>
      </c>
      <c r="F113" s="63" t="s">
        <v>26</v>
      </c>
      <c r="G113" s="63" t="s">
        <v>26</v>
      </c>
      <c r="H113" s="64" t="s">
        <v>26</v>
      </c>
    </row>
    <row r="114" spans="1:8" s="39" customFormat="1" ht="12" customHeight="1">
      <c r="A114" s="46" t="s">
        <v>24</v>
      </c>
      <c r="B114" s="48">
        <v>2019</v>
      </c>
      <c r="C114" s="62" t="s">
        <v>22</v>
      </c>
      <c r="D114" s="63" t="s">
        <v>26</v>
      </c>
      <c r="E114" s="63" t="s">
        <v>26</v>
      </c>
      <c r="F114" s="63" t="s">
        <v>26</v>
      </c>
      <c r="G114" s="63" t="s">
        <v>26</v>
      </c>
      <c r="H114" s="64" t="s">
        <v>26</v>
      </c>
    </row>
    <row r="115" spans="1:8" s="39" customFormat="1" ht="12" customHeight="1">
      <c r="A115" s="46" t="s">
        <v>24</v>
      </c>
      <c r="B115" s="48">
        <v>2020</v>
      </c>
      <c r="C115" s="71"/>
      <c r="D115" s="63" t="s">
        <v>26</v>
      </c>
      <c r="E115" s="63" t="s">
        <v>26</v>
      </c>
      <c r="F115" s="63" t="s">
        <v>26</v>
      </c>
      <c r="G115" s="63" t="s">
        <v>26</v>
      </c>
      <c r="H115" s="64" t="s">
        <v>26</v>
      </c>
    </row>
    <row r="116" spans="1:8" s="39" customFormat="1" ht="10.5" customHeight="1">
      <c r="A116" s="46"/>
      <c r="B116" s="48"/>
      <c r="C116" s="71"/>
      <c r="D116" s="63"/>
      <c r="E116" s="63"/>
      <c r="F116" s="63"/>
      <c r="G116" s="63"/>
      <c r="H116" s="64"/>
    </row>
    <row r="117" spans="1:8" s="39" customFormat="1" ht="12" customHeight="1">
      <c r="A117" s="47" t="s">
        <v>82</v>
      </c>
      <c r="B117" s="48">
        <v>2019</v>
      </c>
      <c r="C117" s="62" t="s">
        <v>29</v>
      </c>
      <c r="D117" s="63">
        <v>1</v>
      </c>
      <c r="E117" s="63" t="s">
        <v>26</v>
      </c>
      <c r="F117" s="63" t="s">
        <v>26</v>
      </c>
      <c r="G117" s="63">
        <v>1</v>
      </c>
      <c r="H117" s="64" t="s">
        <v>26</v>
      </c>
    </row>
    <row r="118" spans="1:8" s="39" customFormat="1" ht="12" customHeight="1">
      <c r="A118" s="65" t="s">
        <v>83</v>
      </c>
      <c r="B118" s="48">
        <v>2020</v>
      </c>
      <c r="C118" s="62" t="s">
        <v>31</v>
      </c>
      <c r="D118" s="63">
        <v>1</v>
      </c>
      <c r="E118" s="63" t="s">
        <v>26</v>
      </c>
      <c r="F118" s="63" t="s">
        <v>26</v>
      </c>
      <c r="G118" s="63">
        <v>1</v>
      </c>
      <c r="H118" s="64" t="s">
        <v>26</v>
      </c>
    </row>
    <row r="119" spans="1:8" s="39" customFormat="1" ht="12" customHeight="1">
      <c r="A119" s="47" t="s">
        <v>24</v>
      </c>
      <c r="B119" s="48">
        <v>2019</v>
      </c>
      <c r="C119" s="62" t="s">
        <v>22</v>
      </c>
      <c r="D119" s="63">
        <v>60</v>
      </c>
      <c r="E119" s="63" t="s">
        <v>26</v>
      </c>
      <c r="F119" s="63" t="s">
        <v>26</v>
      </c>
      <c r="G119" s="63">
        <v>60</v>
      </c>
      <c r="H119" s="64" t="s">
        <v>26</v>
      </c>
    </row>
    <row r="120" spans="1:8" s="39" customFormat="1" ht="12" customHeight="1">
      <c r="A120" s="47" t="s">
        <v>24</v>
      </c>
      <c r="B120" s="66">
        <v>2020</v>
      </c>
      <c r="C120" s="67"/>
      <c r="D120" s="68">
        <v>51</v>
      </c>
      <c r="E120" s="63" t="s">
        <v>26</v>
      </c>
      <c r="F120" s="63" t="s">
        <v>26</v>
      </c>
      <c r="G120" s="63">
        <v>51</v>
      </c>
      <c r="H120" s="64" t="s">
        <v>26</v>
      </c>
    </row>
    <row r="121" spans="1:8" s="39" customFormat="1" ht="10.5" customHeight="1">
      <c r="A121" s="47"/>
      <c r="B121" s="48"/>
      <c r="C121" s="69"/>
      <c r="D121" s="63"/>
      <c r="E121" s="63"/>
      <c r="F121" s="63"/>
      <c r="G121" s="63"/>
      <c r="H121" s="64"/>
    </row>
    <row r="122" spans="1:8" s="39" customFormat="1" ht="12" customHeight="1">
      <c r="A122" s="47" t="s">
        <v>84</v>
      </c>
      <c r="B122" s="48">
        <v>2019</v>
      </c>
      <c r="C122" s="62" t="s">
        <v>29</v>
      </c>
      <c r="D122" s="63">
        <v>1</v>
      </c>
      <c r="E122" s="63" t="s">
        <v>26</v>
      </c>
      <c r="F122" s="63" t="s">
        <v>26</v>
      </c>
      <c r="G122" s="63">
        <v>1</v>
      </c>
      <c r="H122" s="64" t="s">
        <v>26</v>
      </c>
    </row>
    <row r="123" spans="1:8" s="39" customFormat="1" ht="12" customHeight="1">
      <c r="A123" s="65" t="s">
        <v>85</v>
      </c>
      <c r="B123" s="48">
        <v>2020</v>
      </c>
      <c r="C123" s="62" t="s">
        <v>31</v>
      </c>
      <c r="D123" s="63">
        <v>2</v>
      </c>
      <c r="E123" s="63" t="s">
        <v>26</v>
      </c>
      <c r="F123" s="63" t="s">
        <v>26</v>
      </c>
      <c r="G123" s="63">
        <v>2</v>
      </c>
      <c r="H123" s="64" t="s">
        <v>26</v>
      </c>
    </row>
    <row r="124" spans="1:8" s="39" customFormat="1" ht="12" customHeight="1">
      <c r="A124" s="47"/>
      <c r="B124" s="48">
        <v>2019</v>
      </c>
      <c r="C124" s="62" t="s">
        <v>22</v>
      </c>
      <c r="D124" s="63">
        <v>60</v>
      </c>
      <c r="E124" s="63" t="s">
        <v>26</v>
      </c>
      <c r="F124" s="63" t="s">
        <v>26</v>
      </c>
      <c r="G124" s="63">
        <v>60</v>
      </c>
      <c r="H124" s="64" t="s">
        <v>26</v>
      </c>
    </row>
    <row r="125" spans="1:8" s="39" customFormat="1" ht="12" customHeight="1">
      <c r="A125" s="47"/>
      <c r="B125" s="48">
        <v>2020</v>
      </c>
      <c r="C125" s="69"/>
      <c r="D125" s="63">
        <v>81</v>
      </c>
      <c r="E125" s="63" t="s">
        <v>26</v>
      </c>
      <c r="F125" s="63" t="s">
        <v>26</v>
      </c>
      <c r="G125" s="63">
        <v>81</v>
      </c>
      <c r="H125" s="64" t="s">
        <v>26</v>
      </c>
    </row>
    <row r="126" spans="1:8" s="39" customFormat="1" ht="10.5" customHeight="1">
      <c r="A126" s="47"/>
      <c r="B126" s="48" t="s">
        <v>86</v>
      </c>
      <c r="C126" s="69"/>
      <c r="D126" s="63" t="s">
        <v>20</v>
      </c>
      <c r="E126" s="63" t="s">
        <v>20</v>
      </c>
      <c r="F126" s="63" t="s">
        <v>20</v>
      </c>
      <c r="G126" s="63"/>
      <c r="H126" s="64" t="s">
        <v>20</v>
      </c>
    </row>
    <row r="127" spans="1:8" s="39" customFormat="1" ht="12" customHeight="1">
      <c r="A127" s="47" t="s">
        <v>87</v>
      </c>
      <c r="B127" s="48">
        <v>2019</v>
      </c>
      <c r="C127" s="62" t="s">
        <v>29</v>
      </c>
      <c r="D127" s="63">
        <v>0</v>
      </c>
      <c r="E127" s="63" t="s">
        <v>26</v>
      </c>
      <c r="F127" s="63" t="s">
        <v>26</v>
      </c>
      <c r="G127" s="63">
        <v>0</v>
      </c>
      <c r="H127" s="64" t="s">
        <v>26</v>
      </c>
    </row>
    <row r="128" spans="1:8" s="39" customFormat="1" ht="12" customHeight="1">
      <c r="A128" s="65" t="s">
        <v>88</v>
      </c>
      <c r="B128" s="48">
        <v>2020</v>
      </c>
      <c r="C128" s="62" t="s">
        <v>31</v>
      </c>
      <c r="D128" s="63">
        <v>0</v>
      </c>
      <c r="E128" s="63" t="s">
        <v>26</v>
      </c>
      <c r="F128" s="63">
        <v>0</v>
      </c>
      <c r="G128" s="63">
        <v>0</v>
      </c>
      <c r="H128" s="64" t="s">
        <v>26</v>
      </c>
    </row>
    <row r="129" spans="1:9" s="39" customFormat="1" ht="12" customHeight="1">
      <c r="A129" s="47"/>
      <c r="B129" s="48">
        <v>2019</v>
      </c>
      <c r="C129" s="62" t="s">
        <v>22</v>
      </c>
      <c r="D129" s="63">
        <v>2</v>
      </c>
      <c r="E129" s="63" t="s">
        <v>26</v>
      </c>
      <c r="F129" s="63" t="s">
        <v>26</v>
      </c>
      <c r="G129" s="63">
        <v>2</v>
      </c>
      <c r="H129" s="64" t="s">
        <v>26</v>
      </c>
    </row>
    <row r="130" spans="1:9" s="39" customFormat="1" ht="12" customHeight="1">
      <c r="A130" s="47"/>
      <c r="B130" s="48">
        <v>2020</v>
      </c>
      <c r="C130" s="69"/>
      <c r="D130" s="63">
        <v>2</v>
      </c>
      <c r="E130" s="63" t="s">
        <v>26</v>
      </c>
      <c r="F130" s="63">
        <v>0</v>
      </c>
      <c r="G130" s="63">
        <v>2</v>
      </c>
      <c r="H130" s="64" t="s">
        <v>26</v>
      </c>
    </row>
    <row r="131" spans="1:9" s="39" customFormat="1" ht="10.5" customHeight="1">
      <c r="A131" s="47"/>
      <c r="B131" s="48"/>
      <c r="C131" s="69"/>
      <c r="D131" s="75"/>
      <c r="E131" s="75"/>
      <c r="F131" s="75"/>
      <c r="G131" s="75"/>
      <c r="H131" s="76"/>
    </row>
    <row r="132" spans="1:9" s="39" customFormat="1" ht="12" customHeight="1">
      <c r="A132" s="47" t="s">
        <v>89</v>
      </c>
      <c r="B132" s="48">
        <v>2019</v>
      </c>
      <c r="C132" s="62" t="s">
        <v>29</v>
      </c>
      <c r="D132" s="63" t="s">
        <v>26</v>
      </c>
      <c r="E132" s="63" t="s">
        <v>26</v>
      </c>
      <c r="F132" s="63" t="s">
        <v>26</v>
      </c>
      <c r="G132" s="63" t="s">
        <v>26</v>
      </c>
      <c r="H132" s="64" t="s">
        <v>26</v>
      </c>
    </row>
    <row r="133" spans="1:9" s="39" customFormat="1" ht="12" customHeight="1">
      <c r="A133" s="65" t="s">
        <v>90</v>
      </c>
      <c r="B133" s="48">
        <v>2020</v>
      </c>
      <c r="C133" s="62" t="s">
        <v>31</v>
      </c>
      <c r="D133" s="63" t="s">
        <v>26</v>
      </c>
      <c r="E133" s="63" t="s">
        <v>26</v>
      </c>
      <c r="F133" s="63" t="s">
        <v>26</v>
      </c>
      <c r="G133" s="63" t="s">
        <v>26</v>
      </c>
      <c r="H133" s="64" t="s">
        <v>26</v>
      </c>
    </row>
    <row r="134" spans="1:9" s="39" customFormat="1" ht="12" customHeight="1">
      <c r="A134" s="47"/>
      <c r="B134" s="48">
        <v>2019</v>
      </c>
      <c r="C134" s="62" t="s">
        <v>22</v>
      </c>
      <c r="D134" s="63" t="s">
        <v>26</v>
      </c>
      <c r="E134" s="63" t="s">
        <v>26</v>
      </c>
      <c r="F134" s="63" t="s">
        <v>26</v>
      </c>
      <c r="G134" s="63" t="s">
        <v>26</v>
      </c>
      <c r="H134" s="64" t="s">
        <v>26</v>
      </c>
    </row>
    <row r="135" spans="1:9" s="39" customFormat="1" ht="12" customHeight="1">
      <c r="A135" s="47"/>
      <c r="B135" s="48">
        <v>2020</v>
      </c>
      <c r="C135" s="69"/>
      <c r="D135" s="63" t="s">
        <v>26</v>
      </c>
      <c r="E135" s="63" t="s">
        <v>26</v>
      </c>
      <c r="F135" s="63" t="s">
        <v>26</v>
      </c>
      <c r="G135" s="63" t="s">
        <v>26</v>
      </c>
      <c r="H135" s="64" t="s">
        <v>26</v>
      </c>
    </row>
    <row r="136" spans="1:9" s="39" customFormat="1" ht="10.5" customHeight="1">
      <c r="A136" s="47"/>
      <c r="B136" s="48"/>
      <c r="C136" s="69"/>
      <c r="D136" s="75"/>
      <c r="E136" s="75"/>
      <c r="F136" s="75"/>
      <c r="G136" s="75"/>
      <c r="H136" s="76"/>
    </row>
    <row r="137" spans="1:9" s="39" customFormat="1" ht="12" customHeight="1">
      <c r="A137" s="47" t="s">
        <v>91</v>
      </c>
      <c r="B137" s="48">
        <v>2019</v>
      </c>
      <c r="C137" s="62" t="s">
        <v>29</v>
      </c>
      <c r="D137" s="63" t="s">
        <v>26</v>
      </c>
      <c r="E137" s="63" t="s">
        <v>26</v>
      </c>
      <c r="F137" s="63" t="s">
        <v>26</v>
      </c>
      <c r="G137" s="63" t="s">
        <v>26</v>
      </c>
      <c r="H137" s="64" t="s">
        <v>26</v>
      </c>
    </row>
    <row r="138" spans="1:9" s="39" customFormat="1" ht="12" customHeight="1">
      <c r="A138" s="47" t="s">
        <v>92</v>
      </c>
      <c r="B138" s="48">
        <v>2020</v>
      </c>
      <c r="C138" s="62" t="s">
        <v>31</v>
      </c>
      <c r="D138" s="63" t="s">
        <v>26</v>
      </c>
      <c r="E138" s="63" t="s">
        <v>26</v>
      </c>
      <c r="F138" s="63" t="s">
        <v>26</v>
      </c>
      <c r="G138" s="63" t="s">
        <v>26</v>
      </c>
      <c r="H138" s="64" t="s">
        <v>26</v>
      </c>
    </row>
    <row r="139" spans="1:9" s="39" customFormat="1" ht="12" customHeight="1">
      <c r="A139" s="47" t="s">
        <v>24</v>
      </c>
      <c r="B139" s="48">
        <v>2019</v>
      </c>
      <c r="C139" s="62" t="s">
        <v>22</v>
      </c>
      <c r="D139" s="63" t="s">
        <v>26</v>
      </c>
      <c r="E139" s="63" t="s">
        <v>26</v>
      </c>
      <c r="F139" s="63" t="s">
        <v>26</v>
      </c>
      <c r="G139" s="63" t="s">
        <v>26</v>
      </c>
      <c r="H139" s="64" t="s">
        <v>26</v>
      </c>
    </row>
    <row r="140" spans="1:9" s="39" customFormat="1" ht="12" customHeight="1">
      <c r="A140" s="47" t="s">
        <v>24</v>
      </c>
      <c r="B140" s="48">
        <v>2020</v>
      </c>
      <c r="C140" s="69"/>
      <c r="D140" s="63" t="s">
        <v>26</v>
      </c>
      <c r="E140" s="63" t="s">
        <v>26</v>
      </c>
      <c r="F140" s="63" t="s">
        <v>26</v>
      </c>
      <c r="G140" s="63" t="s">
        <v>26</v>
      </c>
      <c r="H140" s="64" t="s">
        <v>26</v>
      </c>
      <c r="I140" s="77"/>
    </row>
    <row r="141" spans="1:9" s="39" customFormat="1" ht="10.5" customHeight="1">
      <c r="A141" s="47"/>
      <c r="B141" s="48"/>
      <c r="C141" s="69"/>
      <c r="D141" s="63"/>
      <c r="E141" s="63"/>
      <c r="F141" s="63"/>
      <c r="G141" s="63"/>
      <c r="H141" s="64"/>
      <c r="I141" s="77"/>
    </row>
    <row r="142" spans="1:9" s="39" customFormat="1" ht="12" customHeight="1">
      <c r="A142" s="47" t="s">
        <v>93</v>
      </c>
      <c r="B142" s="48">
        <v>2019</v>
      </c>
      <c r="C142" s="62" t="s">
        <v>22</v>
      </c>
      <c r="D142" s="63">
        <v>6</v>
      </c>
      <c r="E142" s="63" t="s">
        <v>26</v>
      </c>
      <c r="F142" s="63" t="s">
        <v>26</v>
      </c>
      <c r="G142" s="63">
        <v>6</v>
      </c>
      <c r="H142" s="64">
        <v>3</v>
      </c>
    </row>
    <row r="143" spans="1:9" s="39" customFormat="1" ht="12" customHeight="1">
      <c r="A143" s="47" t="s">
        <v>94</v>
      </c>
      <c r="B143" s="48">
        <v>2020</v>
      </c>
      <c r="C143" s="71"/>
      <c r="D143" s="63">
        <v>5</v>
      </c>
      <c r="E143" s="63" t="s">
        <v>26</v>
      </c>
      <c r="F143" s="63" t="s">
        <v>26</v>
      </c>
      <c r="G143" s="63">
        <v>5</v>
      </c>
      <c r="H143" s="64">
        <v>5</v>
      </c>
    </row>
    <row r="144" spans="1:9" s="39" customFormat="1" ht="10.5" customHeight="1">
      <c r="A144" s="47"/>
      <c r="B144" s="48"/>
      <c r="C144" s="71"/>
      <c r="D144" s="63"/>
      <c r="E144" s="63"/>
      <c r="F144" s="63"/>
      <c r="G144" s="63"/>
      <c r="H144" s="64"/>
    </row>
    <row r="145" spans="1:8" s="39" customFormat="1" ht="12" customHeight="1">
      <c r="A145" s="47" t="s">
        <v>95</v>
      </c>
      <c r="B145" s="48">
        <v>2019</v>
      </c>
      <c r="C145" s="62" t="s">
        <v>29</v>
      </c>
      <c r="D145" s="63" t="s">
        <v>26</v>
      </c>
      <c r="E145" s="63" t="s">
        <v>26</v>
      </c>
      <c r="F145" s="63" t="s">
        <v>26</v>
      </c>
      <c r="G145" s="63" t="s">
        <v>26</v>
      </c>
      <c r="H145" s="64" t="s">
        <v>26</v>
      </c>
    </row>
    <row r="146" spans="1:8" s="39" customFormat="1" ht="12" customHeight="1">
      <c r="A146" s="46" t="s">
        <v>96</v>
      </c>
      <c r="B146" s="48">
        <v>2020</v>
      </c>
      <c r="C146" s="62" t="s">
        <v>31</v>
      </c>
      <c r="D146" s="63" t="s">
        <v>26</v>
      </c>
      <c r="E146" s="63" t="s">
        <v>26</v>
      </c>
      <c r="F146" s="63" t="s">
        <v>26</v>
      </c>
      <c r="G146" s="63" t="s">
        <v>26</v>
      </c>
      <c r="H146" s="64" t="s">
        <v>26</v>
      </c>
    </row>
    <row r="147" spans="1:8" s="39" customFormat="1" ht="12" customHeight="1">
      <c r="A147" s="46" t="s">
        <v>24</v>
      </c>
      <c r="B147" s="48">
        <v>2019</v>
      </c>
      <c r="C147" s="62" t="s">
        <v>22</v>
      </c>
      <c r="D147" s="63" t="s">
        <v>26</v>
      </c>
      <c r="E147" s="63" t="s">
        <v>26</v>
      </c>
      <c r="F147" s="63" t="s">
        <v>26</v>
      </c>
      <c r="G147" s="63" t="s">
        <v>26</v>
      </c>
      <c r="H147" s="64" t="s">
        <v>26</v>
      </c>
    </row>
    <row r="148" spans="1:8" s="39" customFormat="1" ht="12" customHeight="1">
      <c r="A148" s="46" t="s">
        <v>24</v>
      </c>
      <c r="B148" s="48">
        <v>2020</v>
      </c>
      <c r="C148" s="62"/>
      <c r="D148" s="63" t="s">
        <v>26</v>
      </c>
      <c r="E148" s="63" t="s">
        <v>26</v>
      </c>
      <c r="F148" s="63" t="s">
        <v>26</v>
      </c>
      <c r="G148" s="63" t="s">
        <v>26</v>
      </c>
      <c r="H148" s="64" t="s">
        <v>26</v>
      </c>
    </row>
    <row r="149" spans="1:8" s="39" customFormat="1" ht="10.5" customHeight="1">
      <c r="A149" s="46"/>
      <c r="B149" s="48"/>
      <c r="C149" s="62"/>
      <c r="D149" s="63"/>
      <c r="E149" s="63"/>
      <c r="F149" s="63"/>
      <c r="G149" s="63"/>
      <c r="H149" s="64"/>
    </row>
    <row r="150" spans="1:8" s="39" customFormat="1" ht="12" customHeight="1">
      <c r="A150" s="47" t="s">
        <v>97</v>
      </c>
      <c r="B150" s="48">
        <v>2019</v>
      </c>
      <c r="C150" s="62" t="s">
        <v>39</v>
      </c>
      <c r="D150" s="63" t="s">
        <v>26</v>
      </c>
      <c r="E150" s="63" t="s">
        <v>26</v>
      </c>
      <c r="F150" s="63" t="s">
        <v>26</v>
      </c>
      <c r="G150" s="63" t="s">
        <v>26</v>
      </c>
      <c r="H150" s="64" t="s">
        <v>26</v>
      </c>
    </row>
    <row r="151" spans="1:8" s="39" customFormat="1" ht="12" customHeight="1">
      <c r="A151" s="70" t="s">
        <v>98</v>
      </c>
      <c r="B151" s="48">
        <v>2020</v>
      </c>
      <c r="C151" s="62" t="s">
        <v>41</v>
      </c>
      <c r="D151" s="63" t="s">
        <v>26</v>
      </c>
      <c r="E151" s="63" t="s">
        <v>26</v>
      </c>
      <c r="F151" s="63" t="s">
        <v>26</v>
      </c>
      <c r="G151" s="63" t="s">
        <v>26</v>
      </c>
      <c r="H151" s="64" t="s">
        <v>26</v>
      </c>
    </row>
    <row r="152" spans="1:8" s="39" customFormat="1" ht="12" customHeight="1">
      <c r="A152" s="47" t="s">
        <v>24</v>
      </c>
      <c r="B152" s="48">
        <v>2019</v>
      </c>
      <c r="C152" s="62" t="s">
        <v>22</v>
      </c>
      <c r="D152" s="63" t="s">
        <v>26</v>
      </c>
      <c r="E152" s="63" t="s">
        <v>26</v>
      </c>
      <c r="F152" s="63" t="s">
        <v>26</v>
      </c>
      <c r="G152" s="63" t="s">
        <v>26</v>
      </c>
      <c r="H152" s="64" t="s">
        <v>26</v>
      </c>
    </row>
    <row r="153" spans="1:8" s="39" customFormat="1" ht="12" customHeight="1">
      <c r="A153" s="47" t="s">
        <v>24</v>
      </c>
      <c r="B153" s="48">
        <v>2020</v>
      </c>
      <c r="C153" s="69"/>
      <c r="D153" s="63" t="s">
        <v>26</v>
      </c>
      <c r="E153" s="63" t="s">
        <v>26</v>
      </c>
      <c r="F153" s="63" t="s">
        <v>26</v>
      </c>
      <c r="G153" s="63" t="s">
        <v>26</v>
      </c>
      <c r="H153" s="64" t="s">
        <v>26</v>
      </c>
    </row>
    <row r="154" spans="1:8" s="39" customFormat="1" ht="10.5" customHeight="1">
      <c r="A154" s="47"/>
      <c r="B154" s="48"/>
      <c r="C154" s="69"/>
      <c r="D154" s="63"/>
      <c r="E154" s="63"/>
      <c r="F154" s="63"/>
      <c r="G154" s="63"/>
      <c r="H154" s="64"/>
    </row>
    <row r="155" spans="1:8" s="39" customFormat="1" ht="12" customHeight="1">
      <c r="A155" s="47" t="s">
        <v>99</v>
      </c>
      <c r="B155" s="48">
        <v>2019</v>
      </c>
      <c r="C155" s="62" t="s">
        <v>39</v>
      </c>
      <c r="D155" s="63" t="s">
        <v>26</v>
      </c>
      <c r="E155" s="63" t="s">
        <v>26</v>
      </c>
      <c r="F155" s="63" t="s">
        <v>26</v>
      </c>
      <c r="G155" s="63" t="s">
        <v>26</v>
      </c>
      <c r="H155" s="64" t="s">
        <v>26</v>
      </c>
    </row>
    <row r="156" spans="1:8" s="39" customFormat="1" ht="12" customHeight="1">
      <c r="A156" s="46" t="s">
        <v>100</v>
      </c>
      <c r="B156" s="48">
        <v>2020</v>
      </c>
      <c r="C156" s="62" t="s">
        <v>41</v>
      </c>
      <c r="D156" s="63" t="s">
        <v>26</v>
      </c>
      <c r="E156" s="63" t="s">
        <v>26</v>
      </c>
      <c r="F156" s="63" t="s">
        <v>26</v>
      </c>
      <c r="G156" s="63" t="s">
        <v>26</v>
      </c>
      <c r="H156" s="64" t="s">
        <v>26</v>
      </c>
    </row>
    <row r="157" spans="1:8" s="39" customFormat="1" ht="12" customHeight="1">
      <c r="A157" s="46" t="s">
        <v>24</v>
      </c>
      <c r="B157" s="48">
        <v>2019</v>
      </c>
      <c r="C157" s="62" t="s">
        <v>22</v>
      </c>
      <c r="D157" s="63" t="s">
        <v>26</v>
      </c>
      <c r="E157" s="63" t="s">
        <v>26</v>
      </c>
      <c r="F157" s="63" t="s">
        <v>26</v>
      </c>
      <c r="G157" s="63" t="s">
        <v>26</v>
      </c>
      <c r="H157" s="64" t="s">
        <v>26</v>
      </c>
    </row>
    <row r="158" spans="1:8" s="39" customFormat="1" ht="12" customHeight="1">
      <c r="A158" s="46" t="s">
        <v>24</v>
      </c>
      <c r="B158" s="48">
        <v>2020</v>
      </c>
      <c r="C158" s="71"/>
      <c r="D158" s="63" t="s">
        <v>26</v>
      </c>
      <c r="E158" s="63" t="s">
        <v>26</v>
      </c>
      <c r="F158" s="63" t="s">
        <v>26</v>
      </c>
      <c r="G158" s="63" t="s">
        <v>26</v>
      </c>
      <c r="H158" s="64" t="s">
        <v>26</v>
      </c>
    </row>
    <row r="159" spans="1:8" s="39" customFormat="1" ht="10.5" customHeight="1">
      <c r="A159" s="46"/>
      <c r="B159" s="48"/>
      <c r="C159" s="71"/>
      <c r="D159" s="63"/>
      <c r="E159" s="63"/>
      <c r="F159" s="63"/>
      <c r="G159" s="63"/>
      <c r="H159" s="64"/>
    </row>
    <row r="160" spans="1:8" ht="12" customHeight="1">
      <c r="A160" s="47" t="s">
        <v>101</v>
      </c>
      <c r="B160" s="48">
        <v>2019</v>
      </c>
      <c r="C160" s="62" t="s">
        <v>102</v>
      </c>
      <c r="D160" s="63">
        <v>90</v>
      </c>
      <c r="E160" s="63">
        <v>123</v>
      </c>
      <c r="F160" s="63" t="s">
        <v>26</v>
      </c>
      <c r="G160" s="63">
        <v>213</v>
      </c>
      <c r="H160" s="64" t="s">
        <v>26</v>
      </c>
    </row>
    <row r="161" spans="1:8" ht="12" customHeight="1">
      <c r="A161" s="47" t="s">
        <v>103</v>
      </c>
      <c r="B161" s="48">
        <v>2020</v>
      </c>
      <c r="C161" s="62"/>
      <c r="D161" s="63">
        <v>101</v>
      </c>
      <c r="E161" s="63">
        <v>266</v>
      </c>
      <c r="F161" s="63" t="s">
        <v>26</v>
      </c>
      <c r="G161" s="63">
        <v>367</v>
      </c>
      <c r="H161" s="64" t="s">
        <v>26</v>
      </c>
    </row>
    <row r="162" spans="1:8" ht="12" customHeight="1">
      <c r="A162" s="47" t="s">
        <v>24</v>
      </c>
      <c r="B162" s="48">
        <v>2019</v>
      </c>
      <c r="C162" s="62" t="s">
        <v>22</v>
      </c>
      <c r="D162" s="63">
        <v>324</v>
      </c>
      <c r="E162" s="63">
        <v>443</v>
      </c>
      <c r="F162" s="63" t="s">
        <v>26</v>
      </c>
      <c r="G162" s="63">
        <v>768</v>
      </c>
      <c r="H162" s="64" t="s">
        <v>26</v>
      </c>
    </row>
    <row r="163" spans="1:8" ht="12" customHeight="1">
      <c r="A163" s="47" t="s">
        <v>24</v>
      </c>
      <c r="B163" s="66">
        <v>2020</v>
      </c>
      <c r="C163" s="67"/>
      <c r="D163" s="68">
        <v>364</v>
      </c>
      <c r="E163" s="63">
        <v>956</v>
      </c>
      <c r="F163" s="63" t="s">
        <v>26</v>
      </c>
      <c r="G163" s="63">
        <v>1320</v>
      </c>
      <c r="H163" s="64" t="s">
        <v>26</v>
      </c>
    </row>
    <row r="164" spans="1:8" ht="10.5" customHeight="1">
      <c r="A164" s="47"/>
      <c r="B164" s="48"/>
      <c r="C164" s="69"/>
      <c r="D164" s="63"/>
      <c r="E164" s="63"/>
      <c r="F164" s="63"/>
      <c r="G164" s="63"/>
      <c r="H164" s="64"/>
    </row>
    <row r="165" spans="1:8" ht="12" customHeight="1">
      <c r="A165" s="47" t="s">
        <v>104</v>
      </c>
      <c r="B165" s="48">
        <v>2019</v>
      </c>
      <c r="C165" s="62" t="s">
        <v>22</v>
      </c>
      <c r="D165" s="63">
        <v>-10</v>
      </c>
      <c r="E165" s="63">
        <v>15</v>
      </c>
      <c r="F165" s="63" t="s">
        <v>26</v>
      </c>
      <c r="G165" s="63">
        <v>4</v>
      </c>
      <c r="H165" s="64" t="s">
        <v>26</v>
      </c>
    </row>
    <row r="166" spans="1:8" ht="12" customHeight="1">
      <c r="A166" s="65" t="s">
        <v>105</v>
      </c>
      <c r="B166" s="66">
        <v>2020</v>
      </c>
      <c r="C166" s="67"/>
      <c r="D166" s="68">
        <v>-79</v>
      </c>
      <c r="E166" s="63">
        <v>107</v>
      </c>
      <c r="F166" s="63" t="s">
        <v>26</v>
      </c>
      <c r="G166" s="63">
        <v>28</v>
      </c>
      <c r="H166" s="64" t="s">
        <v>26</v>
      </c>
    </row>
    <row r="167" spans="1:8" ht="12" customHeight="1">
      <c r="A167" s="47" t="s">
        <v>106</v>
      </c>
      <c r="B167" s="48">
        <v>2019</v>
      </c>
      <c r="C167" s="62" t="s">
        <v>22</v>
      </c>
      <c r="D167" s="63" t="s">
        <v>107</v>
      </c>
      <c r="E167" s="63" t="s">
        <v>26</v>
      </c>
      <c r="F167" s="63" t="s">
        <v>107</v>
      </c>
      <c r="G167" s="63" t="s">
        <v>107</v>
      </c>
      <c r="H167" s="64" t="s">
        <v>26</v>
      </c>
    </row>
    <row r="168" spans="1:8" ht="12" customHeight="1">
      <c r="A168" s="65" t="s">
        <v>108</v>
      </c>
      <c r="B168" s="48">
        <v>2020</v>
      </c>
      <c r="C168" s="69"/>
      <c r="D168" s="63" t="s">
        <v>107</v>
      </c>
      <c r="E168" s="63" t="s">
        <v>26</v>
      </c>
      <c r="F168" s="63" t="s">
        <v>107</v>
      </c>
      <c r="G168" s="63" t="s">
        <v>107</v>
      </c>
      <c r="H168" s="64" t="s">
        <v>26</v>
      </c>
    </row>
    <row r="169" spans="1:8" ht="10.5" customHeight="1">
      <c r="A169" s="47"/>
      <c r="B169" s="48"/>
      <c r="C169" s="69"/>
      <c r="D169" s="63"/>
      <c r="E169" s="63"/>
      <c r="F169" s="63"/>
      <c r="G169" s="63"/>
      <c r="H169" s="64"/>
    </row>
    <row r="170" spans="1:8" ht="12" customHeight="1">
      <c r="A170" s="52" t="s">
        <v>109</v>
      </c>
      <c r="B170" s="53">
        <v>2019</v>
      </c>
      <c r="C170" s="54" t="s">
        <v>22</v>
      </c>
      <c r="D170" s="55" t="s">
        <v>26</v>
      </c>
      <c r="E170" s="55" t="s">
        <v>26</v>
      </c>
      <c r="F170" s="55" t="s">
        <v>26</v>
      </c>
      <c r="G170" s="55" t="s">
        <v>26</v>
      </c>
      <c r="H170" s="56" t="s">
        <v>26</v>
      </c>
    </row>
    <row r="171" spans="1:8" ht="12" customHeight="1">
      <c r="A171" s="57" t="s">
        <v>110</v>
      </c>
      <c r="B171" s="53">
        <v>2020</v>
      </c>
      <c r="C171" s="61"/>
      <c r="D171" s="55" t="s">
        <v>26</v>
      </c>
      <c r="E171" s="55" t="s">
        <v>26</v>
      </c>
      <c r="F171" s="55" t="s">
        <v>26</v>
      </c>
      <c r="G171" s="55" t="s">
        <v>26</v>
      </c>
      <c r="H171" s="56" t="s">
        <v>26</v>
      </c>
    </row>
    <row r="172" spans="1:8" ht="10.5" customHeight="1">
      <c r="A172" s="57"/>
      <c r="B172" s="48"/>
      <c r="C172" s="61"/>
      <c r="D172" s="63"/>
      <c r="E172" s="63"/>
      <c r="F172" s="63"/>
      <c r="G172" s="63"/>
      <c r="H172" s="64"/>
    </row>
    <row r="173" spans="1:8" ht="12" customHeight="1">
      <c r="A173" s="47" t="s">
        <v>111</v>
      </c>
      <c r="B173" s="48">
        <v>2019</v>
      </c>
      <c r="C173" s="62" t="s">
        <v>22</v>
      </c>
      <c r="D173" s="63" t="s">
        <v>26</v>
      </c>
      <c r="E173" s="63" t="s">
        <v>26</v>
      </c>
      <c r="F173" s="63" t="s">
        <v>26</v>
      </c>
      <c r="G173" s="63" t="s">
        <v>26</v>
      </c>
      <c r="H173" s="64" t="s">
        <v>26</v>
      </c>
    </row>
    <row r="174" spans="1:8" ht="12" customHeight="1">
      <c r="A174" s="65" t="s">
        <v>112</v>
      </c>
      <c r="B174" s="48">
        <v>2020</v>
      </c>
      <c r="C174" s="69"/>
      <c r="D174" s="63" t="s">
        <v>26</v>
      </c>
      <c r="E174" s="63" t="s">
        <v>26</v>
      </c>
      <c r="F174" s="63" t="s">
        <v>26</v>
      </c>
      <c r="G174" s="63" t="s">
        <v>26</v>
      </c>
      <c r="H174" s="64" t="s">
        <v>26</v>
      </c>
    </row>
    <row r="175" spans="1:8" ht="10.5" customHeight="1">
      <c r="A175" s="47"/>
      <c r="B175" s="48"/>
      <c r="C175" s="69"/>
      <c r="D175" s="63"/>
      <c r="E175" s="63"/>
      <c r="F175" s="63"/>
      <c r="G175" s="63"/>
      <c r="H175" s="64"/>
    </row>
    <row r="176" spans="1:8" ht="12" customHeight="1">
      <c r="A176" s="47" t="s">
        <v>113</v>
      </c>
      <c r="B176" s="48">
        <v>2019</v>
      </c>
      <c r="C176" s="62" t="s">
        <v>22</v>
      </c>
      <c r="D176" s="63" t="s">
        <v>26</v>
      </c>
      <c r="E176" s="63" t="s">
        <v>26</v>
      </c>
      <c r="F176" s="63" t="s">
        <v>26</v>
      </c>
      <c r="G176" s="63" t="s">
        <v>26</v>
      </c>
      <c r="H176" s="64" t="s">
        <v>26</v>
      </c>
    </row>
    <row r="177" spans="1:12" ht="12" customHeight="1">
      <c r="A177" s="78" t="s">
        <v>114</v>
      </c>
      <c r="B177" s="48">
        <v>2020</v>
      </c>
      <c r="C177" s="69"/>
      <c r="D177" s="63" t="s">
        <v>26</v>
      </c>
      <c r="E177" s="63" t="s">
        <v>26</v>
      </c>
      <c r="F177" s="63" t="s">
        <v>26</v>
      </c>
      <c r="G177" s="63" t="s">
        <v>26</v>
      </c>
      <c r="H177" s="64" t="s">
        <v>26</v>
      </c>
    </row>
    <row r="178" spans="1:12" ht="11.25" customHeight="1">
      <c r="C178" s="80"/>
      <c r="D178" s="81"/>
      <c r="E178" s="81"/>
      <c r="F178" s="81"/>
      <c r="G178" s="81"/>
      <c r="H178" s="81"/>
    </row>
    <row r="179" spans="1:12" ht="11.25" customHeight="1">
      <c r="C179" s="80"/>
      <c r="D179" s="81"/>
      <c r="E179" s="81"/>
      <c r="F179" s="81"/>
      <c r="G179" s="81"/>
      <c r="H179" s="81"/>
    </row>
    <row r="180" spans="1:12" ht="11.25" customHeight="1">
      <c r="C180" s="80"/>
      <c r="D180" s="81"/>
      <c r="E180" s="81"/>
      <c r="F180" s="81"/>
      <c r="G180" s="81"/>
      <c r="H180" s="81"/>
    </row>
    <row r="181" spans="1:12" ht="11.25" customHeight="1">
      <c r="C181" s="80"/>
      <c r="D181" s="81"/>
      <c r="E181" s="81"/>
      <c r="F181" s="81"/>
      <c r="G181" s="81"/>
      <c r="H181" s="81"/>
    </row>
    <row r="182" spans="1:12" ht="11.25" customHeight="1">
      <c r="C182" s="80"/>
      <c r="D182" s="81"/>
      <c r="E182" s="81"/>
      <c r="F182" s="81"/>
      <c r="G182" s="81"/>
      <c r="H182" s="81"/>
    </row>
    <row r="183" spans="1:12" ht="11.25" customHeight="1">
      <c r="C183" s="80"/>
      <c r="D183" s="81"/>
      <c r="E183" s="81"/>
      <c r="F183" s="81"/>
      <c r="G183" s="81"/>
      <c r="H183" s="81"/>
    </row>
    <row r="184" spans="1:12" ht="11.25" customHeight="1">
      <c r="D184" s="82"/>
      <c r="E184" s="82"/>
      <c r="F184" s="82"/>
      <c r="G184" s="82"/>
      <c r="H184" s="82"/>
    </row>
    <row r="185" spans="1:12" ht="11.25" customHeight="1">
      <c r="D185" s="82"/>
      <c r="E185" s="82"/>
      <c r="F185" s="82"/>
      <c r="G185" s="82"/>
      <c r="H185" s="82"/>
    </row>
    <row r="186" spans="1:12" ht="11.25" customHeight="1">
      <c r="D186" s="82"/>
      <c r="E186" s="82"/>
      <c r="F186" s="82"/>
      <c r="G186" s="82"/>
      <c r="H186" s="82"/>
    </row>
    <row r="187" spans="1:12" ht="11.25" customHeight="1">
      <c r="D187" s="82"/>
      <c r="E187" s="82"/>
      <c r="F187" s="82"/>
      <c r="G187" s="82"/>
      <c r="H187" s="82"/>
      <c r="K187" s="17"/>
      <c r="L187" s="17"/>
    </row>
    <row r="188" spans="1:12">
      <c r="D188" s="82"/>
      <c r="E188" s="82"/>
      <c r="F188" s="82"/>
      <c r="G188" s="82"/>
      <c r="H188" s="82"/>
      <c r="L188" s="17"/>
    </row>
    <row r="189" spans="1:12">
      <c r="D189" s="82"/>
      <c r="E189" s="82"/>
      <c r="F189" s="82"/>
      <c r="G189" s="82"/>
      <c r="H189" s="82"/>
      <c r="L189" s="17"/>
    </row>
    <row r="190" spans="1:12">
      <c r="D190" s="82"/>
      <c r="E190" s="82"/>
      <c r="F190" s="82"/>
      <c r="G190" s="82"/>
      <c r="H190" s="82"/>
      <c r="L190" s="17"/>
    </row>
    <row r="191" spans="1:12">
      <c r="D191" s="82"/>
      <c r="E191" s="82"/>
      <c r="F191" s="82"/>
      <c r="G191" s="82"/>
      <c r="H191" s="82"/>
      <c r="L191" s="17"/>
    </row>
    <row r="192" spans="1:12">
      <c r="D192" s="82"/>
      <c r="E192" s="82"/>
      <c r="F192" s="82"/>
      <c r="G192" s="82"/>
      <c r="H192" s="82"/>
      <c r="L192" s="17"/>
    </row>
    <row r="193" spans="4:12">
      <c r="D193" s="82"/>
      <c r="E193" s="82"/>
      <c r="F193" s="82"/>
      <c r="G193" s="82"/>
      <c r="H193" s="82"/>
      <c r="L193" s="17"/>
    </row>
    <row r="194" spans="4:12">
      <c r="D194" s="82"/>
      <c r="E194" s="82"/>
      <c r="F194" s="82"/>
      <c r="G194" s="82"/>
      <c r="H194" s="82"/>
      <c r="L194" s="17"/>
    </row>
    <row r="195" spans="4:12">
      <c r="D195" s="82"/>
      <c r="E195" s="82"/>
      <c r="F195" s="82"/>
      <c r="G195" s="82"/>
      <c r="H195" s="82"/>
      <c r="L195" s="17"/>
    </row>
    <row r="196" spans="4:12">
      <c r="D196" s="82"/>
      <c r="E196" s="82"/>
      <c r="F196" s="82"/>
      <c r="G196" s="82"/>
      <c r="H196" s="82"/>
      <c r="L196" s="17"/>
    </row>
    <row r="197" spans="4:12">
      <c r="D197" s="82"/>
      <c r="E197" s="82"/>
      <c r="F197" s="82"/>
      <c r="G197" s="82"/>
      <c r="H197" s="82"/>
      <c r="L197" s="17"/>
    </row>
    <row r="198" spans="4:12">
      <c r="D198" s="82"/>
      <c r="E198" s="82"/>
      <c r="F198" s="82"/>
      <c r="G198" s="82"/>
      <c r="H198" s="82"/>
      <c r="L198" s="17"/>
    </row>
    <row r="199" spans="4:12">
      <c r="D199" s="82"/>
      <c r="E199" s="82"/>
      <c r="F199" s="82"/>
      <c r="G199" s="82"/>
      <c r="H199" s="82"/>
      <c r="L199" s="17"/>
    </row>
    <row r="200" spans="4:12">
      <c r="D200" s="82"/>
      <c r="E200" s="82"/>
      <c r="F200" s="82"/>
      <c r="G200" s="82"/>
      <c r="H200" s="82"/>
      <c r="L200" s="17"/>
    </row>
    <row r="201" spans="4:12">
      <c r="D201" s="82"/>
      <c r="E201" s="82"/>
      <c r="F201" s="82"/>
      <c r="G201" s="82"/>
      <c r="H201" s="82"/>
      <c r="L201" s="17"/>
    </row>
    <row r="202" spans="4:12">
      <c r="L202" s="17"/>
    </row>
    <row r="203" spans="4:12">
      <c r="L203" s="17"/>
    </row>
    <row r="204" spans="4:12">
      <c r="L204" s="17"/>
    </row>
    <row r="205" spans="4:12">
      <c r="L205" s="17"/>
    </row>
    <row r="206" spans="4:12">
      <c r="L206" s="17"/>
    </row>
    <row r="207" spans="4:12">
      <c r="L207" s="17"/>
    </row>
    <row r="208" spans="4:12">
      <c r="L208" s="17"/>
    </row>
    <row r="209" spans="12:12">
      <c r="L209" s="17"/>
    </row>
    <row r="395" spans="11:12">
      <c r="K395" s="17"/>
      <c r="L395" s="17"/>
    </row>
    <row r="396" spans="11:12">
      <c r="K396" t="s">
        <v>115</v>
      </c>
      <c r="L396" s="17" t="s">
        <v>116</v>
      </c>
    </row>
    <row r="397" spans="11:12">
      <c r="L397" s="17" t="s">
        <v>117</v>
      </c>
    </row>
    <row r="398" spans="11:12">
      <c r="L398" s="17" t="s">
        <v>118</v>
      </c>
    </row>
    <row r="399" spans="11:12">
      <c r="L399" s="17" t="s">
        <v>119</v>
      </c>
    </row>
    <row r="400" spans="11:12">
      <c r="L400" s="17" t="s">
        <v>120</v>
      </c>
    </row>
    <row r="401" spans="12:12">
      <c r="L401" s="17" t="s">
        <v>121</v>
      </c>
    </row>
    <row r="402" spans="12:12">
      <c r="L402" s="17" t="s">
        <v>122</v>
      </c>
    </row>
    <row r="403" spans="12:12">
      <c r="L403" s="17" t="s">
        <v>123</v>
      </c>
    </row>
    <row r="404" spans="12:12">
      <c r="L404" s="17" t="s">
        <v>124</v>
      </c>
    </row>
    <row r="405" spans="12:12">
      <c r="L405" s="17" t="s">
        <v>125</v>
      </c>
    </row>
    <row r="406" spans="12:12">
      <c r="L406" s="17" t="s">
        <v>126</v>
      </c>
    </row>
    <row r="407" spans="12:12">
      <c r="L407" s="17" t="s">
        <v>127</v>
      </c>
    </row>
    <row r="408" spans="12:12">
      <c r="L408" s="17" t="s">
        <v>128</v>
      </c>
    </row>
    <row r="409" spans="12:12">
      <c r="L409" s="17" t="s">
        <v>129</v>
      </c>
    </row>
    <row r="410" spans="12:12">
      <c r="L410" s="17" t="s">
        <v>130</v>
      </c>
    </row>
    <row r="411" spans="12:12">
      <c r="L411" s="17" t="s">
        <v>131</v>
      </c>
    </row>
    <row r="412" spans="12:12">
      <c r="L412" s="17" t="s">
        <v>132</v>
      </c>
    </row>
    <row r="413" spans="12:12">
      <c r="L413" s="17" t="s">
        <v>133</v>
      </c>
    </row>
    <row r="414" spans="12:12">
      <c r="L414" s="17" t="s">
        <v>134</v>
      </c>
    </row>
    <row r="415" spans="12:12">
      <c r="L415" s="17" t="s">
        <v>135</v>
      </c>
    </row>
    <row r="416" spans="12:12">
      <c r="L416" s="17" t="s">
        <v>136</v>
      </c>
    </row>
    <row r="417" spans="12:12">
      <c r="L417" s="17" t="s">
        <v>137</v>
      </c>
    </row>
    <row r="418" spans="12:12">
      <c r="L418" s="17" t="s">
        <v>138</v>
      </c>
    </row>
    <row r="419" spans="12:12">
      <c r="L419" s="17" t="s">
        <v>139</v>
      </c>
    </row>
    <row r="420" spans="12:12">
      <c r="L420" s="17" t="s">
        <v>140</v>
      </c>
    </row>
    <row r="421" spans="12:12">
      <c r="L421" s="17" t="s">
        <v>141</v>
      </c>
    </row>
    <row r="422" spans="12:12">
      <c r="L422" s="17" t="s">
        <v>142</v>
      </c>
    </row>
    <row r="423" spans="12:12">
      <c r="L423" s="17" t="s">
        <v>143</v>
      </c>
    </row>
    <row r="424" spans="12:12">
      <c r="L424" s="17" t="s">
        <v>144</v>
      </c>
    </row>
    <row r="425" spans="12:12">
      <c r="L425" s="17" t="s">
        <v>145</v>
      </c>
    </row>
    <row r="426" spans="12:12">
      <c r="L426" s="17" t="s">
        <v>146</v>
      </c>
    </row>
    <row r="427" spans="12:12">
      <c r="L427" s="17" t="s">
        <v>147</v>
      </c>
    </row>
    <row r="428" spans="12:12">
      <c r="L428" s="17" t="s">
        <v>148</v>
      </c>
    </row>
    <row r="429" spans="12:12">
      <c r="L429" s="17" t="s">
        <v>149</v>
      </c>
    </row>
    <row r="430" spans="12:12">
      <c r="L430" s="17" t="s">
        <v>150</v>
      </c>
    </row>
    <row r="431" spans="12:12">
      <c r="L431" s="17" t="s">
        <v>151</v>
      </c>
    </row>
    <row r="432" spans="12:12">
      <c r="L432" s="17" t="s">
        <v>152</v>
      </c>
    </row>
    <row r="433" spans="12:12">
      <c r="L433" s="17" t="s">
        <v>153</v>
      </c>
    </row>
    <row r="434" spans="12:12">
      <c r="L434" s="17" t="s">
        <v>154</v>
      </c>
    </row>
    <row r="435" spans="12:12">
      <c r="L435" s="17" t="s">
        <v>155</v>
      </c>
    </row>
    <row r="436" spans="12:12">
      <c r="L436" s="17" t="s">
        <v>156</v>
      </c>
    </row>
    <row r="437" spans="12:12">
      <c r="L437" s="17" t="s">
        <v>157</v>
      </c>
    </row>
    <row r="438" spans="12:12">
      <c r="L438" s="17" t="s">
        <v>158</v>
      </c>
    </row>
    <row r="439" spans="12:12">
      <c r="L439" s="17" t="s">
        <v>159</v>
      </c>
    </row>
    <row r="440" spans="12:12">
      <c r="L440" s="17" t="s">
        <v>160</v>
      </c>
    </row>
    <row r="441" spans="12:12">
      <c r="L441" s="17" t="s">
        <v>161</v>
      </c>
    </row>
    <row r="442" spans="12:12">
      <c r="L442" s="17" t="s">
        <v>162</v>
      </c>
    </row>
    <row r="443" spans="12:12">
      <c r="L443" s="17" t="s">
        <v>163</v>
      </c>
    </row>
    <row r="444" spans="12:12">
      <c r="L444" s="17" t="s">
        <v>164</v>
      </c>
    </row>
    <row r="445" spans="12:12">
      <c r="L445" s="17" t="s">
        <v>165</v>
      </c>
    </row>
    <row r="446" spans="12:12">
      <c r="L446" s="17" t="s">
        <v>166</v>
      </c>
    </row>
    <row r="447" spans="12:12">
      <c r="L447" s="17" t="s">
        <v>167</v>
      </c>
    </row>
    <row r="448" spans="12:12">
      <c r="L448" s="17" t="s">
        <v>168</v>
      </c>
    </row>
    <row r="449" spans="12:12">
      <c r="L449" s="17" t="s">
        <v>169</v>
      </c>
    </row>
    <row r="450" spans="12:12">
      <c r="L450" s="17" t="s">
        <v>170</v>
      </c>
    </row>
    <row r="451" spans="12:12">
      <c r="L451" s="17" t="s">
        <v>171</v>
      </c>
    </row>
    <row r="452" spans="12:12">
      <c r="L452" s="17" t="s">
        <v>172</v>
      </c>
    </row>
    <row r="453" spans="12:12">
      <c r="L453" s="17" t="s">
        <v>173</v>
      </c>
    </row>
    <row r="454" spans="12:12">
      <c r="L454" s="17" t="s">
        <v>174</v>
      </c>
    </row>
    <row r="455" spans="12:12">
      <c r="L455" s="17" t="s">
        <v>175</v>
      </c>
    </row>
    <row r="456" spans="12:12">
      <c r="L456" s="17" t="s">
        <v>176</v>
      </c>
    </row>
    <row r="457" spans="12:12">
      <c r="L457" s="17" t="s">
        <v>177</v>
      </c>
    </row>
    <row r="458" spans="12:12">
      <c r="L458" s="17" t="s">
        <v>178</v>
      </c>
    </row>
    <row r="459" spans="12:12">
      <c r="L459" s="17" t="s">
        <v>179</v>
      </c>
    </row>
    <row r="460" spans="12:12">
      <c r="L460" s="17" t="s">
        <v>180</v>
      </c>
    </row>
    <row r="461" spans="12:12">
      <c r="L461" s="17" t="s">
        <v>181</v>
      </c>
    </row>
    <row r="462" spans="12:12">
      <c r="L462" s="17" t="s">
        <v>182</v>
      </c>
    </row>
    <row r="463" spans="12:12">
      <c r="L463" s="17" t="s">
        <v>183</v>
      </c>
    </row>
    <row r="464" spans="12:12">
      <c r="L464" s="17" t="s">
        <v>184</v>
      </c>
    </row>
    <row r="465" spans="12:12">
      <c r="L465" s="17" t="s">
        <v>185</v>
      </c>
    </row>
    <row r="466" spans="12:12">
      <c r="L466" s="17" t="s">
        <v>186</v>
      </c>
    </row>
    <row r="467" spans="12:12">
      <c r="L467" s="17" t="s">
        <v>187</v>
      </c>
    </row>
    <row r="468" spans="12:12">
      <c r="L468" s="17" t="s">
        <v>188</v>
      </c>
    </row>
    <row r="469" spans="12:12">
      <c r="L469" s="17" t="s">
        <v>189</v>
      </c>
    </row>
    <row r="470" spans="12:12">
      <c r="L470" s="17" t="s">
        <v>190</v>
      </c>
    </row>
    <row r="471" spans="12:12">
      <c r="L471" s="17" t="s">
        <v>191</v>
      </c>
    </row>
    <row r="472" spans="12:12">
      <c r="L472" s="17" t="s">
        <v>192</v>
      </c>
    </row>
    <row r="473" spans="12:12">
      <c r="L473" s="17" t="s">
        <v>193</v>
      </c>
    </row>
    <row r="474" spans="12:12">
      <c r="L474" s="17" t="s">
        <v>194</v>
      </c>
    </row>
    <row r="475" spans="12:12">
      <c r="L475" s="17" t="s">
        <v>195</v>
      </c>
    </row>
    <row r="476" spans="12:12">
      <c r="L476" s="17" t="s">
        <v>196</v>
      </c>
    </row>
    <row r="477" spans="12:12">
      <c r="L477" s="17" t="s">
        <v>197</v>
      </c>
    </row>
    <row r="478" spans="12:12">
      <c r="L478" s="17" t="s">
        <v>198</v>
      </c>
    </row>
    <row r="479" spans="12:12">
      <c r="L479" s="17" t="s">
        <v>199</v>
      </c>
    </row>
    <row r="480" spans="12:12">
      <c r="L480" s="17" t="s">
        <v>200</v>
      </c>
    </row>
    <row r="481" spans="12:12">
      <c r="L481" s="17" t="s">
        <v>201</v>
      </c>
    </row>
    <row r="482" spans="12:12">
      <c r="L482" s="17" t="s">
        <v>202</v>
      </c>
    </row>
    <row r="483" spans="12:12">
      <c r="L483" s="17" t="s">
        <v>203</v>
      </c>
    </row>
    <row r="484" spans="12:12">
      <c r="L484" s="17" t="s">
        <v>204</v>
      </c>
    </row>
    <row r="485" spans="12:12">
      <c r="L485" s="17" t="s">
        <v>205</v>
      </c>
    </row>
    <row r="486" spans="12:12">
      <c r="L486" s="17" t="s">
        <v>206</v>
      </c>
    </row>
    <row r="487" spans="12:12">
      <c r="L487" s="17" t="s">
        <v>207</v>
      </c>
    </row>
    <row r="488" spans="12:12">
      <c r="L488" s="17" t="s">
        <v>208</v>
      </c>
    </row>
    <row r="489" spans="12:12">
      <c r="L489" s="17" t="s">
        <v>209</v>
      </c>
    </row>
    <row r="490" spans="12:12">
      <c r="L490" s="17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27" workbookViewId="0">
      <selection activeCell="A52" sqref="A52"/>
    </sheetView>
  </sheetViews>
  <sheetFormatPr defaultColWidth="9.140625" defaultRowHeight="13.5"/>
  <cols>
    <col min="1" max="2" width="1.42578125" style="122" customWidth="1"/>
    <col min="3" max="3" width="5" style="122" customWidth="1"/>
    <col min="4" max="4" width="7.140625" style="122" customWidth="1"/>
    <col min="5" max="5" width="4.28515625" style="122" customWidth="1"/>
    <col min="6" max="6" width="7.140625" style="122" customWidth="1"/>
    <col min="7" max="7" width="5.7109375" style="113" customWidth="1"/>
    <col min="8" max="8" width="14.5703125" style="236" bestFit="1" customWidth="1"/>
    <col min="9" max="9" width="9.85546875" style="239" customWidth="1"/>
    <col min="10" max="21" width="10" style="237" customWidth="1"/>
    <col min="22" max="25" width="10" style="238" customWidth="1"/>
    <col min="26" max="28" width="10" style="237" customWidth="1"/>
    <col min="29" max="29" width="10" style="239" customWidth="1"/>
    <col min="30" max="52" width="10" style="238" customWidth="1"/>
    <col min="53" max="53" width="10" style="240" customWidth="1"/>
    <col min="54" max="54" width="10" style="237" customWidth="1"/>
    <col min="55" max="75" width="10" style="238" customWidth="1"/>
    <col min="76" max="76" width="10" style="240" customWidth="1"/>
    <col min="77" max="77" width="10" style="283" customWidth="1"/>
    <col min="78" max="78" width="10" style="240" customWidth="1"/>
    <col min="79" max="16384" width="9.140625" style="122"/>
  </cols>
  <sheetData>
    <row r="1" spans="1:84" s="83" customFormat="1" ht="11.25" customHeight="1">
      <c r="B1" s="84"/>
      <c r="C1" s="84"/>
      <c r="D1" s="84"/>
      <c r="E1" s="84"/>
      <c r="F1" s="84"/>
      <c r="G1" s="84"/>
      <c r="H1" s="85"/>
      <c r="I1" s="86"/>
      <c r="J1" s="86"/>
      <c r="K1" s="87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263"/>
      <c r="BZ1" s="86"/>
    </row>
    <row r="2" spans="1:84" s="83" customFormat="1" ht="20.25">
      <c r="A2" s="88" t="s">
        <v>216</v>
      </c>
      <c r="B2" s="84"/>
      <c r="C2" s="84"/>
      <c r="D2" s="84"/>
      <c r="E2" s="84"/>
      <c r="F2" s="84"/>
      <c r="G2" s="84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263"/>
      <c r="BZ2" s="86"/>
    </row>
    <row r="3" spans="1:84" s="83" customFormat="1" ht="11.25" customHeight="1">
      <c r="A3" s="89"/>
      <c r="B3" s="89"/>
      <c r="C3" s="89"/>
      <c r="D3" s="89"/>
      <c r="E3" s="89"/>
      <c r="F3" s="89"/>
      <c r="G3" s="89"/>
      <c r="H3" s="90"/>
      <c r="I3" s="91"/>
      <c r="J3" s="92"/>
      <c r="K3" s="91"/>
      <c r="L3" s="91"/>
      <c r="M3" s="91"/>
      <c r="N3" s="91"/>
      <c r="O3" s="91"/>
      <c r="P3" s="91"/>
      <c r="Q3" s="91"/>
      <c r="R3" s="91"/>
      <c r="S3" s="91"/>
      <c r="T3" s="91"/>
      <c r="U3" s="92"/>
      <c r="V3" s="91"/>
      <c r="W3" s="91"/>
      <c r="X3" s="91"/>
      <c r="Y3" s="91"/>
      <c r="Z3" s="92"/>
      <c r="AA3" s="91"/>
      <c r="AB3" s="91"/>
      <c r="AC3" s="92"/>
      <c r="AD3" s="92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2"/>
      <c r="BV3" s="91"/>
      <c r="BW3" s="91"/>
      <c r="BX3" s="92"/>
      <c r="BY3" s="264"/>
      <c r="BZ3" s="92"/>
    </row>
    <row r="4" spans="1:84" s="102" customFormat="1" ht="22.5" customHeight="1">
      <c r="A4" s="93"/>
      <c r="B4" s="93"/>
      <c r="C4" s="93"/>
      <c r="D4" s="93"/>
      <c r="E4" s="93"/>
      <c r="F4" s="93"/>
      <c r="G4" s="93"/>
      <c r="H4" s="93"/>
      <c r="I4" s="94" t="s">
        <v>217</v>
      </c>
      <c r="J4" s="95" t="s">
        <v>218</v>
      </c>
      <c r="K4" s="94" t="s">
        <v>219</v>
      </c>
      <c r="L4" s="94" t="s">
        <v>220</v>
      </c>
      <c r="M4" s="94" t="s">
        <v>221</v>
      </c>
      <c r="N4" s="94" t="s">
        <v>222</v>
      </c>
      <c r="O4" s="94" t="s">
        <v>223</v>
      </c>
      <c r="P4" s="94" t="s">
        <v>224</v>
      </c>
      <c r="Q4" s="94" t="s">
        <v>225</v>
      </c>
      <c r="R4" s="94" t="s">
        <v>226</v>
      </c>
      <c r="S4" s="94" t="s">
        <v>227</v>
      </c>
      <c r="T4" s="94" t="s">
        <v>228</v>
      </c>
      <c r="U4" s="96" t="s">
        <v>229</v>
      </c>
      <c r="V4" s="94" t="s">
        <v>230</v>
      </c>
      <c r="W4" s="94" t="s">
        <v>231</v>
      </c>
      <c r="X4" s="94" t="s">
        <v>232</v>
      </c>
      <c r="Y4" s="94" t="s">
        <v>233</v>
      </c>
      <c r="Z4" s="96" t="s">
        <v>234</v>
      </c>
      <c r="AA4" s="94" t="s">
        <v>235</v>
      </c>
      <c r="AB4" s="94" t="s">
        <v>236</v>
      </c>
      <c r="AC4" s="97" t="s">
        <v>237</v>
      </c>
      <c r="AD4" s="98" t="s">
        <v>238</v>
      </c>
      <c r="AE4" s="99" t="s">
        <v>239</v>
      </c>
      <c r="AF4" s="94" t="s">
        <v>240</v>
      </c>
      <c r="AG4" s="94" t="s">
        <v>241</v>
      </c>
      <c r="AH4" s="94" t="s">
        <v>242</v>
      </c>
      <c r="AI4" s="94" t="s">
        <v>243</v>
      </c>
      <c r="AJ4" s="94" t="s">
        <v>244</v>
      </c>
      <c r="AK4" s="94" t="s">
        <v>245</v>
      </c>
      <c r="AL4" s="94" t="s">
        <v>246</v>
      </c>
      <c r="AM4" s="94" t="s">
        <v>247</v>
      </c>
      <c r="AN4" s="94" t="s">
        <v>248</v>
      </c>
      <c r="AO4" s="94" t="s">
        <v>249</v>
      </c>
      <c r="AP4" s="94" t="s">
        <v>250</v>
      </c>
      <c r="AQ4" s="94" t="s">
        <v>251</v>
      </c>
      <c r="AR4" s="94" t="s">
        <v>252</v>
      </c>
      <c r="AS4" s="94" t="s">
        <v>253</v>
      </c>
      <c r="AT4" s="94" t="s">
        <v>254</v>
      </c>
      <c r="AU4" s="94" t="s">
        <v>255</v>
      </c>
      <c r="AV4" s="94" t="s">
        <v>256</v>
      </c>
      <c r="AW4" s="94" t="s">
        <v>257</v>
      </c>
      <c r="AX4" s="94" t="s">
        <v>258</v>
      </c>
      <c r="AY4" s="94" t="s">
        <v>259</v>
      </c>
      <c r="AZ4" s="94" t="s">
        <v>260</v>
      </c>
      <c r="BA4" s="94" t="s">
        <v>261</v>
      </c>
      <c r="BB4" s="96" t="s">
        <v>262</v>
      </c>
      <c r="BC4" s="94" t="s">
        <v>263</v>
      </c>
      <c r="BD4" s="94" t="s">
        <v>264</v>
      </c>
      <c r="BE4" s="94" t="s">
        <v>265</v>
      </c>
      <c r="BF4" s="94" t="s">
        <v>266</v>
      </c>
      <c r="BG4" s="94" t="s">
        <v>267</v>
      </c>
      <c r="BH4" s="94" t="s">
        <v>268</v>
      </c>
      <c r="BI4" s="100" t="s">
        <v>269</v>
      </c>
      <c r="BJ4" s="94" t="s">
        <v>270</v>
      </c>
      <c r="BK4" s="94" t="s">
        <v>271</v>
      </c>
      <c r="BL4" s="94" t="s">
        <v>272</v>
      </c>
      <c r="BM4" s="94" t="s">
        <v>273</v>
      </c>
      <c r="BN4" s="94" t="s">
        <v>274</v>
      </c>
      <c r="BO4" s="94" t="s">
        <v>275</v>
      </c>
      <c r="BP4" s="94" t="s">
        <v>276</v>
      </c>
      <c r="BQ4" s="94" t="s">
        <v>277</v>
      </c>
      <c r="BR4" s="94" t="s">
        <v>278</v>
      </c>
      <c r="BS4" s="94" t="s">
        <v>279</v>
      </c>
      <c r="BT4" s="94" t="s">
        <v>280</v>
      </c>
      <c r="BU4" s="96" t="s">
        <v>281</v>
      </c>
      <c r="BV4" s="94" t="s">
        <v>282</v>
      </c>
      <c r="BW4" s="94" t="s">
        <v>283</v>
      </c>
      <c r="BX4" s="97" t="s">
        <v>284</v>
      </c>
      <c r="BY4" s="265" t="s">
        <v>285</v>
      </c>
      <c r="BZ4" s="96" t="s">
        <v>286</v>
      </c>
      <c r="CA4" s="101" t="s">
        <v>287</v>
      </c>
      <c r="CB4" s="96" t="s">
        <v>288</v>
      </c>
    </row>
    <row r="5" spans="1:84" s="112" customFormat="1" ht="54">
      <c r="A5" s="103"/>
      <c r="B5" s="103"/>
      <c r="C5" s="103"/>
      <c r="D5" s="104" t="s">
        <v>289</v>
      </c>
      <c r="E5" s="104"/>
      <c r="F5" s="105">
        <v>2020</v>
      </c>
      <c r="G5" s="106"/>
      <c r="H5" s="107"/>
      <c r="I5" s="108" t="s">
        <v>290</v>
      </c>
      <c r="J5" s="108" t="s">
        <v>291</v>
      </c>
      <c r="K5" s="109" t="s">
        <v>292</v>
      </c>
      <c r="L5" s="109" t="s">
        <v>293</v>
      </c>
      <c r="M5" s="109" t="s">
        <v>294</v>
      </c>
      <c r="N5" s="109" t="s">
        <v>295</v>
      </c>
      <c r="O5" s="109" t="s">
        <v>296</v>
      </c>
      <c r="P5" s="109" t="s">
        <v>297</v>
      </c>
      <c r="Q5" s="109" t="s">
        <v>298</v>
      </c>
      <c r="R5" s="109" t="s">
        <v>299</v>
      </c>
      <c r="S5" s="109" t="s">
        <v>300</v>
      </c>
      <c r="T5" s="109" t="s">
        <v>301</v>
      </c>
      <c r="U5" s="108" t="s">
        <v>302</v>
      </c>
      <c r="V5" s="109" t="s">
        <v>303</v>
      </c>
      <c r="W5" s="109" t="s">
        <v>304</v>
      </c>
      <c r="X5" s="109" t="s">
        <v>305</v>
      </c>
      <c r="Y5" s="109" t="s">
        <v>306</v>
      </c>
      <c r="Z5" s="108" t="s">
        <v>307</v>
      </c>
      <c r="AA5" s="109" t="s">
        <v>308</v>
      </c>
      <c r="AB5" s="109" t="s">
        <v>309</v>
      </c>
      <c r="AC5" s="108" t="s">
        <v>310</v>
      </c>
      <c r="AD5" s="108" t="s">
        <v>311</v>
      </c>
      <c r="AE5" s="109" t="s">
        <v>312</v>
      </c>
      <c r="AF5" s="109" t="s">
        <v>313</v>
      </c>
      <c r="AG5" s="109" t="s">
        <v>314</v>
      </c>
      <c r="AH5" s="109" t="s">
        <v>315</v>
      </c>
      <c r="AI5" s="109" t="s">
        <v>316</v>
      </c>
      <c r="AJ5" s="109" t="s">
        <v>317</v>
      </c>
      <c r="AK5" s="109" t="s">
        <v>318</v>
      </c>
      <c r="AL5" s="109" t="s">
        <v>319</v>
      </c>
      <c r="AM5" s="110" t="s">
        <v>320</v>
      </c>
      <c r="AN5" s="109" t="s">
        <v>321</v>
      </c>
      <c r="AO5" s="109" t="s">
        <v>322</v>
      </c>
      <c r="AP5" s="110" t="s">
        <v>323</v>
      </c>
      <c r="AQ5" s="109" t="s">
        <v>324</v>
      </c>
      <c r="AR5" s="109" t="s">
        <v>325</v>
      </c>
      <c r="AS5" s="110" t="s">
        <v>326</v>
      </c>
      <c r="AT5" s="109" t="s">
        <v>327</v>
      </c>
      <c r="AU5" s="110" t="s">
        <v>328</v>
      </c>
      <c r="AV5" s="109" t="s">
        <v>329</v>
      </c>
      <c r="AW5" s="109" t="s">
        <v>330</v>
      </c>
      <c r="AX5" s="109" t="s">
        <v>331</v>
      </c>
      <c r="AY5" s="109" t="s">
        <v>332</v>
      </c>
      <c r="AZ5" s="109" t="s">
        <v>333</v>
      </c>
      <c r="BA5" s="108" t="s">
        <v>334</v>
      </c>
      <c r="BB5" s="108" t="s">
        <v>335</v>
      </c>
      <c r="BC5" s="109" t="s">
        <v>336</v>
      </c>
      <c r="BD5" s="109" t="s">
        <v>337</v>
      </c>
      <c r="BE5" s="109" t="s">
        <v>338</v>
      </c>
      <c r="BF5" s="109" t="s">
        <v>339</v>
      </c>
      <c r="BG5" s="109" t="s">
        <v>340</v>
      </c>
      <c r="BH5" s="109" t="s">
        <v>341</v>
      </c>
      <c r="BI5" s="109" t="s">
        <v>342</v>
      </c>
      <c r="BJ5" s="109" t="s">
        <v>343</v>
      </c>
      <c r="BK5" s="109" t="s">
        <v>344</v>
      </c>
      <c r="BL5" s="109" t="s">
        <v>345</v>
      </c>
      <c r="BM5" s="109" t="s">
        <v>346</v>
      </c>
      <c r="BN5" s="109" t="s">
        <v>347</v>
      </c>
      <c r="BO5" s="109" t="s">
        <v>348</v>
      </c>
      <c r="BP5" s="109" t="s">
        <v>349</v>
      </c>
      <c r="BQ5" s="109" t="s">
        <v>350</v>
      </c>
      <c r="BR5" s="109" t="s">
        <v>351</v>
      </c>
      <c r="BS5" s="109" t="s">
        <v>352</v>
      </c>
      <c r="BT5" s="109" t="s">
        <v>353</v>
      </c>
      <c r="BU5" s="108" t="s">
        <v>354</v>
      </c>
      <c r="BV5" s="109" t="s">
        <v>355</v>
      </c>
      <c r="BW5" s="109" t="s">
        <v>356</v>
      </c>
      <c r="BX5" s="108" t="s">
        <v>357</v>
      </c>
      <c r="BY5" s="266" t="s">
        <v>358</v>
      </c>
      <c r="BZ5" s="108" t="s">
        <v>359</v>
      </c>
      <c r="CA5" s="111" t="s">
        <v>360</v>
      </c>
      <c r="CB5" s="108" t="s">
        <v>361</v>
      </c>
      <c r="CE5" s="113"/>
      <c r="CF5" s="114"/>
    </row>
    <row r="6" spans="1:84" ht="11.25" customHeight="1">
      <c r="A6" s="115" t="s">
        <v>362</v>
      </c>
      <c r="B6" s="116" t="s">
        <v>363</v>
      </c>
      <c r="C6" s="116"/>
      <c r="D6" s="116"/>
      <c r="E6" s="116"/>
      <c r="F6" s="116"/>
      <c r="G6" s="117"/>
      <c r="H6" s="118" t="s">
        <v>364</v>
      </c>
      <c r="I6" s="119">
        <v>57976.571000000004</v>
      </c>
      <c r="J6" s="119">
        <v>40031.75</v>
      </c>
      <c r="K6" s="120">
        <v>0</v>
      </c>
      <c r="L6" s="120">
        <v>8654.2659999999996</v>
      </c>
      <c r="M6" s="120">
        <v>22553.784</v>
      </c>
      <c r="N6" s="120">
        <v>0</v>
      </c>
      <c r="O6" s="120">
        <v>8823.7000000000007</v>
      </c>
      <c r="P6" s="120" t="s">
        <v>365</v>
      </c>
      <c r="Q6" s="120" t="s">
        <v>365</v>
      </c>
      <c r="R6" s="120" t="s">
        <v>365</v>
      </c>
      <c r="S6" s="120" t="s">
        <v>365</v>
      </c>
      <c r="T6" s="120" t="s">
        <v>365</v>
      </c>
      <c r="U6" s="119" t="s">
        <v>365</v>
      </c>
      <c r="V6" s="120" t="s">
        <v>365</v>
      </c>
      <c r="W6" s="120" t="s">
        <v>365</v>
      </c>
      <c r="X6" s="120" t="s">
        <v>365</v>
      </c>
      <c r="Y6" s="120" t="s">
        <v>365</v>
      </c>
      <c r="Z6" s="119">
        <v>0</v>
      </c>
      <c r="AA6" s="120">
        <v>0</v>
      </c>
      <c r="AB6" s="120" t="s">
        <v>365</v>
      </c>
      <c r="AC6" s="119">
        <v>0</v>
      </c>
      <c r="AD6" s="119">
        <v>934.44399999999996</v>
      </c>
      <c r="AE6" s="120">
        <v>928.14700000000005</v>
      </c>
      <c r="AF6" s="120">
        <v>0</v>
      </c>
      <c r="AG6" s="120" t="s">
        <v>365</v>
      </c>
      <c r="AH6" s="120">
        <v>6.2969999999999997</v>
      </c>
      <c r="AI6" s="120">
        <v>0</v>
      </c>
      <c r="AJ6" s="120" t="s">
        <v>365</v>
      </c>
      <c r="AK6" s="120" t="s">
        <v>365</v>
      </c>
      <c r="AL6" s="120" t="s">
        <v>365</v>
      </c>
      <c r="AM6" s="120" t="s">
        <v>365</v>
      </c>
      <c r="AN6" s="120" t="s">
        <v>365</v>
      </c>
      <c r="AO6" s="120" t="s">
        <v>365</v>
      </c>
      <c r="AP6" s="120" t="s">
        <v>365</v>
      </c>
      <c r="AQ6" s="120" t="s">
        <v>365</v>
      </c>
      <c r="AR6" s="120" t="s">
        <v>365</v>
      </c>
      <c r="AS6" s="120" t="s">
        <v>365</v>
      </c>
      <c r="AT6" s="120" t="s">
        <v>365</v>
      </c>
      <c r="AU6" s="120" t="s">
        <v>365</v>
      </c>
      <c r="AV6" s="120" t="s">
        <v>365</v>
      </c>
      <c r="AW6" s="120" t="s">
        <v>365</v>
      </c>
      <c r="AX6" s="120" t="s">
        <v>365</v>
      </c>
      <c r="AY6" s="120" t="s">
        <v>365</v>
      </c>
      <c r="AZ6" s="120" t="s">
        <v>365</v>
      </c>
      <c r="BA6" s="119">
        <v>3396.4409999999998</v>
      </c>
      <c r="BB6" s="119">
        <v>12518.223</v>
      </c>
      <c r="BC6" s="120">
        <v>182.14400000000001</v>
      </c>
      <c r="BD6" s="120">
        <v>0</v>
      </c>
      <c r="BE6" s="120">
        <v>1358.56</v>
      </c>
      <c r="BF6" s="120">
        <v>168.35</v>
      </c>
      <c r="BG6" s="120">
        <v>80.144000000000005</v>
      </c>
      <c r="BH6" s="120">
        <v>25.64</v>
      </c>
      <c r="BI6" s="120">
        <v>8964.2790000000005</v>
      </c>
      <c r="BJ6" s="120" t="s">
        <v>365</v>
      </c>
      <c r="BK6" s="120">
        <v>322.39800000000002</v>
      </c>
      <c r="BL6" s="120">
        <v>143.50899999999999</v>
      </c>
      <c r="BM6" s="120">
        <v>131.102</v>
      </c>
      <c r="BN6" s="120" t="s">
        <v>365</v>
      </c>
      <c r="BO6" s="120">
        <v>842.03399999999999</v>
      </c>
      <c r="BP6" s="120" t="s">
        <v>365</v>
      </c>
      <c r="BQ6" s="120">
        <v>0</v>
      </c>
      <c r="BR6" s="120" t="s">
        <v>365</v>
      </c>
      <c r="BS6" s="120">
        <v>1.952</v>
      </c>
      <c r="BT6" s="120">
        <v>298.11099999999999</v>
      </c>
      <c r="BU6" s="119">
        <v>1069.116</v>
      </c>
      <c r="BV6" s="120">
        <v>660.58299999999997</v>
      </c>
      <c r="BW6" s="120">
        <v>408.53300000000002</v>
      </c>
      <c r="BX6" s="119">
        <v>0</v>
      </c>
      <c r="BY6" s="267">
        <v>26.597000000000001</v>
      </c>
      <c r="BZ6" s="119" t="s">
        <v>365</v>
      </c>
      <c r="CA6" s="121">
        <v>45431.750999999997</v>
      </c>
      <c r="CB6" s="119">
        <v>10405.273999999999</v>
      </c>
    </row>
    <row r="7" spans="1:84" ht="11.25" customHeight="1">
      <c r="A7" s="123" t="s">
        <v>362</v>
      </c>
      <c r="B7" s="124" t="s">
        <v>366</v>
      </c>
      <c r="C7" s="124"/>
      <c r="D7" s="124"/>
      <c r="E7" s="124"/>
      <c r="F7" s="124"/>
      <c r="G7" s="125"/>
      <c r="H7" s="126" t="s">
        <v>367</v>
      </c>
      <c r="I7" s="119">
        <v>256.70299999999997</v>
      </c>
      <c r="J7" s="119">
        <v>195.179</v>
      </c>
      <c r="K7" s="120">
        <v>0</v>
      </c>
      <c r="L7" s="120">
        <v>0</v>
      </c>
      <c r="M7" s="120">
        <v>195.179</v>
      </c>
      <c r="N7" s="120">
        <v>0</v>
      </c>
      <c r="O7" s="120">
        <v>0</v>
      </c>
      <c r="P7" s="120" t="s">
        <v>365</v>
      </c>
      <c r="Q7" s="120" t="s">
        <v>365</v>
      </c>
      <c r="R7" s="120" t="s">
        <v>365</v>
      </c>
      <c r="S7" s="120" t="s">
        <v>365</v>
      </c>
      <c r="T7" s="120" t="s">
        <v>365</v>
      </c>
      <c r="U7" s="119" t="s">
        <v>365</v>
      </c>
      <c r="V7" s="120" t="s">
        <v>365</v>
      </c>
      <c r="W7" s="120" t="s">
        <v>365</v>
      </c>
      <c r="X7" s="120" t="s">
        <v>365</v>
      </c>
      <c r="Y7" s="120" t="s">
        <v>365</v>
      </c>
      <c r="Z7" s="119">
        <v>0</v>
      </c>
      <c r="AA7" s="120">
        <v>0</v>
      </c>
      <c r="AB7" s="120" t="s">
        <v>365</v>
      </c>
      <c r="AC7" s="119">
        <v>0</v>
      </c>
      <c r="AD7" s="119">
        <v>61.524000000000001</v>
      </c>
      <c r="AE7" s="120" t="s">
        <v>365</v>
      </c>
      <c r="AF7" s="120" t="s">
        <v>365</v>
      </c>
      <c r="AG7" s="120" t="s">
        <v>365</v>
      </c>
      <c r="AH7" s="120" t="s">
        <v>365</v>
      </c>
      <c r="AI7" s="120" t="s">
        <v>365</v>
      </c>
      <c r="AJ7" s="120">
        <v>0</v>
      </c>
      <c r="AK7" s="120">
        <v>0</v>
      </c>
      <c r="AL7" s="120">
        <v>0</v>
      </c>
      <c r="AM7" s="120">
        <v>0</v>
      </c>
      <c r="AN7" s="120">
        <v>0</v>
      </c>
      <c r="AO7" s="120">
        <v>0</v>
      </c>
      <c r="AP7" s="120">
        <v>0</v>
      </c>
      <c r="AQ7" s="120">
        <v>0</v>
      </c>
      <c r="AR7" s="120">
        <v>0</v>
      </c>
      <c r="AS7" s="120">
        <v>0</v>
      </c>
      <c r="AT7" s="120">
        <v>0</v>
      </c>
      <c r="AU7" s="120">
        <v>0</v>
      </c>
      <c r="AV7" s="120">
        <v>61.524000000000001</v>
      </c>
      <c r="AW7" s="120">
        <v>0</v>
      </c>
      <c r="AX7" s="120">
        <v>0</v>
      </c>
      <c r="AY7" s="120">
        <v>0</v>
      </c>
      <c r="AZ7" s="120">
        <v>0</v>
      </c>
      <c r="BA7" s="119" t="s">
        <v>365</v>
      </c>
      <c r="BB7" s="119">
        <v>0</v>
      </c>
      <c r="BC7" s="120" t="s">
        <v>365</v>
      </c>
      <c r="BD7" s="120" t="s">
        <v>365</v>
      </c>
      <c r="BE7" s="120" t="s">
        <v>365</v>
      </c>
      <c r="BF7" s="120" t="s">
        <v>365</v>
      </c>
      <c r="BG7" s="120" t="s">
        <v>365</v>
      </c>
      <c r="BH7" s="120" t="s">
        <v>365</v>
      </c>
      <c r="BI7" s="120" t="s">
        <v>365</v>
      </c>
      <c r="BJ7" s="120" t="s">
        <v>365</v>
      </c>
      <c r="BK7" s="120" t="s">
        <v>365</v>
      </c>
      <c r="BL7" s="120" t="s">
        <v>365</v>
      </c>
      <c r="BM7" s="120" t="s">
        <v>365</v>
      </c>
      <c r="BN7" s="120">
        <v>0</v>
      </c>
      <c r="BO7" s="120" t="s">
        <v>365</v>
      </c>
      <c r="BP7" s="120">
        <v>0</v>
      </c>
      <c r="BQ7" s="120" t="s">
        <v>365</v>
      </c>
      <c r="BR7" s="120">
        <v>0</v>
      </c>
      <c r="BS7" s="120" t="s">
        <v>365</v>
      </c>
      <c r="BT7" s="120" t="s">
        <v>365</v>
      </c>
      <c r="BU7" s="119" t="s">
        <v>365</v>
      </c>
      <c r="BV7" s="120" t="s">
        <v>365</v>
      </c>
      <c r="BW7" s="120" t="s">
        <v>365</v>
      </c>
      <c r="BX7" s="119" t="s">
        <v>365</v>
      </c>
      <c r="BY7" s="267" t="s">
        <v>365</v>
      </c>
      <c r="BZ7" s="119" t="s">
        <v>365</v>
      </c>
      <c r="CA7" s="121">
        <v>256.70299999999997</v>
      </c>
      <c r="CB7" s="119">
        <v>0</v>
      </c>
    </row>
    <row r="8" spans="1:84" ht="11.25" customHeight="1">
      <c r="A8" s="127" t="s">
        <v>362</v>
      </c>
      <c r="B8" s="128" t="s">
        <v>368</v>
      </c>
      <c r="C8" s="128"/>
      <c r="D8" s="128"/>
      <c r="E8" s="128"/>
      <c r="F8" s="128"/>
      <c r="G8" s="129"/>
      <c r="H8" s="130" t="s">
        <v>369</v>
      </c>
      <c r="I8" s="119">
        <v>58492.029000000002</v>
      </c>
      <c r="J8" s="119">
        <v>7738.1289999999999</v>
      </c>
      <c r="K8" s="120">
        <v>188.66900000000001</v>
      </c>
      <c r="L8" s="120">
        <v>1249.3150000000001</v>
      </c>
      <c r="M8" s="120">
        <v>6134.4709999999995</v>
      </c>
      <c r="N8" s="120">
        <v>0</v>
      </c>
      <c r="O8" s="120">
        <v>28.887</v>
      </c>
      <c r="P8" s="120">
        <v>4.4749999999999996</v>
      </c>
      <c r="Q8" s="120">
        <v>128.678</v>
      </c>
      <c r="R8" s="120">
        <v>0</v>
      </c>
      <c r="S8" s="120">
        <v>0.94099999999999995</v>
      </c>
      <c r="T8" s="120">
        <v>2.6930000000000001</v>
      </c>
      <c r="U8" s="119">
        <v>0</v>
      </c>
      <c r="V8" s="120">
        <v>0</v>
      </c>
      <c r="W8" s="120">
        <v>0</v>
      </c>
      <c r="X8" s="120">
        <v>0</v>
      </c>
      <c r="Y8" s="120">
        <v>0</v>
      </c>
      <c r="Z8" s="119">
        <v>0</v>
      </c>
      <c r="AA8" s="120">
        <v>0</v>
      </c>
      <c r="AB8" s="120">
        <v>0</v>
      </c>
      <c r="AC8" s="119">
        <v>0</v>
      </c>
      <c r="AD8" s="119">
        <v>33490.695</v>
      </c>
      <c r="AE8" s="120">
        <v>25279.978999999999</v>
      </c>
      <c r="AF8" s="120">
        <v>0</v>
      </c>
      <c r="AG8" s="120">
        <v>225.09299999999999</v>
      </c>
      <c r="AH8" s="120">
        <v>72.819000000000003</v>
      </c>
      <c r="AI8" s="120">
        <v>0</v>
      </c>
      <c r="AJ8" s="120" t="s">
        <v>365</v>
      </c>
      <c r="AK8" s="120">
        <v>0</v>
      </c>
      <c r="AL8" s="120">
        <v>2356.3739999999998</v>
      </c>
      <c r="AM8" s="120">
        <v>356</v>
      </c>
      <c r="AN8" s="120">
        <v>0.128</v>
      </c>
      <c r="AO8" s="120">
        <v>0</v>
      </c>
      <c r="AP8" s="120">
        <v>0</v>
      </c>
      <c r="AQ8" s="120">
        <v>0.32900000000000001</v>
      </c>
      <c r="AR8" s="120">
        <v>0</v>
      </c>
      <c r="AS8" s="120">
        <v>4378.0529999999999</v>
      </c>
      <c r="AT8" s="120">
        <v>30.122</v>
      </c>
      <c r="AU8" s="120">
        <v>79.197000000000003</v>
      </c>
      <c r="AV8" s="120">
        <v>229.208</v>
      </c>
      <c r="AW8" s="120">
        <v>169.489</v>
      </c>
      <c r="AX8" s="120">
        <v>34.656999999999996</v>
      </c>
      <c r="AY8" s="120">
        <v>85.013999999999996</v>
      </c>
      <c r="AZ8" s="120">
        <v>194.232</v>
      </c>
      <c r="BA8" s="119">
        <v>14471.214</v>
      </c>
      <c r="BB8" s="119">
        <v>1018.6369999999999</v>
      </c>
      <c r="BC8" s="120" t="s">
        <v>365</v>
      </c>
      <c r="BD8" s="120" t="s">
        <v>365</v>
      </c>
      <c r="BE8" s="120" t="s">
        <v>365</v>
      </c>
      <c r="BF8" s="120" t="s">
        <v>365</v>
      </c>
      <c r="BG8" s="120">
        <v>0</v>
      </c>
      <c r="BH8" s="120">
        <v>0</v>
      </c>
      <c r="BI8" s="120">
        <v>650.71699999999998</v>
      </c>
      <c r="BJ8" s="120">
        <v>0</v>
      </c>
      <c r="BK8" s="120">
        <v>0</v>
      </c>
      <c r="BL8" s="120">
        <v>0</v>
      </c>
      <c r="BM8" s="120">
        <v>39.247999999999998</v>
      </c>
      <c r="BN8" s="120">
        <v>13.816000000000001</v>
      </c>
      <c r="BO8" s="120">
        <v>274.38499999999999</v>
      </c>
      <c r="BP8" s="120">
        <v>40.47</v>
      </c>
      <c r="BQ8" s="120">
        <v>0</v>
      </c>
      <c r="BR8" s="120">
        <v>0</v>
      </c>
      <c r="BS8" s="120">
        <v>0</v>
      </c>
      <c r="BT8" s="120" t="s">
        <v>365</v>
      </c>
      <c r="BU8" s="119">
        <v>0</v>
      </c>
      <c r="BV8" s="120">
        <v>0</v>
      </c>
      <c r="BW8" s="120">
        <v>0</v>
      </c>
      <c r="BX8" s="119" t="s">
        <v>365</v>
      </c>
      <c r="BY8" s="267">
        <v>0</v>
      </c>
      <c r="BZ8" s="119">
        <v>1773.355</v>
      </c>
      <c r="CA8" s="121">
        <v>57147.290999999997</v>
      </c>
      <c r="CB8" s="119">
        <v>1112.3879999999999</v>
      </c>
    </row>
    <row r="9" spans="1:84" ht="11.25" customHeight="1">
      <c r="A9" s="131" t="s">
        <v>370</v>
      </c>
      <c r="B9" s="132" t="s">
        <v>371</v>
      </c>
      <c r="C9" s="132"/>
      <c r="D9" s="132"/>
      <c r="E9" s="132"/>
      <c r="F9" s="132"/>
      <c r="G9" s="133"/>
      <c r="H9" s="134" t="s">
        <v>372</v>
      </c>
      <c r="I9" s="119">
        <v>14329.152</v>
      </c>
      <c r="J9" s="119">
        <v>7601.3530000000001</v>
      </c>
      <c r="K9" s="135">
        <v>0</v>
      </c>
      <c r="L9" s="135">
        <v>1883.22</v>
      </c>
      <c r="M9" s="135">
        <v>1184.8499999999999</v>
      </c>
      <c r="N9" s="135">
        <v>0</v>
      </c>
      <c r="O9" s="135">
        <v>10.308</v>
      </c>
      <c r="P9" s="135">
        <v>10.318</v>
      </c>
      <c r="Q9" s="135">
        <v>4244.165</v>
      </c>
      <c r="R9" s="135">
        <v>0</v>
      </c>
      <c r="S9" s="135">
        <v>268.49200000000002</v>
      </c>
      <c r="T9" s="135">
        <v>0</v>
      </c>
      <c r="U9" s="119">
        <v>0</v>
      </c>
      <c r="V9" s="135">
        <v>0</v>
      </c>
      <c r="W9" s="135">
        <v>0</v>
      </c>
      <c r="X9" s="135">
        <v>0</v>
      </c>
      <c r="Y9" s="135">
        <v>0</v>
      </c>
      <c r="Z9" s="119">
        <v>0</v>
      </c>
      <c r="AA9" s="135">
        <v>0</v>
      </c>
      <c r="AB9" s="135">
        <v>0</v>
      </c>
      <c r="AC9" s="136">
        <v>0</v>
      </c>
      <c r="AD9" s="119">
        <v>4686.0879999999997</v>
      </c>
      <c r="AE9" s="135">
        <v>201.584</v>
      </c>
      <c r="AF9" s="135">
        <v>0</v>
      </c>
      <c r="AG9" s="135">
        <v>0</v>
      </c>
      <c r="AH9" s="135">
        <v>0</v>
      </c>
      <c r="AI9" s="135">
        <v>0</v>
      </c>
      <c r="AJ9" s="135" t="s">
        <v>365</v>
      </c>
      <c r="AK9" s="135">
        <v>0</v>
      </c>
      <c r="AL9" s="135">
        <v>389.96199999999999</v>
      </c>
      <c r="AM9" s="135">
        <v>217.25</v>
      </c>
      <c r="AN9" s="135">
        <v>26.73</v>
      </c>
      <c r="AO9" s="135">
        <v>0</v>
      </c>
      <c r="AP9" s="135">
        <v>157.68899999999999</v>
      </c>
      <c r="AQ9" s="135">
        <v>1E-3</v>
      </c>
      <c r="AR9" s="135">
        <v>662.83699999999999</v>
      </c>
      <c r="AS9" s="135">
        <v>333.58300000000003</v>
      </c>
      <c r="AT9" s="135">
        <v>1087.998</v>
      </c>
      <c r="AU9" s="135">
        <v>125.104</v>
      </c>
      <c r="AV9" s="135">
        <v>348.82100000000003</v>
      </c>
      <c r="AW9" s="135">
        <v>495.91699999999997</v>
      </c>
      <c r="AX9" s="135">
        <v>224.16200000000001</v>
      </c>
      <c r="AY9" s="135">
        <v>11.553000000000001</v>
      </c>
      <c r="AZ9" s="135">
        <v>402.89600000000002</v>
      </c>
      <c r="BA9" s="136">
        <v>823.80700000000002</v>
      </c>
      <c r="BB9" s="119">
        <v>585.30999999999995</v>
      </c>
      <c r="BC9" s="135" t="s">
        <v>365</v>
      </c>
      <c r="BD9" s="135" t="s">
        <v>365</v>
      </c>
      <c r="BE9" s="135" t="s">
        <v>365</v>
      </c>
      <c r="BF9" s="135" t="s">
        <v>365</v>
      </c>
      <c r="BG9" s="135">
        <v>0</v>
      </c>
      <c r="BH9" s="135">
        <v>0</v>
      </c>
      <c r="BI9" s="135">
        <v>284.512</v>
      </c>
      <c r="BJ9" s="135">
        <v>0</v>
      </c>
      <c r="BK9" s="135">
        <v>0</v>
      </c>
      <c r="BL9" s="135">
        <v>0</v>
      </c>
      <c r="BM9" s="135">
        <v>1.25</v>
      </c>
      <c r="BN9" s="135">
        <v>0</v>
      </c>
      <c r="BO9" s="135">
        <v>299.548</v>
      </c>
      <c r="BP9" s="135">
        <v>0</v>
      </c>
      <c r="BQ9" s="135">
        <v>0</v>
      </c>
      <c r="BR9" s="135">
        <v>0</v>
      </c>
      <c r="BS9" s="135">
        <v>0</v>
      </c>
      <c r="BT9" s="120" t="s">
        <v>365</v>
      </c>
      <c r="BU9" s="136">
        <v>0</v>
      </c>
      <c r="BV9" s="135">
        <v>0</v>
      </c>
      <c r="BW9" s="135">
        <v>0</v>
      </c>
      <c r="BX9" s="136" t="s">
        <v>365</v>
      </c>
      <c r="BY9" s="268">
        <v>0</v>
      </c>
      <c r="BZ9" s="136">
        <v>632.59500000000003</v>
      </c>
      <c r="CA9" s="137">
        <v>13627.514999999999</v>
      </c>
      <c r="CB9" s="136">
        <v>618.75300000000004</v>
      </c>
    </row>
    <row r="10" spans="1:84" ht="11.25" customHeight="1">
      <c r="A10" s="138" t="s">
        <v>362</v>
      </c>
      <c r="B10" s="139" t="s">
        <v>373</v>
      </c>
      <c r="C10" s="139"/>
      <c r="D10" s="139"/>
      <c r="E10" s="139"/>
      <c r="F10" s="139"/>
      <c r="G10" s="140"/>
      <c r="H10" s="141" t="s">
        <v>374</v>
      </c>
      <c r="I10" s="142">
        <v>884.17200000000003</v>
      </c>
      <c r="J10" s="142">
        <v>551.00199999999995</v>
      </c>
      <c r="K10" s="143">
        <v>-9.6120000000000001</v>
      </c>
      <c r="L10" s="143">
        <v>-23.611999999999998</v>
      </c>
      <c r="M10" s="143">
        <v>365.56400000000002</v>
      </c>
      <c r="N10" s="143">
        <v>0</v>
      </c>
      <c r="O10" s="143">
        <v>5.22</v>
      </c>
      <c r="P10" s="143">
        <v>6.4000000000000001E-2</v>
      </c>
      <c r="Q10" s="143">
        <v>213.74799999999999</v>
      </c>
      <c r="R10" s="143">
        <v>0</v>
      </c>
      <c r="S10" s="143">
        <v>-0.316</v>
      </c>
      <c r="T10" s="143">
        <v>-5.3999999999999999E-2</v>
      </c>
      <c r="U10" s="142">
        <v>0</v>
      </c>
      <c r="V10" s="143">
        <v>0</v>
      </c>
      <c r="W10" s="143">
        <v>0</v>
      </c>
      <c r="X10" s="143">
        <v>0</v>
      </c>
      <c r="Y10" s="143">
        <v>0</v>
      </c>
      <c r="Z10" s="142">
        <v>0</v>
      </c>
      <c r="AA10" s="143">
        <v>0</v>
      </c>
      <c r="AB10" s="143">
        <v>0</v>
      </c>
      <c r="AC10" s="144">
        <v>0</v>
      </c>
      <c r="AD10" s="142">
        <v>-62.595999999999997</v>
      </c>
      <c r="AE10" s="143">
        <v>-38.045000000000002</v>
      </c>
      <c r="AF10" s="143">
        <v>0</v>
      </c>
      <c r="AG10" s="143">
        <v>-55.274999999999999</v>
      </c>
      <c r="AH10" s="143">
        <v>-0.621</v>
      </c>
      <c r="AI10" s="143">
        <v>0</v>
      </c>
      <c r="AJ10" s="143">
        <v>0</v>
      </c>
      <c r="AK10" s="143">
        <v>0</v>
      </c>
      <c r="AL10" s="143">
        <v>4.6669999999999998</v>
      </c>
      <c r="AM10" s="143">
        <v>1.7569999999999999</v>
      </c>
      <c r="AN10" s="143">
        <v>0.68200000000000005</v>
      </c>
      <c r="AO10" s="143">
        <v>0</v>
      </c>
      <c r="AP10" s="143">
        <v>25.986000000000001</v>
      </c>
      <c r="AQ10" s="143">
        <v>-1.2E-2</v>
      </c>
      <c r="AR10" s="143">
        <v>-1E-3</v>
      </c>
      <c r="AS10" s="143">
        <v>11.79</v>
      </c>
      <c r="AT10" s="143">
        <v>-18.870999999999999</v>
      </c>
      <c r="AU10" s="143">
        <v>3.081</v>
      </c>
      <c r="AV10" s="143">
        <v>2.3420000000000001</v>
      </c>
      <c r="AW10" s="143">
        <v>-1.5169999999999999</v>
      </c>
      <c r="AX10" s="143">
        <v>1.4450000000000001</v>
      </c>
      <c r="AY10" s="143">
        <v>1.6830000000000001</v>
      </c>
      <c r="AZ10" s="143">
        <v>-1.6870000000000001</v>
      </c>
      <c r="BA10" s="144">
        <v>396.49099999999999</v>
      </c>
      <c r="BB10" s="144">
        <v>-0.72499999999999998</v>
      </c>
      <c r="BC10" s="143" t="s">
        <v>365</v>
      </c>
      <c r="BD10" s="143" t="s">
        <v>365</v>
      </c>
      <c r="BE10" s="143" t="s">
        <v>365</v>
      </c>
      <c r="BF10" s="143" t="s">
        <v>365</v>
      </c>
      <c r="BG10" s="143" t="s">
        <v>365</v>
      </c>
      <c r="BH10" s="143" t="s">
        <v>365</v>
      </c>
      <c r="BI10" s="143">
        <v>0</v>
      </c>
      <c r="BJ10" s="143">
        <v>0</v>
      </c>
      <c r="BK10" s="143">
        <v>0</v>
      </c>
      <c r="BL10" s="143">
        <v>0</v>
      </c>
      <c r="BM10" s="143">
        <v>9.9000000000000005E-2</v>
      </c>
      <c r="BN10" s="143">
        <v>0</v>
      </c>
      <c r="BO10" s="143">
        <v>-0.82499999999999996</v>
      </c>
      <c r="BP10" s="143">
        <v>0</v>
      </c>
      <c r="BQ10" s="143">
        <v>0</v>
      </c>
      <c r="BR10" s="143">
        <v>0</v>
      </c>
      <c r="BS10" s="143">
        <v>1E-3</v>
      </c>
      <c r="BT10" s="143" t="s">
        <v>365</v>
      </c>
      <c r="BU10" s="142">
        <v>0</v>
      </c>
      <c r="BV10" s="143">
        <v>0</v>
      </c>
      <c r="BW10" s="143">
        <v>0</v>
      </c>
      <c r="BX10" s="144" t="s">
        <v>365</v>
      </c>
      <c r="BY10" s="269" t="s">
        <v>365</v>
      </c>
      <c r="BZ10" s="144" t="s">
        <v>365</v>
      </c>
      <c r="CA10" s="145">
        <v>884.89700000000005</v>
      </c>
      <c r="CB10" s="144">
        <v>-0.72499999999999998</v>
      </c>
    </row>
    <row r="11" spans="1:84" ht="11.25" customHeight="1">
      <c r="A11" s="146" t="s">
        <v>375</v>
      </c>
      <c r="B11" s="147" t="s">
        <v>376</v>
      </c>
      <c r="C11" s="148"/>
      <c r="D11" s="148"/>
      <c r="E11" s="148"/>
      <c r="F11" s="148"/>
      <c r="G11" s="149"/>
      <c r="H11" s="150" t="s">
        <v>377</v>
      </c>
      <c r="I11" s="151">
        <v>103280.323</v>
      </c>
      <c r="J11" s="151">
        <v>40914.707000000002</v>
      </c>
      <c r="K11" s="152">
        <v>179.05699999999999</v>
      </c>
      <c r="L11" s="152">
        <v>7996.7489999999998</v>
      </c>
      <c r="M11" s="152">
        <v>28064.148000000001</v>
      </c>
      <c r="N11" s="152">
        <v>0</v>
      </c>
      <c r="O11" s="152">
        <v>8847.4989999999998</v>
      </c>
      <c r="P11" s="152">
        <v>-5.7789999999999999</v>
      </c>
      <c r="Q11" s="152">
        <v>-3901.74</v>
      </c>
      <c r="R11" s="152">
        <v>0</v>
      </c>
      <c r="S11" s="152">
        <v>-267.86700000000002</v>
      </c>
      <c r="T11" s="152">
        <v>2.6389999999999998</v>
      </c>
      <c r="U11" s="151">
        <v>0</v>
      </c>
      <c r="V11" s="152">
        <v>0</v>
      </c>
      <c r="W11" s="152">
        <v>0</v>
      </c>
      <c r="X11" s="152">
        <v>0</v>
      </c>
      <c r="Y11" s="152">
        <v>0</v>
      </c>
      <c r="Z11" s="151">
        <v>0</v>
      </c>
      <c r="AA11" s="152">
        <v>0</v>
      </c>
      <c r="AB11" s="152">
        <v>0</v>
      </c>
      <c r="AC11" s="151">
        <v>0</v>
      </c>
      <c r="AD11" s="151">
        <v>29737.98</v>
      </c>
      <c r="AE11" s="152">
        <v>25968.498</v>
      </c>
      <c r="AF11" s="152">
        <v>0</v>
      </c>
      <c r="AG11" s="152">
        <v>169.81800000000001</v>
      </c>
      <c r="AH11" s="152">
        <v>78.495000000000005</v>
      </c>
      <c r="AI11" s="152">
        <v>0</v>
      </c>
      <c r="AJ11" s="152">
        <v>0</v>
      </c>
      <c r="AK11" s="152">
        <v>0</v>
      </c>
      <c r="AL11" s="152">
        <v>1971.079</v>
      </c>
      <c r="AM11" s="152">
        <v>140.50700000000001</v>
      </c>
      <c r="AN11" s="152">
        <v>-25.92</v>
      </c>
      <c r="AO11" s="152">
        <v>0</v>
      </c>
      <c r="AP11" s="152">
        <v>-131.703</v>
      </c>
      <c r="AQ11" s="152">
        <v>0.315</v>
      </c>
      <c r="AR11" s="152">
        <v>-662.83900000000006</v>
      </c>
      <c r="AS11" s="152">
        <v>4056.26</v>
      </c>
      <c r="AT11" s="152">
        <v>-1076.748</v>
      </c>
      <c r="AU11" s="152">
        <v>-42.825000000000003</v>
      </c>
      <c r="AV11" s="152">
        <v>-55.746000000000002</v>
      </c>
      <c r="AW11" s="152">
        <v>-327.94499999999999</v>
      </c>
      <c r="AX11" s="152">
        <v>-188.06</v>
      </c>
      <c r="AY11" s="152">
        <v>75.144000000000005</v>
      </c>
      <c r="AZ11" s="152">
        <v>-210.351</v>
      </c>
      <c r="BA11" s="151">
        <v>17440.338</v>
      </c>
      <c r="BB11" s="151">
        <v>12950.824000000001</v>
      </c>
      <c r="BC11" s="152">
        <v>182.14400000000001</v>
      </c>
      <c r="BD11" s="152">
        <v>0</v>
      </c>
      <c r="BE11" s="152">
        <v>1358.56</v>
      </c>
      <c r="BF11" s="152">
        <v>168.35</v>
      </c>
      <c r="BG11" s="152">
        <v>80.144000000000005</v>
      </c>
      <c r="BH11" s="152">
        <v>25.64</v>
      </c>
      <c r="BI11" s="152">
        <v>9330.4840000000004</v>
      </c>
      <c r="BJ11" s="152">
        <v>0</v>
      </c>
      <c r="BK11" s="152">
        <v>322.39800000000002</v>
      </c>
      <c r="BL11" s="152">
        <v>143.50899999999999</v>
      </c>
      <c r="BM11" s="152">
        <v>169.2</v>
      </c>
      <c r="BN11" s="152">
        <v>13.816000000000001</v>
      </c>
      <c r="BO11" s="152">
        <v>816.04499999999996</v>
      </c>
      <c r="BP11" s="152">
        <v>40.47</v>
      </c>
      <c r="BQ11" s="152">
        <v>0</v>
      </c>
      <c r="BR11" s="152">
        <v>0</v>
      </c>
      <c r="BS11" s="152">
        <v>1.9530000000000001</v>
      </c>
      <c r="BT11" s="152">
        <v>298.11099999999999</v>
      </c>
      <c r="BU11" s="151">
        <v>1069.116</v>
      </c>
      <c r="BV11" s="152">
        <v>660.58299999999997</v>
      </c>
      <c r="BW11" s="152">
        <v>408.53300000000002</v>
      </c>
      <c r="BX11" s="151">
        <v>0</v>
      </c>
      <c r="BY11" s="270">
        <v>26.597000000000001</v>
      </c>
      <c r="BZ11" s="151">
        <v>1140.76</v>
      </c>
      <c r="CA11" s="153">
        <v>90093.126999999993</v>
      </c>
      <c r="CB11" s="151">
        <v>10898.183999999999</v>
      </c>
    </row>
    <row r="12" spans="1:84" ht="11.25" customHeight="1">
      <c r="A12" s="154" t="s">
        <v>370</v>
      </c>
      <c r="B12" s="155" t="s">
        <v>378</v>
      </c>
      <c r="C12" s="155"/>
      <c r="D12" s="155"/>
      <c r="E12" s="155"/>
      <c r="F12" s="155"/>
      <c r="G12" s="156"/>
      <c r="H12" s="157" t="s">
        <v>379</v>
      </c>
      <c r="I12" s="119">
        <v>301.62900000000002</v>
      </c>
      <c r="J12" s="119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19">
        <v>0</v>
      </c>
      <c r="V12" s="120">
        <v>0</v>
      </c>
      <c r="W12" s="120">
        <v>0</v>
      </c>
      <c r="X12" s="120">
        <v>0</v>
      </c>
      <c r="Y12" s="120">
        <v>0</v>
      </c>
      <c r="Z12" s="119">
        <v>0</v>
      </c>
      <c r="AA12" s="120">
        <v>0</v>
      </c>
      <c r="AB12" s="120">
        <v>0</v>
      </c>
      <c r="AC12" s="119">
        <v>0</v>
      </c>
      <c r="AD12" s="119">
        <v>301.62900000000002</v>
      </c>
      <c r="AE12" s="120" t="s">
        <v>365</v>
      </c>
      <c r="AF12" s="120" t="s">
        <v>365</v>
      </c>
      <c r="AG12" s="120" t="s">
        <v>365</v>
      </c>
      <c r="AH12" s="120" t="s">
        <v>365</v>
      </c>
      <c r="AI12" s="120" t="s">
        <v>365</v>
      </c>
      <c r="AJ12" s="120">
        <v>0</v>
      </c>
      <c r="AK12" s="120">
        <v>0</v>
      </c>
      <c r="AL12" s="120">
        <v>0</v>
      </c>
      <c r="AM12" s="120">
        <v>0</v>
      </c>
      <c r="AN12" s="120">
        <v>0</v>
      </c>
      <c r="AO12" s="120">
        <v>0</v>
      </c>
      <c r="AP12" s="120">
        <v>0</v>
      </c>
      <c r="AQ12" s="120">
        <v>0</v>
      </c>
      <c r="AR12" s="120">
        <v>0</v>
      </c>
      <c r="AS12" s="120">
        <v>217.24</v>
      </c>
      <c r="AT12" s="120">
        <v>84.388999999999996</v>
      </c>
      <c r="AU12" s="120">
        <v>0</v>
      </c>
      <c r="AV12" s="120">
        <v>0</v>
      </c>
      <c r="AW12" s="120">
        <v>0</v>
      </c>
      <c r="AX12" s="120">
        <v>0</v>
      </c>
      <c r="AY12" s="120">
        <v>0</v>
      </c>
      <c r="AZ12" s="120">
        <v>0</v>
      </c>
      <c r="BA12" s="119">
        <v>0</v>
      </c>
      <c r="BB12" s="119">
        <v>0</v>
      </c>
      <c r="BC12" s="120" t="s">
        <v>365</v>
      </c>
      <c r="BD12" s="120" t="s">
        <v>365</v>
      </c>
      <c r="BE12" s="120" t="s">
        <v>365</v>
      </c>
      <c r="BF12" s="120" t="s">
        <v>365</v>
      </c>
      <c r="BG12" s="120" t="s">
        <v>365</v>
      </c>
      <c r="BH12" s="120" t="s">
        <v>365</v>
      </c>
      <c r="BI12" s="120" t="s">
        <v>365</v>
      </c>
      <c r="BJ12" s="120" t="s">
        <v>365</v>
      </c>
      <c r="BK12" s="120" t="s">
        <v>365</v>
      </c>
      <c r="BL12" s="120" t="s">
        <v>365</v>
      </c>
      <c r="BM12" s="120" t="s">
        <v>365</v>
      </c>
      <c r="BN12" s="120">
        <v>0</v>
      </c>
      <c r="BO12" s="120" t="s">
        <v>365</v>
      </c>
      <c r="BP12" s="120">
        <v>0</v>
      </c>
      <c r="BQ12" s="120" t="s">
        <v>365</v>
      </c>
      <c r="BR12" s="120">
        <v>0</v>
      </c>
      <c r="BS12" s="120" t="s">
        <v>365</v>
      </c>
      <c r="BT12" s="120" t="s">
        <v>365</v>
      </c>
      <c r="BU12" s="119" t="s">
        <v>365</v>
      </c>
      <c r="BV12" s="120" t="s">
        <v>365</v>
      </c>
      <c r="BW12" s="120" t="s">
        <v>365</v>
      </c>
      <c r="BX12" s="119" t="s">
        <v>365</v>
      </c>
      <c r="BY12" s="267" t="s">
        <v>365</v>
      </c>
      <c r="BZ12" s="119" t="s">
        <v>365</v>
      </c>
      <c r="CA12" s="121">
        <v>301.62900000000002</v>
      </c>
      <c r="CB12" s="119">
        <v>0</v>
      </c>
    </row>
    <row r="13" spans="1:84" ht="11.25" customHeight="1">
      <c r="A13" s="146" t="s">
        <v>375</v>
      </c>
      <c r="B13" s="147" t="s">
        <v>380</v>
      </c>
      <c r="C13" s="148"/>
      <c r="D13" s="148"/>
      <c r="E13" s="148"/>
      <c r="F13" s="148"/>
      <c r="G13" s="149"/>
      <c r="H13" s="150" t="s">
        <v>381</v>
      </c>
      <c r="I13" s="151">
        <v>102978.693</v>
      </c>
      <c r="J13" s="151">
        <v>40914.707000000002</v>
      </c>
      <c r="K13" s="152">
        <v>179.05699999999999</v>
      </c>
      <c r="L13" s="152">
        <v>7996.7489999999998</v>
      </c>
      <c r="M13" s="152">
        <v>28064.148000000001</v>
      </c>
      <c r="N13" s="152">
        <v>0</v>
      </c>
      <c r="O13" s="152">
        <v>8847.4989999999998</v>
      </c>
      <c r="P13" s="152">
        <v>-5.7789999999999999</v>
      </c>
      <c r="Q13" s="152">
        <v>-3901.74</v>
      </c>
      <c r="R13" s="152">
        <v>0</v>
      </c>
      <c r="S13" s="152">
        <v>-267.86700000000002</v>
      </c>
      <c r="T13" s="152">
        <v>2.6389999999999998</v>
      </c>
      <c r="U13" s="151">
        <v>0</v>
      </c>
      <c r="V13" s="152">
        <v>0</v>
      </c>
      <c r="W13" s="152">
        <v>0</v>
      </c>
      <c r="X13" s="152">
        <v>0</v>
      </c>
      <c r="Y13" s="152">
        <v>0</v>
      </c>
      <c r="Z13" s="151">
        <v>0</v>
      </c>
      <c r="AA13" s="152">
        <v>0</v>
      </c>
      <c r="AB13" s="152">
        <v>0</v>
      </c>
      <c r="AC13" s="151">
        <v>0</v>
      </c>
      <c r="AD13" s="151">
        <v>29436.350999999999</v>
      </c>
      <c r="AE13" s="152">
        <v>25968.498</v>
      </c>
      <c r="AF13" s="152">
        <v>0</v>
      </c>
      <c r="AG13" s="152">
        <v>169.81800000000001</v>
      </c>
      <c r="AH13" s="152">
        <v>78.495000000000005</v>
      </c>
      <c r="AI13" s="152">
        <v>0</v>
      </c>
      <c r="AJ13" s="152">
        <v>0</v>
      </c>
      <c r="AK13" s="152">
        <v>0</v>
      </c>
      <c r="AL13" s="152">
        <v>1971.079</v>
      </c>
      <c r="AM13" s="152">
        <v>140.50700000000001</v>
      </c>
      <c r="AN13" s="152">
        <v>-25.92</v>
      </c>
      <c r="AO13" s="152">
        <v>0</v>
      </c>
      <c r="AP13" s="152">
        <v>-131.703</v>
      </c>
      <c r="AQ13" s="152">
        <v>0.315</v>
      </c>
      <c r="AR13" s="152">
        <v>-662.83900000000006</v>
      </c>
      <c r="AS13" s="152">
        <v>3839.02</v>
      </c>
      <c r="AT13" s="152">
        <v>-1161.1369999999999</v>
      </c>
      <c r="AU13" s="152">
        <v>-42.825000000000003</v>
      </c>
      <c r="AV13" s="152">
        <v>-55.746000000000002</v>
      </c>
      <c r="AW13" s="152">
        <v>-327.94499999999999</v>
      </c>
      <c r="AX13" s="152">
        <v>-188.06</v>
      </c>
      <c r="AY13" s="152">
        <v>75.144000000000005</v>
      </c>
      <c r="AZ13" s="152">
        <v>-210.351</v>
      </c>
      <c r="BA13" s="151">
        <v>17440.338</v>
      </c>
      <c r="BB13" s="151">
        <v>12950.824000000001</v>
      </c>
      <c r="BC13" s="152">
        <v>182.14400000000001</v>
      </c>
      <c r="BD13" s="152">
        <v>0</v>
      </c>
      <c r="BE13" s="152">
        <v>1358.56</v>
      </c>
      <c r="BF13" s="152">
        <v>168.35</v>
      </c>
      <c r="BG13" s="152">
        <v>80.144000000000005</v>
      </c>
      <c r="BH13" s="152">
        <v>25.64</v>
      </c>
      <c r="BI13" s="152">
        <v>9330.4840000000004</v>
      </c>
      <c r="BJ13" s="152">
        <v>0</v>
      </c>
      <c r="BK13" s="152">
        <v>322.39800000000002</v>
      </c>
      <c r="BL13" s="152">
        <v>143.50899999999999</v>
      </c>
      <c r="BM13" s="152">
        <v>169.2</v>
      </c>
      <c r="BN13" s="152">
        <v>13.816000000000001</v>
      </c>
      <c r="BO13" s="152">
        <v>816.04499999999996</v>
      </c>
      <c r="BP13" s="152">
        <v>40.47</v>
      </c>
      <c r="BQ13" s="152">
        <v>0</v>
      </c>
      <c r="BR13" s="152">
        <v>0</v>
      </c>
      <c r="BS13" s="152">
        <v>1.9530000000000001</v>
      </c>
      <c r="BT13" s="152">
        <v>298.11099999999999</v>
      </c>
      <c r="BU13" s="151">
        <v>1069.116</v>
      </c>
      <c r="BV13" s="152">
        <v>660.58299999999997</v>
      </c>
      <c r="BW13" s="152">
        <v>408.53300000000002</v>
      </c>
      <c r="BX13" s="151">
        <v>0</v>
      </c>
      <c r="BY13" s="270">
        <v>26.597000000000001</v>
      </c>
      <c r="BZ13" s="151">
        <v>1140.76</v>
      </c>
      <c r="CA13" s="153">
        <v>89791.498000000007</v>
      </c>
      <c r="CB13" s="151">
        <v>10898.183999999999</v>
      </c>
    </row>
    <row r="14" spans="1:84" ht="11.25" customHeight="1">
      <c r="A14" s="158" t="s">
        <v>370</v>
      </c>
      <c r="B14" s="139" t="s">
        <v>382</v>
      </c>
      <c r="D14" s="139"/>
      <c r="E14" s="139"/>
      <c r="F14" s="139"/>
      <c r="G14" s="140"/>
      <c r="H14" s="141" t="s">
        <v>383</v>
      </c>
      <c r="I14" s="142">
        <v>457.15800000000002</v>
      </c>
      <c r="J14" s="142" t="s">
        <v>365</v>
      </c>
      <c r="K14" s="143" t="s">
        <v>365</v>
      </c>
      <c r="L14" s="143" t="s">
        <v>365</v>
      </c>
      <c r="M14" s="143" t="s">
        <v>365</v>
      </c>
      <c r="N14" s="143" t="s">
        <v>365</v>
      </c>
      <c r="O14" s="143" t="s">
        <v>365</v>
      </c>
      <c r="P14" s="143" t="s">
        <v>365</v>
      </c>
      <c r="Q14" s="143" t="s">
        <v>365</v>
      </c>
      <c r="R14" s="143" t="s">
        <v>365</v>
      </c>
      <c r="S14" s="143" t="s">
        <v>365</v>
      </c>
      <c r="T14" s="143" t="s">
        <v>365</v>
      </c>
      <c r="U14" s="142" t="s">
        <v>365</v>
      </c>
      <c r="V14" s="143" t="s">
        <v>365</v>
      </c>
      <c r="W14" s="143" t="s">
        <v>365</v>
      </c>
      <c r="X14" s="143" t="s">
        <v>365</v>
      </c>
      <c r="Y14" s="143" t="s">
        <v>365</v>
      </c>
      <c r="Z14" s="142" t="s">
        <v>365</v>
      </c>
      <c r="AA14" s="143" t="s">
        <v>365</v>
      </c>
      <c r="AB14" s="143" t="s">
        <v>365</v>
      </c>
      <c r="AC14" s="144" t="s">
        <v>365</v>
      </c>
      <c r="AD14" s="142">
        <v>457.15800000000002</v>
      </c>
      <c r="AE14" s="143">
        <v>0</v>
      </c>
      <c r="AF14" s="143">
        <v>0</v>
      </c>
      <c r="AG14" s="143" t="s">
        <v>365</v>
      </c>
      <c r="AH14" s="143" t="s">
        <v>365</v>
      </c>
      <c r="AI14" s="143" t="s">
        <v>365</v>
      </c>
      <c r="AJ14" s="143">
        <v>0</v>
      </c>
      <c r="AK14" s="143">
        <v>0</v>
      </c>
      <c r="AL14" s="143">
        <v>0</v>
      </c>
      <c r="AM14" s="143">
        <v>0</v>
      </c>
      <c r="AN14" s="143">
        <v>2.1999999999999999E-2</v>
      </c>
      <c r="AO14" s="143">
        <v>0</v>
      </c>
      <c r="AP14" s="143">
        <v>457.13600000000002</v>
      </c>
      <c r="AQ14" s="143">
        <v>0</v>
      </c>
      <c r="AR14" s="143">
        <v>0</v>
      </c>
      <c r="AS14" s="143">
        <v>0</v>
      </c>
      <c r="AT14" s="143">
        <v>0</v>
      </c>
      <c r="AU14" s="143">
        <v>0</v>
      </c>
      <c r="AV14" s="143">
        <v>0</v>
      </c>
      <c r="AW14" s="143">
        <v>0</v>
      </c>
      <c r="AX14" s="143">
        <v>0</v>
      </c>
      <c r="AY14" s="143">
        <v>0</v>
      </c>
      <c r="AZ14" s="143">
        <v>0</v>
      </c>
      <c r="BA14" s="144" t="s">
        <v>365</v>
      </c>
      <c r="BB14" s="142">
        <v>0</v>
      </c>
      <c r="BC14" s="143" t="s">
        <v>365</v>
      </c>
      <c r="BD14" s="143" t="s">
        <v>365</v>
      </c>
      <c r="BE14" s="143" t="s">
        <v>365</v>
      </c>
      <c r="BF14" s="143" t="s">
        <v>365</v>
      </c>
      <c r="BG14" s="143" t="s">
        <v>365</v>
      </c>
      <c r="BH14" s="143" t="s">
        <v>365</v>
      </c>
      <c r="BI14" s="143" t="s">
        <v>365</v>
      </c>
      <c r="BJ14" s="143" t="s">
        <v>365</v>
      </c>
      <c r="BK14" s="143" t="s">
        <v>365</v>
      </c>
      <c r="BL14" s="143" t="s">
        <v>365</v>
      </c>
      <c r="BM14" s="143" t="s">
        <v>365</v>
      </c>
      <c r="BN14" s="143">
        <v>0</v>
      </c>
      <c r="BO14" s="143" t="s">
        <v>365</v>
      </c>
      <c r="BP14" s="143">
        <v>0</v>
      </c>
      <c r="BQ14" s="143" t="s">
        <v>365</v>
      </c>
      <c r="BR14" s="143">
        <v>0</v>
      </c>
      <c r="BS14" s="143" t="s">
        <v>365</v>
      </c>
      <c r="BT14" s="159" t="s">
        <v>365</v>
      </c>
      <c r="BU14" s="142" t="s">
        <v>365</v>
      </c>
      <c r="BV14" s="143" t="s">
        <v>365</v>
      </c>
      <c r="BW14" s="143" t="s">
        <v>365</v>
      </c>
      <c r="BX14" s="144" t="s">
        <v>365</v>
      </c>
      <c r="BY14" s="269" t="s">
        <v>365</v>
      </c>
      <c r="BZ14" s="144" t="s">
        <v>365</v>
      </c>
      <c r="CA14" s="145">
        <v>457.15800000000002</v>
      </c>
      <c r="CB14" s="144">
        <v>0</v>
      </c>
    </row>
    <row r="15" spans="1:84" ht="11.25" customHeight="1">
      <c r="A15" s="160" t="s">
        <v>375</v>
      </c>
      <c r="B15" s="147" t="s">
        <v>384</v>
      </c>
      <c r="C15" s="147"/>
      <c r="D15" s="147"/>
      <c r="E15" s="147"/>
      <c r="F15" s="147"/>
      <c r="G15" s="161"/>
      <c r="H15" s="150" t="s">
        <v>385</v>
      </c>
      <c r="I15" s="162">
        <v>102521.535</v>
      </c>
      <c r="J15" s="162">
        <v>40914.707000000002</v>
      </c>
      <c r="K15" s="152">
        <v>179.05699999999999</v>
      </c>
      <c r="L15" s="152">
        <v>7996.7489999999998</v>
      </c>
      <c r="M15" s="152">
        <v>28064.148000000001</v>
      </c>
      <c r="N15" s="152">
        <v>0</v>
      </c>
      <c r="O15" s="152">
        <v>8847.4989999999998</v>
      </c>
      <c r="P15" s="152">
        <v>-5.7789999999999999</v>
      </c>
      <c r="Q15" s="152">
        <v>-3901.74</v>
      </c>
      <c r="R15" s="152">
        <v>0</v>
      </c>
      <c r="S15" s="152">
        <v>-267.86700000000002</v>
      </c>
      <c r="T15" s="152">
        <v>2.6389999999999998</v>
      </c>
      <c r="U15" s="162">
        <v>0</v>
      </c>
      <c r="V15" s="152">
        <v>0</v>
      </c>
      <c r="W15" s="152">
        <v>0</v>
      </c>
      <c r="X15" s="152">
        <v>0</v>
      </c>
      <c r="Y15" s="152">
        <v>0</v>
      </c>
      <c r="Z15" s="162">
        <v>0</v>
      </c>
      <c r="AA15" s="152">
        <v>0</v>
      </c>
      <c r="AB15" s="152">
        <v>0</v>
      </c>
      <c r="AC15" s="162">
        <v>0</v>
      </c>
      <c r="AD15" s="162">
        <v>28979.191999999999</v>
      </c>
      <c r="AE15" s="152">
        <v>25968.498</v>
      </c>
      <c r="AF15" s="152">
        <v>0</v>
      </c>
      <c r="AG15" s="152">
        <v>169.81800000000001</v>
      </c>
      <c r="AH15" s="152">
        <v>78.495000000000005</v>
      </c>
      <c r="AI15" s="152">
        <v>0</v>
      </c>
      <c r="AJ15" s="152">
        <v>0</v>
      </c>
      <c r="AK15" s="152">
        <v>0</v>
      </c>
      <c r="AL15" s="152">
        <v>1971.079</v>
      </c>
      <c r="AM15" s="152">
        <v>140.50700000000001</v>
      </c>
      <c r="AN15" s="152">
        <v>-25.942</v>
      </c>
      <c r="AO15" s="152">
        <v>0</v>
      </c>
      <c r="AP15" s="152">
        <v>-588.84</v>
      </c>
      <c r="AQ15" s="152">
        <v>0.315</v>
      </c>
      <c r="AR15" s="152">
        <v>-662.83900000000006</v>
      </c>
      <c r="AS15" s="152">
        <v>3839.02</v>
      </c>
      <c r="AT15" s="152">
        <v>-1161.1369999999999</v>
      </c>
      <c r="AU15" s="152">
        <v>-42.825000000000003</v>
      </c>
      <c r="AV15" s="152">
        <v>-55.746000000000002</v>
      </c>
      <c r="AW15" s="152">
        <v>-327.94499999999999</v>
      </c>
      <c r="AX15" s="152">
        <v>-188.06</v>
      </c>
      <c r="AY15" s="152">
        <v>75.144000000000005</v>
      </c>
      <c r="AZ15" s="152">
        <v>-210.351</v>
      </c>
      <c r="BA15" s="162">
        <v>17440.338</v>
      </c>
      <c r="BB15" s="162">
        <v>12950.824000000001</v>
      </c>
      <c r="BC15" s="152">
        <v>182.14400000000001</v>
      </c>
      <c r="BD15" s="152">
        <v>0</v>
      </c>
      <c r="BE15" s="152">
        <v>1358.56</v>
      </c>
      <c r="BF15" s="152">
        <v>168.35</v>
      </c>
      <c r="BG15" s="152">
        <v>80.144000000000005</v>
      </c>
      <c r="BH15" s="152">
        <v>25.64</v>
      </c>
      <c r="BI15" s="152">
        <v>9330.4840000000004</v>
      </c>
      <c r="BJ15" s="152">
        <v>0</v>
      </c>
      <c r="BK15" s="152">
        <v>322.39800000000002</v>
      </c>
      <c r="BL15" s="152">
        <v>143.50899999999999</v>
      </c>
      <c r="BM15" s="152">
        <v>169.2</v>
      </c>
      <c r="BN15" s="152">
        <v>13.816000000000001</v>
      </c>
      <c r="BO15" s="152">
        <v>816.04499999999996</v>
      </c>
      <c r="BP15" s="152">
        <v>40.47</v>
      </c>
      <c r="BQ15" s="152">
        <v>0</v>
      </c>
      <c r="BR15" s="152">
        <v>0</v>
      </c>
      <c r="BS15" s="152">
        <v>1.9530000000000001</v>
      </c>
      <c r="BT15" s="152">
        <v>298.11099999999999</v>
      </c>
      <c r="BU15" s="162">
        <v>1069.116</v>
      </c>
      <c r="BV15" s="152">
        <v>660.58299999999997</v>
      </c>
      <c r="BW15" s="152">
        <v>408.53300000000002</v>
      </c>
      <c r="BX15" s="162">
        <v>0</v>
      </c>
      <c r="BY15" s="271">
        <v>26.597000000000001</v>
      </c>
      <c r="BZ15" s="162">
        <v>1140.76</v>
      </c>
      <c r="CA15" s="153">
        <v>89334.34</v>
      </c>
      <c r="CB15" s="162">
        <v>10898.183999999999</v>
      </c>
    </row>
    <row r="16" spans="1:84" ht="11.25" customHeight="1">
      <c r="A16" s="163"/>
      <c r="B16" s="155" t="s">
        <v>386</v>
      </c>
      <c r="C16" s="155"/>
      <c r="D16" s="163"/>
      <c r="E16" s="163"/>
      <c r="F16" s="163"/>
      <c r="G16" s="156"/>
      <c r="H16" s="157" t="s">
        <v>387</v>
      </c>
      <c r="I16" s="119">
        <v>102653.985</v>
      </c>
      <c r="J16" s="119" t="s">
        <v>365</v>
      </c>
      <c r="K16" s="120" t="s">
        <v>365</v>
      </c>
      <c r="L16" s="120" t="s">
        <v>365</v>
      </c>
      <c r="M16" s="120" t="s">
        <v>365</v>
      </c>
      <c r="N16" s="120" t="s">
        <v>365</v>
      </c>
      <c r="O16" s="120" t="s">
        <v>365</v>
      </c>
      <c r="P16" s="120" t="s">
        <v>365</v>
      </c>
      <c r="Q16" s="120" t="s">
        <v>365</v>
      </c>
      <c r="R16" s="120" t="s">
        <v>365</v>
      </c>
      <c r="S16" s="120" t="s">
        <v>365</v>
      </c>
      <c r="T16" s="120" t="s">
        <v>365</v>
      </c>
      <c r="U16" s="119" t="s">
        <v>365</v>
      </c>
      <c r="V16" s="120" t="s">
        <v>365</v>
      </c>
      <c r="W16" s="120" t="s">
        <v>365</v>
      </c>
      <c r="X16" s="120" t="s">
        <v>365</v>
      </c>
      <c r="Y16" s="120" t="s">
        <v>365</v>
      </c>
      <c r="Z16" s="119" t="s">
        <v>365</v>
      </c>
      <c r="AA16" s="120" t="s">
        <v>365</v>
      </c>
      <c r="AB16" s="120" t="s">
        <v>365</v>
      </c>
      <c r="AC16" s="119" t="s">
        <v>365</v>
      </c>
      <c r="AD16" s="119" t="s">
        <v>365</v>
      </c>
      <c r="AE16" s="120" t="s">
        <v>365</v>
      </c>
      <c r="AF16" s="120" t="s">
        <v>365</v>
      </c>
      <c r="AG16" s="120" t="s">
        <v>365</v>
      </c>
      <c r="AH16" s="120" t="s">
        <v>365</v>
      </c>
      <c r="AI16" s="120" t="s">
        <v>365</v>
      </c>
      <c r="AJ16" s="120" t="s">
        <v>365</v>
      </c>
      <c r="AK16" s="120" t="s">
        <v>365</v>
      </c>
      <c r="AL16" s="120" t="s">
        <v>365</v>
      </c>
      <c r="AM16" s="120" t="s">
        <v>365</v>
      </c>
      <c r="AN16" s="120" t="s">
        <v>365</v>
      </c>
      <c r="AO16" s="120" t="s">
        <v>365</v>
      </c>
      <c r="AP16" s="120" t="s">
        <v>365</v>
      </c>
      <c r="AQ16" s="120" t="s">
        <v>365</v>
      </c>
      <c r="AR16" s="120" t="s">
        <v>365</v>
      </c>
      <c r="AS16" s="120" t="s">
        <v>365</v>
      </c>
      <c r="AT16" s="120" t="s">
        <v>365</v>
      </c>
      <c r="AU16" s="120" t="s">
        <v>365</v>
      </c>
      <c r="AV16" s="120" t="s">
        <v>365</v>
      </c>
      <c r="AW16" s="120" t="s">
        <v>365</v>
      </c>
      <c r="AX16" s="120" t="s">
        <v>365</v>
      </c>
      <c r="AY16" s="120" t="s">
        <v>365</v>
      </c>
      <c r="AZ16" s="120" t="s">
        <v>365</v>
      </c>
      <c r="BA16" s="119" t="s">
        <v>365</v>
      </c>
      <c r="BB16" s="119" t="s">
        <v>365</v>
      </c>
      <c r="BC16" s="120" t="s">
        <v>365</v>
      </c>
      <c r="BD16" s="120" t="s">
        <v>365</v>
      </c>
      <c r="BE16" s="120" t="s">
        <v>365</v>
      </c>
      <c r="BF16" s="120" t="s">
        <v>365</v>
      </c>
      <c r="BG16" s="120" t="s">
        <v>365</v>
      </c>
      <c r="BH16" s="120" t="s">
        <v>365</v>
      </c>
      <c r="BI16" s="120" t="s">
        <v>365</v>
      </c>
      <c r="BJ16" s="120" t="s">
        <v>365</v>
      </c>
      <c r="BK16" s="120" t="s">
        <v>365</v>
      </c>
      <c r="BL16" s="120" t="s">
        <v>365</v>
      </c>
      <c r="BM16" s="120" t="s">
        <v>365</v>
      </c>
      <c r="BN16" s="120" t="s">
        <v>365</v>
      </c>
      <c r="BO16" s="120" t="s">
        <v>365</v>
      </c>
      <c r="BP16" s="120" t="s">
        <v>365</v>
      </c>
      <c r="BQ16" s="120" t="s">
        <v>365</v>
      </c>
      <c r="BR16" s="120" t="s">
        <v>365</v>
      </c>
      <c r="BS16" s="120" t="s">
        <v>365</v>
      </c>
      <c r="BT16" s="120" t="s">
        <v>365</v>
      </c>
      <c r="BU16" s="119" t="s">
        <v>365</v>
      </c>
      <c r="BV16" s="120" t="s">
        <v>365</v>
      </c>
      <c r="BW16" s="120" t="s">
        <v>365</v>
      </c>
      <c r="BX16" s="119" t="s">
        <v>365</v>
      </c>
      <c r="BY16" s="267" t="s">
        <v>365</v>
      </c>
      <c r="BZ16" s="119" t="s">
        <v>365</v>
      </c>
      <c r="CA16" s="121" t="s">
        <v>365</v>
      </c>
      <c r="CB16" s="119" t="s">
        <v>365</v>
      </c>
    </row>
    <row r="17" spans="1:80" ht="11.25" customHeight="1">
      <c r="A17" s="164"/>
      <c r="B17" s="132" t="s">
        <v>388</v>
      </c>
      <c r="C17" s="132"/>
      <c r="D17" s="164"/>
      <c r="E17" s="164"/>
      <c r="F17" s="164"/>
      <c r="G17" s="133"/>
      <c r="H17" s="134" t="s">
        <v>389</v>
      </c>
      <c r="I17" s="136">
        <v>96859.153000000006</v>
      </c>
      <c r="J17" s="136" t="s">
        <v>365</v>
      </c>
      <c r="K17" s="135" t="s">
        <v>365</v>
      </c>
      <c r="L17" s="135" t="s">
        <v>365</v>
      </c>
      <c r="M17" s="135" t="s">
        <v>365</v>
      </c>
      <c r="N17" s="135" t="s">
        <v>365</v>
      </c>
      <c r="O17" s="135" t="s">
        <v>365</v>
      </c>
      <c r="P17" s="135" t="s">
        <v>365</v>
      </c>
      <c r="Q17" s="135" t="s">
        <v>365</v>
      </c>
      <c r="R17" s="135" t="s">
        <v>365</v>
      </c>
      <c r="S17" s="135" t="s">
        <v>365</v>
      </c>
      <c r="T17" s="135" t="s">
        <v>365</v>
      </c>
      <c r="U17" s="136" t="s">
        <v>365</v>
      </c>
      <c r="V17" s="135" t="s">
        <v>365</v>
      </c>
      <c r="W17" s="135" t="s">
        <v>365</v>
      </c>
      <c r="X17" s="135" t="s">
        <v>365</v>
      </c>
      <c r="Y17" s="135" t="s">
        <v>365</v>
      </c>
      <c r="Z17" s="136" t="s">
        <v>365</v>
      </c>
      <c r="AA17" s="135" t="s">
        <v>365</v>
      </c>
      <c r="AB17" s="135" t="s">
        <v>365</v>
      </c>
      <c r="AC17" s="136" t="s">
        <v>365</v>
      </c>
      <c r="AD17" s="136" t="s">
        <v>365</v>
      </c>
      <c r="AE17" s="135" t="s">
        <v>365</v>
      </c>
      <c r="AF17" s="135" t="s">
        <v>365</v>
      </c>
      <c r="AG17" s="135" t="s">
        <v>365</v>
      </c>
      <c r="AH17" s="135" t="s">
        <v>365</v>
      </c>
      <c r="AI17" s="135" t="s">
        <v>365</v>
      </c>
      <c r="AJ17" s="135" t="s">
        <v>365</v>
      </c>
      <c r="AK17" s="135" t="s">
        <v>365</v>
      </c>
      <c r="AL17" s="135" t="s">
        <v>365</v>
      </c>
      <c r="AM17" s="135" t="s">
        <v>365</v>
      </c>
      <c r="AN17" s="135" t="s">
        <v>365</v>
      </c>
      <c r="AO17" s="135" t="s">
        <v>365</v>
      </c>
      <c r="AP17" s="135" t="s">
        <v>365</v>
      </c>
      <c r="AQ17" s="135" t="s">
        <v>365</v>
      </c>
      <c r="AR17" s="135" t="s">
        <v>365</v>
      </c>
      <c r="AS17" s="135" t="s">
        <v>365</v>
      </c>
      <c r="AT17" s="135" t="s">
        <v>365</v>
      </c>
      <c r="AU17" s="135" t="s">
        <v>365</v>
      </c>
      <c r="AV17" s="135" t="s">
        <v>365</v>
      </c>
      <c r="AW17" s="135" t="s">
        <v>365</v>
      </c>
      <c r="AX17" s="135" t="s">
        <v>365</v>
      </c>
      <c r="AY17" s="135" t="s">
        <v>365</v>
      </c>
      <c r="AZ17" s="135" t="s">
        <v>365</v>
      </c>
      <c r="BA17" s="136" t="s">
        <v>365</v>
      </c>
      <c r="BB17" s="136" t="s">
        <v>365</v>
      </c>
      <c r="BC17" s="135" t="s">
        <v>365</v>
      </c>
      <c r="BD17" s="135" t="s">
        <v>365</v>
      </c>
      <c r="BE17" s="135" t="s">
        <v>365</v>
      </c>
      <c r="BF17" s="135" t="s">
        <v>365</v>
      </c>
      <c r="BG17" s="135" t="s">
        <v>365</v>
      </c>
      <c r="BH17" s="135" t="s">
        <v>365</v>
      </c>
      <c r="BI17" s="135" t="s">
        <v>365</v>
      </c>
      <c r="BJ17" s="135" t="s">
        <v>365</v>
      </c>
      <c r="BK17" s="135" t="s">
        <v>365</v>
      </c>
      <c r="BL17" s="135" t="s">
        <v>365</v>
      </c>
      <c r="BM17" s="135" t="s">
        <v>365</v>
      </c>
      <c r="BN17" s="135" t="s">
        <v>365</v>
      </c>
      <c r="BO17" s="135" t="s">
        <v>365</v>
      </c>
      <c r="BP17" s="135" t="s">
        <v>365</v>
      </c>
      <c r="BQ17" s="135" t="s">
        <v>365</v>
      </c>
      <c r="BR17" s="135" t="s">
        <v>365</v>
      </c>
      <c r="BS17" s="135" t="s">
        <v>365</v>
      </c>
      <c r="BT17" s="135" t="s">
        <v>365</v>
      </c>
      <c r="BU17" s="136" t="s">
        <v>365</v>
      </c>
      <c r="BV17" s="135" t="s">
        <v>365</v>
      </c>
      <c r="BW17" s="135" t="s">
        <v>365</v>
      </c>
      <c r="BX17" s="165" t="s">
        <v>365</v>
      </c>
      <c r="BY17" s="268" t="s">
        <v>365</v>
      </c>
      <c r="BZ17" s="136" t="s">
        <v>365</v>
      </c>
      <c r="CA17" s="137" t="s">
        <v>365</v>
      </c>
      <c r="CB17" s="136" t="s">
        <v>365</v>
      </c>
    </row>
    <row r="18" spans="1:80" ht="11.25" customHeight="1">
      <c r="A18" s="166"/>
      <c r="B18" s="139" t="s">
        <v>390</v>
      </c>
      <c r="C18" s="139"/>
      <c r="D18" s="166"/>
      <c r="E18" s="166"/>
      <c r="F18" s="166"/>
      <c r="G18" s="140"/>
      <c r="H18" s="141" t="s">
        <v>391</v>
      </c>
      <c r="I18" s="144">
        <v>71144.608999999997</v>
      </c>
      <c r="J18" s="144" t="s">
        <v>365</v>
      </c>
      <c r="K18" s="143" t="s">
        <v>365</v>
      </c>
      <c r="L18" s="143" t="s">
        <v>365</v>
      </c>
      <c r="M18" s="143" t="s">
        <v>365</v>
      </c>
      <c r="N18" s="143" t="s">
        <v>365</v>
      </c>
      <c r="O18" s="143" t="s">
        <v>365</v>
      </c>
      <c r="P18" s="143" t="s">
        <v>365</v>
      </c>
      <c r="Q18" s="143" t="s">
        <v>365</v>
      </c>
      <c r="R18" s="143" t="s">
        <v>365</v>
      </c>
      <c r="S18" s="143" t="s">
        <v>365</v>
      </c>
      <c r="T18" s="143" t="s">
        <v>365</v>
      </c>
      <c r="U18" s="144" t="s">
        <v>365</v>
      </c>
      <c r="V18" s="143" t="s">
        <v>365</v>
      </c>
      <c r="W18" s="143" t="s">
        <v>365</v>
      </c>
      <c r="X18" s="143" t="s">
        <v>365</v>
      </c>
      <c r="Y18" s="143" t="s">
        <v>365</v>
      </c>
      <c r="Z18" s="144" t="s">
        <v>365</v>
      </c>
      <c r="AA18" s="143" t="s">
        <v>365</v>
      </c>
      <c r="AB18" s="143" t="s">
        <v>365</v>
      </c>
      <c r="AC18" s="144" t="s">
        <v>365</v>
      </c>
      <c r="AD18" s="144" t="s">
        <v>365</v>
      </c>
      <c r="AE18" s="143" t="s">
        <v>365</v>
      </c>
      <c r="AF18" s="143" t="s">
        <v>365</v>
      </c>
      <c r="AG18" s="143" t="s">
        <v>365</v>
      </c>
      <c r="AH18" s="143" t="s">
        <v>365</v>
      </c>
      <c r="AI18" s="143" t="s">
        <v>365</v>
      </c>
      <c r="AJ18" s="143" t="s">
        <v>365</v>
      </c>
      <c r="AK18" s="143" t="s">
        <v>365</v>
      </c>
      <c r="AL18" s="143" t="s">
        <v>365</v>
      </c>
      <c r="AM18" s="143" t="s">
        <v>365</v>
      </c>
      <c r="AN18" s="143" t="s">
        <v>365</v>
      </c>
      <c r="AO18" s="143" t="s">
        <v>365</v>
      </c>
      <c r="AP18" s="143" t="s">
        <v>365</v>
      </c>
      <c r="AQ18" s="143" t="s">
        <v>365</v>
      </c>
      <c r="AR18" s="143" t="s">
        <v>365</v>
      </c>
      <c r="AS18" s="143" t="s">
        <v>365</v>
      </c>
      <c r="AT18" s="143" t="s">
        <v>365</v>
      </c>
      <c r="AU18" s="143" t="s">
        <v>365</v>
      </c>
      <c r="AV18" s="143" t="s">
        <v>365</v>
      </c>
      <c r="AW18" s="143" t="s">
        <v>365</v>
      </c>
      <c r="AX18" s="143" t="s">
        <v>365</v>
      </c>
      <c r="AY18" s="143" t="s">
        <v>365</v>
      </c>
      <c r="AZ18" s="143" t="s">
        <v>365</v>
      </c>
      <c r="BA18" s="144" t="s">
        <v>365</v>
      </c>
      <c r="BB18" s="144" t="s">
        <v>365</v>
      </c>
      <c r="BC18" s="143" t="s">
        <v>365</v>
      </c>
      <c r="BD18" s="143" t="s">
        <v>365</v>
      </c>
      <c r="BE18" s="143" t="s">
        <v>365</v>
      </c>
      <c r="BF18" s="143" t="s">
        <v>365</v>
      </c>
      <c r="BG18" s="143" t="s">
        <v>365</v>
      </c>
      <c r="BH18" s="143" t="s">
        <v>365</v>
      </c>
      <c r="BI18" s="143" t="s">
        <v>365</v>
      </c>
      <c r="BJ18" s="143" t="s">
        <v>365</v>
      </c>
      <c r="BK18" s="143" t="s">
        <v>365</v>
      </c>
      <c r="BL18" s="143" t="s">
        <v>365</v>
      </c>
      <c r="BM18" s="143" t="s">
        <v>365</v>
      </c>
      <c r="BN18" s="143" t="s">
        <v>365</v>
      </c>
      <c r="BO18" s="143" t="s">
        <v>365</v>
      </c>
      <c r="BP18" s="143" t="s">
        <v>365</v>
      </c>
      <c r="BQ18" s="143" t="s">
        <v>365</v>
      </c>
      <c r="BR18" s="143" t="s">
        <v>365</v>
      </c>
      <c r="BS18" s="143" t="s">
        <v>365</v>
      </c>
      <c r="BT18" s="143" t="s">
        <v>365</v>
      </c>
      <c r="BU18" s="144" t="s">
        <v>365</v>
      </c>
      <c r="BV18" s="143" t="s">
        <v>365</v>
      </c>
      <c r="BW18" s="143" t="s">
        <v>365</v>
      </c>
      <c r="BX18" s="144" t="s">
        <v>365</v>
      </c>
      <c r="BY18" s="269" t="s">
        <v>365</v>
      </c>
      <c r="BZ18" s="144" t="s">
        <v>365</v>
      </c>
      <c r="CA18" s="145" t="s">
        <v>365</v>
      </c>
      <c r="CB18" s="144" t="s">
        <v>365</v>
      </c>
    </row>
    <row r="19" spans="1:80" ht="11.25" customHeight="1">
      <c r="A19" s="147" t="s">
        <v>392</v>
      </c>
      <c r="B19" s="147"/>
      <c r="C19" s="147"/>
      <c r="D19" s="147"/>
      <c r="E19" s="147"/>
      <c r="F19" s="147"/>
      <c r="G19" s="161"/>
      <c r="H19" s="150" t="s">
        <v>393</v>
      </c>
      <c r="I19" s="151">
        <v>76376.078999999998</v>
      </c>
      <c r="J19" s="151">
        <v>36905.476000000002</v>
      </c>
      <c r="K19" s="152">
        <v>0</v>
      </c>
      <c r="L19" s="152">
        <v>7577.89</v>
      </c>
      <c r="M19" s="152">
        <v>19379.527999999998</v>
      </c>
      <c r="N19" s="152">
        <v>0</v>
      </c>
      <c r="O19" s="152">
        <v>8704.84</v>
      </c>
      <c r="P19" s="152">
        <v>0</v>
      </c>
      <c r="Q19" s="152">
        <v>1243.0360000000001</v>
      </c>
      <c r="R19" s="152">
        <v>0</v>
      </c>
      <c r="S19" s="152">
        <v>0</v>
      </c>
      <c r="T19" s="152">
        <v>0.183</v>
      </c>
      <c r="U19" s="151">
        <v>727.822</v>
      </c>
      <c r="V19" s="152">
        <v>0</v>
      </c>
      <c r="W19" s="152">
        <v>414.37900000000002</v>
      </c>
      <c r="X19" s="152">
        <v>272.94299999999998</v>
      </c>
      <c r="Y19" s="152">
        <v>40.500999999999998</v>
      </c>
      <c r="Z19" s="151">
        <v>0</v>
      </c>
      <c r="AA19" s="152">
        <v>0</v>
      </c>
      <c r="AB19" s="152">
        <v>0</v>
      </c>
      <c r="AC19" s="151">
        <v>0</v>
      </c>
      <c r="AD19" s="151">
        <v>29793.432000000001</v>
      </c>
      <c r="AE19" s="152">
        <v>26144.748</v>
      </c>
      <c r="AF19" s="152">
        <v>0</v>
      </c>
      <c r="AG19" s="152">
        <v>1065.058</v>
      </c>
      <c r="AH19" s="152">
        <v>68.480999999999995</v>
      </c>
      <c r="AI19" s="152">
        <v>558.00400000000002</v>
      </c>
      <c r="AJ19" s="152">
        <v>270.97000000000003</v>
      </c>
      <c r="AK19" s="152">
        <v>0</v>
      </c>
      <c r="AL19" s="152">
        <v>89.003</v>
      </c>
      <c r="AM19" s="152">
        <v>0</v>
      </c>
      <c r="AN19" s="152">
        <v>0</v>
      </c>
      <c r="AO19" s="152">
        <v>0</v>
      </c>
      <c r="AP19" s="152">
        <v>0</v>
      </c>
      <c r="AQ19" s="152">
        <v>0</v>
      </c>
      <c r="AR19" s="152">
        <v>739.601</v>
      </c>
      <c r="AS19" s="152">
        <v>74.44</v>
      </c>
      <c r="AT19" s="152">
        <v>330.93900000000002</v>
      </c>
      <c r="AU19" s="152">
        <v>0</v>
      </c>
      <c r="AV19" s="152">
        <v>74.299000000000007</v>
      </c>
      <c r="AW19" s="152">
        <v>0</v>
      </c>
      <c r="AX19" s="152">
        <v>0</v>
      </c>
      <c r="AY19" s="152">
        <v>0</v>
      </c>
      <c r="AZ19" s="152">
        <v>377.89</v>
      </c>
      <c r="BA19" s="151">
        <v>3692.819</v>
      </c>
      <c r="BB19" s="151">
        <v>4875.1210000000001</v>
      </c>
      <c r="BC19" s="152">
        <v>182.14400000000001</v>
      </c>
      <c r="BD19" s="152">
        <v>0</v>
      </c>
      <c r="BE19" s="152">
        <v>1358.56</v>
      </c>
      <c r="BF19" s="152">
        <v>168.35</v>
      </c>
      <c r="BG19" s="152">
        <v>0</v>
      </c>
      <c r="BH19" s="152">
        <v>0</v>
      </c>
      <c r="BI19" s="152">
        <v>1883.279</v>
      </c>
      <c r="BJ19" s="152">
        <v>0</v>
      </c>
      <c r="BK19" s="152">
        <v>230.45599999999999</v>
      </c>
      <c r="BL19" s="152">
        <v>85.412000000000006</v>
      </c>
      <c r="BM19" s="152">
        <v>169.2</v>
      </c>
      <c r="BN19" s="152">
        <v>0</v>
      </c>
      <c r="BO19" s="152">
        <v>796.66</v>
      </c>
      <c r="BP19" s="152">
        <v>0</v>
      </c>
      <c r="BQ19" s="152">
        <v>0</v>
      </c>
      <c r="BR19" s="152">
        <v>0</v>
      </c>
      <c r="BS19" s="152">
        <v>0.95099999999999996</v>
      </c>
      <c r="BT19" s="152">
        <v>0.108</v>
      </c>
      <c r="BU19" s="151">
        <v>237.80099999999999</v>
      </c>
      <c r="BV19" s="152">
        <v>30.213999999999999</v>
      </c>
      <c r="BW19" s="152">
        <v>207.58699999999999</v>
      </c>
      <c r="BX19" s="151">
        <v>0</v>
      </c>
      <c r="BY19" s="270">
        <v>42.018999999999998</v>
      </c>
      <c r="BZ19" s="151">
        <v>101.589</v>
      </c>
      <c r="CA19" s="153">
        <v>71479.152000000002</v>
      </c>
      <c r="CB19" s="151">
        <v>3174.453</v>
      </c>
    </row>
    <row r="20" spans="1:80" ht="11.25" customHeight="1">
      <c r="A20" s="154" t="s">
        <v>362</v>
      </c>
      <c r="B20" s="155" t="s">
        <v>394</v>
      </c>
      <c r="C20" s="155"/>
      <c r="D20" s="155"/>
      <c r="E20" s="155"/>
      <c r="F20" s="155"/>
      <c r="G20" s="156"/>
      <c r="H20" s="157" t="s">
        <v>395</v>
      </c>
      <c r="I20" s="119">
        <v>36676.777999999998</v>
      </c>
      <c r="J20" s="119">
        <v>28124.823</v>
      </c>
      <c r="K20" s="120">
        <v>0</v>
      </c>
      <c r="L20" s="120">
        <v>46.96</v>
      </c>
      <c r="M20" s="120">
        <v>19372.195</v>
      </c>
      <c r="N20" s="120">
        <v>0</v>
      </c>
      <c r="O20" s="120">
        <v>8704.84</v>
      </c>
      <c r="P20" s="120">
        <v>0</v>
      </c>
      <c r="Q20" s="120">
        <v>0.64500000000000002</v>
      </c>
      <c r="R20" s="120">
        <v>0</v>
      </c>
      <c r="S20" s="120">
        <v>0</v>
      </c>
      <c r="T20" s="120">
        <v>0.183</v>
      </c>
      <c r="U20" s="119">
        <v>727.822</v>
      </c>
      <c r="V20" s="120">
        <v>0</v>
      </c>
      <c r="W20" s="120">
        <v>414.37900000000002</v>
      </c>
      <c r="X20" s="120">
        <v>272.94299999999998</v>
      </c>
      <c r="Y20" s="120">
        <v>40.500999999999998</v>
      </c>
      <c r="Z20" s="119">
        <v>0</v>
      </c>
      <c r="AA20" s="120">
        <v>0</v>
      </c>
      <c r="AB20" s="120">
        <v>0</v>
      </c>
      <c r="AC20" s="119">
        <v>0</v>
      </c>
      <c r="AD20" s="119">
        <v>398.64800000000002</v>
      </c>
      <c r="AE20" s="120">
        <v>0</v>
      </c>
      <c r="AF20" s="120">
        <v>0</v>
      </c>
      <c r="AG20" s="120">
        <v>0</v>
      </c>
      <c r="AH20" s="120">
        <v>0</v>
      </c>
      <c r="AI20" s="120">
        <v>0</v>
      </c>
      <c r="AJ20" s="120">
        <v>15.685</v>
      </c>
      <c r="AK20" s="120">
        <v>0</v>
      </c>
      <c r="AL20" s="120">
        <v>0.26</v>
      </c>
      <c r="AM20" s="120">
        <v>0</v>
      </c>
      <c r="AN20" s="120">
        <v>0</v>
      </c>
      <c r="AO20" s="120">
        <v>0</v>
      </c>
      <c r="AP20" s="120">
        <v>0</v>
      </c>
      <c r="AQ20" s="120">
        <v>0</v>
      </c>
      <c r="AR20" s="120">
        <v>0</v>
      </c>
      <c r="AS20" s="120">
        <v>51.762999999999998</v>
      </c>
      <c r="AT20" s="120">
        <v>330.93900000000002</v>
      </c>
      <c r="AU20" s="120">
        <v>0</v>
      </c>
      <c r="AV20" s="120">
        <v>0</v>
      </c>
      <c r="AW20" s="120">
        <v>0</v>
      </c>
      <c r="AX20" s="120">
        <v>0</v>
      </c>
      <c r="AY20" s="120">
        <v>0</v>
      </c>
      <c r="AZ20" s="120">
        <v>0</v>
      </c>
      <c r="BA20" s="119">
        <v>3134.8150000000001</v>
      </c>
      <c r="BB20" s="119">
        <v>3909.261</v>
      </c>
      <c r="BC20" s="120">
        <v>182.14400000000001</v>
      </c>
      <c r="BD20" s="120">
        <v>0</v>
      </c>
      <c r="BE20" s="120">
        <v>1358.56</v>
      </c>
      <c r="BF20" s="120">
        <v>168.35</v>
      </c>
      <c r="BG20" s="120">
        <v>0</v>
      </c>
      <c r="BH20" s="120">
        <v>0</v>
      </c>
      <c r="BI20" s="120">
        <v>1883.279</v>
      </c>
      <c r="BJ20" s="120">
        <v>0</v>
      </c>
      <c r="BK20" s="120">
        <v>230.45599999999999</v>
      </c>
      <c r="BL20" s="120">
        <v>85.412000000000006</v>
      </c>
      <c r="BM20" s="120">
        <v>0</v>
      </c>
      <c r="BN20" s="120">
        <v>0</v>
      </c>
      <c r="BO20" s="120">
        <v>0</v>
      </c>
      <c r="BP20" s="120">
        <v>0</v>
      </c>
      <c r="BQ20" s="120">
        <v>0</v>
      </c>
      <c r="BR20" s="120">
        <v>0</v>
      </c>
      <c r="BS20" s="120">
        <v>0.95099999999999996</v>
      </c>
      <c r="BT20" s="120">
        <v>0.108</v>
      </c>
      <c r="BU20" s="119">
        <v>237.80099999999999</v>
      </c>
      <c r="BV20" s="120">
        <v>30.213999999999999</v>
      </c>
      <c r="BW20" s="120">
        <v>207.58699999999999</v>
      </c>
      <c r="BX20" s="119">
        <v>0</v>
      </c>
      <c r="BY20" s="267">
        <v>42.018999999999998</v>
      </c>
      <c r="BZ20" s="119">
        <v>101.589</v>
      </c>
      <c r="CA20" s="121">
        <v>32745.712</v>
      </c>
      <c r="CB20" s="119">
        <v>2208.5920000000001</v>
      </c>
    </row>
    <row r="21" spans="1:80" ht="11.25" customHeight="1">
      <c r="A21" s="167"/>
      <c r="B21" s="131" t="s">
        <v>362</v>
      </c>
      <c r="C21" s="132" t="s">
        <v>396</v>
      </c>
      <c r="D21" s="132"/>
      <c r="E21" s="132"/>
      <c r="F21" s="132"/>
      <c r="G21" s="133"/>
      <c r="H21" s="134" t="s">
        <v>397</v>
      </c>
      <c r="I21" s="119">
        <v>2668.98</v>
      </c>
      <c r="J21" s="119">
        <v>776.32</v>
      </c>
      <c r="K21" s="135">
        <v>0</v>
      </c>
      <c r="L21" s="135">
        <v>0</v>
      </c>
      <c r="M21" s="135">
        <v>288.91000000000003</v>
      </c>
      <c r="N21" s="135">
        <v>0</v>
      </c>
      <c r="O21" s="135">
        <v>487.41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19">
        <v>0</v>
      </c>
      <c r="V21" s="135">
        <v>0</v>
      </c>
      <c r="W21" s="135">
        <v>0</v>
      </c>
      <c r="X21" s="135">
        <v>0</v>
      </c>
      <c r="Y21" s="135">
        <v>0</v>
      </c>
      <c r="Z21" s="119">
        <v>0</v>
      </c>
      <c r="AA21" s="135">
        <v>0</v>
      </c>
      <c r="AB21" s="135">
        <v>0</v>
      </c>
      <c r="AC21" s="136">
        <v>0</v>
      </c>
      <c r="AD21" s="119">
        <v>10.625</v>
      </c>
      <c r="AE21" s="135">
        <v>0</v>
      </c>
      <c r="AF21" s="135">
        <v>0</v>
      </c>
      <c r="AG21" s="135" t="s">
        <v>365</v>
      </c>
      <c r="AH21" s="135" t="s">
        <v>365</v>
      </c>
      <c r="AI21" s="135" t="s">
        <v>365</v>
      </c>
      <c r="AJ21" s="135">
        <v>0</v>
      </c>
      <c r="AK21" s="135">
        <v>0</v>
      </c>
      <c r="AL21" s="135">
        <v>0</v>
      </c>
      <c r="AM21" s="135">
        <v>0</v>
      </c>
      <c r="AN21" s="135">
        <v>0</v>
      </c>
      <c r="AO21" s="135">
        <v>0</v>
      </c>
      <c r="AP21" s="135">
        <v>0</v>
      </c>
      <c r="AQ21" s="135">
        <v>0</v>
      </c>
      <c r="AR21" s="135">
        <v>0</v>
      </c>
      <c r="AS21" s="135">
        <v>10.625</v>
      </c>
      <c r="AT21" s="135">
        <v>0</v>
      </c>
      <c r="AU21" s="135">
        <v>0</v>
      </c>
      <c r="AV21" s="135">
        <v>0</v>
      </c>
      <c r="AW21" s="135">
        <v>0</v>
      </c>
      <c r="AX21" s="135">
        <v>0</v>
      </c>
      <c r="AY21" s="135">
        <v>0</v>
      </c>
      <c r="AZ21" s="135">
        <v>0</v>
      </c>
      <c r="BA21" s="136">
        <v>0</v>
      </c>
      <c r="BB21" s="119">
        <v>1882.0350000000001</v>
      </c>
      <c r="BC21" s="135">
        <v>181.90700000000001</v>
      </c>
      <c r="BD21" s="135">
        <v>0</v>
      </c>
      <c r="BE21" s="135">
        <v>1358.56</v>
      </c>
      <c r="BF21" s="135">
        <v>0</v>
      </c>
      <c r="BG21" s="135">
        <v>0</v>
      </c>
      <c r="BH21" s="135">
        <v>0</v>
      </c>
      <c r="BI21" s="135">
        <v>341.56900000000002</v>
      </c>
      <c r="BJ21" s="135" t="s">
        <v>365</v>
      </c>
      <c r="BK21" s="135">
        <v>0</v>
      </c>
      <c r="BL21" s="135">
        <v>0</v>
      </c>
      <c r="BM21" s="135">
        <v>0</v>
      </c>
      <c r="BN21" s="135">
        <v>0</v>
      </c>
      <c r="BO21" s="135">
        <v>0</v>
      </c>
      <c r="BP21" s="135">
        <v>0</v>
      </c>
      <c r="BQ21" s="135">
        <v>0</v>
      </c>
      <c r="BR21" s="135">
        <v>0</v>
      </c>
      <c r="BS21" s="135">
        <v>0</v>
      </c>
      <c r="BT21" s="120" t="s">
        <v>365</v>
      </c>
      <c r="BU21" s="119">
        <v>0</v>
      </c>
      <c r="BV21" s="135">
        <v>0</v>
      </c>
      <c r="BW21" s="135">
        <v>0</v>
      </c>
      <c r="BX21" s="136">
        <v>0</v>
      </c>
      <c r="BY21" s="268">
        <v>0</v>
      </c>
      <c r="BZ21" s="136" t="s">
        <v>365</v>
      </c>
      <c r="CA21" s="137">
        <v>786.94500000000005</v>
      </c>
      <c r="CB21" s="136">
        <v>341.56900000000002</v>
      </c>
    </row>
    <row r="22" spans="1:80" ht="11.25" customHeight="1">
      <c r="A22" s="167"/>
      <c r="B22" s="131" t="s">
        <v>362</v>
      </c>
      <c r="C22" s="132" t="s">
        <v>398</v>
      </c>
      <c r="D22" s="132"/>
      <c r="E22" s="132"/>
      <c r="F22" s="132"/>
      <c r="G22" s="133"/>
      <c r="H22" s="134" t="s">
        <v>399</v>
      </c>
      <c r="I22" s="119">
        <v>27895.782999999999</v>
      </c>
      <c r="J22" s="119">
        <v>24386.946</v>
      </c>
      <c r="K22" s="135">
        <v>0</v>
      </c>
      <c r="L22" s="135">
        <v>0</v>
      </c>
      <c r="M22" s="135">
        <v>16175.378000000001</v>
      </c>
      <c r="N22" s="135">
        <v>0</v>
      </c>
      <c r="O22" s="135">
        <v>8211.5679999999993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19">
        <v>491.92399999999998</v>
      </c>
      <c r="V22" s="135">
        <v>0</v>
      </c>
      <c r="W22" s="135">
        <v>187.23</v>
      </c>
      <c r="X22" s="135">
        <v>271.57499999999999</v>
      </c>
      <c r="Y22" s="135">
        <v>33.119</v>
      </c>
      <c r="Z22" s="119">
        <v>0</v>
      </c>
      <c r="AA22" s="135">
        <v>0</v>
      </c>
      <c r="AB22" s="135">
        <v>0</v>
      </c>
      <c r="AC22" s="136">
        <v>0</v>
      </c>
      <c r="AD22" s="119">
        <v>106.21299999999999</v>
      </c>
      <c r="AE22" s="135">
        <v>0</v>
      </c>
      <c r="AF22" s="135">
        <v>0</v>
      </c>
      <c r="AG22" s="135" t="s">
        <v>365</v>
      </c>
      <c r="AH22" s="135" t="s">
        <v>365</v>
      </c>
      <c r="AI22" s="135" t="s">
        <v>365</v>
      </c>
      <c r="AJ22" s="135">
        <v>0</v>
      </c>
      <c r="AK22" s="135">
        <v>0</v>
      </c>
      <c r="AL22" s="135">
        <v>0</v>
      </c>
      <c r="AM22" s="135">
        <v>0</v>
      </c>
      <c r="AN22" s="135">
        <v>0</v>
      </c>
      <c r="AO22" s="135">
        <v>0</v>
      </c>
      <c r="AP22" s="135">
        <v>0</v>
      </c>
      <c r="AQ22" s="135">
        <v>0</v>
      </c>
      <c r="AR22" s="135">
        <v>0</v>
      </c>
      <c r="AS22" s="135">
        <v>24.780999999999999</v>
      </c>
      <c r="AT22" s="135">
        <v>81.430999999999997</v>
      </c>
      <c r="AU22" s="135">
        <v>0</v>
      </c>
      <c r="AV22" s="135">
        <v>0</v>
      </c>
      <c r="AW22" s="135">
        <v>0</v>
      </c>
      <c r="AX22" s="135">
        <v>0</v>
      </c>
      <c r="AY22" s="135">
        <v>0</v>
      </c>
      <c r="AZ22" s="135">
        <v>0</v>
      </c>
      <c r="BA22" s="136">
        <v>1613.625</v>
      </c>
      <c r="BB22" s="119">
        <v>1256.9780000000001</v>
      </c>
      <c r="BC22" s="135" t="s">
        <v>365</v>
      </c>
      <c r="BD22" s="135" t="s">
        <v>365</v>
      </c>
      <c r="BE22" s="135" t="s">
        <v>365</v>
      </c>
      <c r="BF22" s="135" t="s">
        <v>365</v>
      </c>
      <c r="BG22" s="135">
        <v>0</v>
      </c>
      <c r="BH22" s="135">
        <v>0</v>
      </c>
      <c r="BI22" s="135">
        <v>1091.8679999999999</v>
      </c>
      <c r="BJ22" s="135" t="s">
        <v>365</v>
      </c>
      <c r="BK22" s="135">
        <v>146.15700000000001</v>
      </c>
      <c r="BL22" s="135">
        <v>18.954000000000001</v>
      </c>
      <c r="BM22" s="135">
        <v>0</v>
      </c>
      <c r="BN22" s="135">
        <v>0</v>
      </c>
      <c r="BO22" s="135">
        <v>0</v>
      </c>
      <c r="BP22" s="135">
        <v>0</v>
      </c>
      <c r="BQ22" s="135">
        <v>0</v>
      </c>
      <c r="BR22" s="135">
        <v>0</v>
      </c>
      <c r="BS22" s="135">
        <v>0</v>
      </c>
      <c r="BT22" s="120" t="s">
        <v>365</v>
      </c>
      <c r="BU22" s="119">
        <v>40.097000000000001</v>
      </c>
      <c r="BV22" s="135">
        <v>6.9450000000000003</v>
      </c>
      <c r="BW22" s="135">
        <v>33.152000000000001</v>
      </c>
      <c r="BX22" s="136">
        <v>0</v>
      </c>
      <c r="BY22" s="268">
        <v>0</v>
      </c>
      <c r="BZ22" s="136" t="s">
        <v>365</v>
      </c>
      <c r="CA22" s="137">
        <v>26638.805</v>
      </c>
      <c r="CB22" s="136">
        <v>1256.9780000000001</v>
      </c>
    </row>
    <row r="23" spans="1:80" ht="11.25" customHeight="1">
      <c r="A23" s="167"/>
      <c r="B23" s="131" t="s">
        <v>362</v>
      </c>
      <c r="C23" s="132" t="s">
        <v>400</v>
      </c>
      <c r="D23" s="132"/>
      <c r="E23" s="132"/>
      <c r="F23" s="132"/>
      <c r="G23" s="133"/>
      <c r="H23" s="134" t="s">
        <v>401</v>
      </c>
      <c r="I23" s="119">
        <v>2551.547</v>
      </c>
      <c r="J23" s="119">
        <v>2212.518</v>
      </c>
      <c r="K23" s="135">
        <v>0</v>
      </c>
      <c r="L23" s="135">
        <v>0.121</v>
      </c>
      <c r="M23" s="135">
        <v>2207.4769999999999</v>
      </c>
      <c r="N23" s="135">
        <v>0</v>
      </c>
      <c r="O23" s="135">
        <v>4.117</v>
      </c>
      <c r="P23" s="135">
        <v>0</v>
      </c>
      <c r="Q23" s="135">
        <v>0.621</v>
      </c>
      <c r="R23" s="135">
        <v>0</v>
      </c>
      <c r="S23" s="135">
        <v>0</v>
      </c>
      <c r="T23" s="135">
        <v>0.183</v>
      </c>
      <c r="U23" s="119">
        <v>10.965</v>
      </c>
      <c r="V23" s="135">
        <v>0</v>
      </c>
      <c r="W23" s="135">
        <v>9.5969999999999995</v>
      </c>
      <c r="X23" s="135">
        <v>1.3680000000000001</v>
      </c>
      <c r="Y23" s="135">
        <v>0</v>
      </c>
      <c r="Z23" s="119">
        <v>0</v>
      </c>
      <c r="AA23" s="135">
        <v>0</v>
      </c>
      <c r="AB23" s="135">
        <v>0</v>
      </c>
      <c r="AC23" s="136">
        <v>0</v>
      </c>
      <c r="AD23" s="119">
        <v>19.463999999999999</v>
      </c>
      <c r="AE23" s="135">
        <v>0</v>
      </c>
      <c r="AF23" s="135">
        <v>0</v>
      </c>
      <c r="AG23" s="135" t="s">
        <v>365</v>
      </c>
      <c r="AH23" s="135" t="s">
        <v>365</v>
      </c>
      <c r="AI23" s="135" t="s">
        <v>365</v>
      </c>
      <c r="AJ23" s="135">
        <v>0</v>
      </c>
      <c r="AK23" s="135">
        <v>0</v>
      </c>
      <c r="AL23" s="135">
        <v>0.107</v>
      </c>
      <c r="AM23" s="135">
        <v>0</v>
      </c>
      <c r="AN23" s="135">
        <v>0</v>
      </c>
      <c r="AO23" s="135">
        <v>0</v>
      </c>
      <c r="AP23" s="135">
        <v>0</v>
      </c>
      <c r="AQ23" s="135">
        <v>0</v>
      </c>
      <c r="AR23" s="135">
        <v>0</v>
      </c>
      <c r="AS23" s="135">
        <v>14.816000000000001</v>
      </c>
      <c r="AT23" s="135">
        <v>4.5410000000000004</v>
      </c>
      <c r="AU23" s="135">
        <v>0</v>
      </c>
      <c r="AV23" s="135">
        <v>0</v>
      </c>
      <c r="AW23" s="135">
        <v>0</v>
      </c>
      <c r="AX23" s="135">
        <v>0</v>
      </c>
      <c r="AY23" s="135">
        <v>0</v>
      </c>
      <c r="AZ23" s="135">
        <v>0</v>
      </c>
      <c r="BA23" s="136">
        <v>195.67099999999999</v>
      </c>
      <c r="BB23" s="119">
        <v>112.548</v>
      </c>
      <c r="BC23" s="135" t="s">
        <v>365</v>
      </c>
      <c r="BD23" s="135" t="s">
        <v>365</v>
      </c>
      <c r="BE23" s="135" t="s">
        <v>365</v>
      </c>
      <c r="BF23" s="135" t="s">
        <v>365</v>
      </c>
      <c r="BG23" s="135">
        <v>0</v>
      </c>
      <c r="BH23" s="135">
        <v>0</v>
      </c>
      <c r="BI23" s="135">
        <v>112.273</v>
      </c>
      <c r="BJ23" s="135" t="s">
        <v>365</v>
      </c>
      <c r="BK23" s="135">
        <v>0.27500000000000002</v>
      </c>
      <c r="BL23" s="135">
        <v>0</v>
      </c>
      <c r="BM23" s="135">
        <v>0</v>
      </c>
      <c r="BN23" s="135">
        <v>0</v>
      </c>
      <c r="BO23" s="135">
        <v>0</v>
      </c>
      <c r="BP23" s="135">
        <v>0</v>
      </c>
      <c r="BQ23" s="135">
        <v>0</v>
      </c>
      <c r="BR23" s="135">
        <v>0</v>
      </c>
      <c r="BS23" s="135">
        <v>0</v>
      </c>
      <c r="BT23" s="135">
        <v>0</v>
      </c>
      <c r="BU23" s="119">
        <v>0.38</v>
      </c>
      <c r="BV23" s="135">
        <v>0.38</v>
      </c>
      <c r="BW23" s="135">
        <v>0</v>
      </c>
      <c r="BX23" s="136">
        <v>0</v>
      </c>
      <c r="BY23" s="268">
        <v>0</v>
      </c>
      <c r="BZ23" s="136" t="s">
        <v>365</v>
      </c>
      <c r="CA23" s="137">
        <v>2438.9989999999998</v>
      </c>
      <c r="CB23" s="136">
        <v>112.548</v>
      </c>
    </row>
    <row r="24" spans="1:80" ht="11.25" customHeight="1">
      <c r="A24" s="167"/>
      <c r="B24" s="131" t="s">
        <v>362</v>
      </c>
      <c r="C24" s="132" t="s">
        <v>402</v>
      </c>
      <c r="D24" s="132"/>
      <c r="E24" s="132"/>
      <c r="F24" s="132"/>
      <c r="G24" s="133"/>
      <c r="H24" s="134" t="s">
        <v>403</v>
      </c>
      <c r="I24" s="119">
        <v>168.58799999999999</v>
      </c>
      <c r="J24" s="119">
        <v>0</v>
      </c>
      <c r="K24" s="135">
        <v>0</v>
      </c>
      <c r="L24" s="135">
        <v>0</v>
      </c>
      <c r="M24" s="135">
        <v>0</v>
      </c>
      <c r="N24" s="135">
        <v>0</v>
      </c>
      <c r="O24" s="135">
        <v>0</v>
      </c>
      <c r="P24" s="135">
        <v>0</v>
      </c>
      <c r="Q24" s="135">
        <v>0</v>
      </c>
      <c r="R24" s="135">
        <v>0</v>
      </c>
      <c r="S24" s="135">
        <v>0</v>
      </c>
      <c r="T24" s="135">
        <v>0</v>
      </c>
      <c r="U24" s="119">
        <v>0</v>
      </c>
      <c r="V24" s="135">
        <v>0</v>
      </c>
      <c r="W24" s="135">
        <v>0</v>
      </c>
      <c r="X24" s="135">
        <v>0</v>
      </c>
      <c r="Y24" s="135">
        <v>0</v>
      </c>
      <c r="Z24" s="119">
        <v>0</v>
      </c>
      <c r="AA24" s="135">
        <v>0</v>
      </c>
      <c r="AB24" s="135">
        <v>0</v>
      </c>
      <c r="AC24" s="136">
        <v>0</v>
      </c>
      <c r="AD24" s="119">
        <v>0</v>
      </c>
      <c r="AE24" s="135">
        <v>0</v>
      </c>
      <c r="AF24" s="135">
        <v>0</v>
      </c>
      <c r="AG24" s="135" t="s">
        <v>365</v>
      </c>
      <c r="AH24" s="135" t="s">
        <v>365</v>
      </c>
      <c r="AI24" s="135" t="s">
        <v>365</v>
      </c>
      <c r="AJ24" s="135">
        <v>0</v>
      </c>
      <c r="AK24" s="135">
        <v>0</v>
      </c>
      <c r="AL24" s="135">
        <v>0</v>
      </c>
      <c r="AM24" s="135">
        <v>0</v>
      </c>
      <c r="AN24" s="135">
        <v>0</v>
      </c>
      <c r="AO24" s="135">
        <v>0</v>
      </c>
      <c r="AP24" s="135">
        <v>0</v>
      </c>
      <c r="AQ24" s="135">
        <v>0</v>
      </c>
      <c r="AR24" s="135">
        <v>0</v>
      </c>
      <c r="AS24" s="135">
        <v>0</v>
      </c>
      <c r="AT24" s="135">
        <v>0</v>
      </c>
      <c r="AU24" s="135">
        <v>0</v>
      </c>
      <c r="AV24" s="135">
        <v>0</v>
      </c>
      <c r="AW24" s="135">
        <v>0</v>
      </c>
      <c r="AX24" s="135">
        <v>0</v>
      </c>
      <c r="AY24" s="135">
        <v>0</v>
      </c>
      <c r="AZ24" s="135">
        <v>0</v>
      </c>
      <c r="BA24" s="136">
        <v>0</v>
      </c>
      <c r="BB24" s="119">
        <v>168.58799999999999</v>
      </c>
      <c r="BC24" s="135">
        <v>0.23699999999999999</v>
      </c>
      <c r="BD24" s="135">
        <v>0</v>
      </c>
      <c r="BE24" s="135">
        <v>0</v>
      </c>
      <c r="BF24" s="135">
        <v>168.35</v>
      </c>
      <c r="BG24" s="135">
        <v>0</v>
      </c>
      <c r="BH24" s="135">
        <v>0</v>
      </c>
      <c r="BI24" s="135">
        <v>0</v>
      </c>
      <c r="BJ24" s="135" t="s">
        <v>365</v>
      </c>
      <c r="BK24" s="135">
        <v>0</v>
      </c>
      <c r="BL24" s="135">
        <v>0</v>
      </c>
      <c r="BM24" s="135">
        <v>0</v>
      </c>
      <c r="BN24" s="135">
        <v>0</v>
      </c>
      <c r="BO24" s="135">
        <v>0</v>
      </c>
      <c r="BP24" s="135">
        <v>0</v>
      </c>
      <c r="BQ24" s="135">
        <v>0</v>
      </c>
      <c r="BR24" s="135">
        <v>0</v>
      </c>
      <c r="BS24" s="135">
        <v>0</v>
      </c>
      <c r="BT24" s="120" t="s">
        <v>365</v>
      </c>
      <c r="BU24" s="119">
        <v>0</v>
      </c>
      <c r="BV24" s="135">
        <v>0</v>
      </c>
      <c r="BW24" s="135">
        <v>0</v>
      </c>
      <c r="BX24" s="136">
        <v>0</v>
      </c>
      <c r="BY24" s="268">
        <v>0</v>
      </c>
      <c r="BZ24" s="136" t="s">
        <v>365</v>
      </c>
      <c r="CA24" s="137">
        <v>0</v>
      </c>
      <c r="CB24" s="136">
        <v>0</v>
      </c>
    </row>
    <row r="25" spans="1:80" ht="11.25" customHeight="1">
      <c r="A25" s="167"/>
      <c r="B25" s="131" t="s">
        <v>362</v>
      </c>
      <c r="C25" s="132" t="s">
        <v>404</v>
      </c>
      <c r="D25" s="132"/>
      <c r="E25" s="132"/>
      <c r="F25" s="132"/>
      <c r="G25" s="133"/>
      <c r="H25" s="134" t="s">
        <v>405</v>
      </c>
      <c r="I25" s="119">
        <v>3118.0419999999999</v>
      </c>
      <c r="J25" s="119">
        <v>634.03499999999997</v>
      </c>
      <c r="K25" s="135">
        <v>0</v>
      </c>
      <c r="L25" s="135">
        <v>12.058999999999999</v>
      </c>
      <c r="M25" s="135">
        <v>621.97500000000002</v>
      </c>
      <c r="N25" s="135">
        <v>0</v>
      </c>
      <c r="O25" s="135">
        <v>0</v>
      </c>
      <c r="P25" s="135">
        <v>0</v>
      </c>
      <c r="Q25" s="135">
        <v>0</v>
      </c>
      <c r="R25" s="135">
        <v>0</v>
      </c>
      <c r="S25" s="135">
        <v>0</v>
      </c>
      <c r="T25" s="135">
        <v>0</v>
      </c>
      <c r="U25" s="119">
        <v>222.411</v>
      </c>
      <c r="V25" s="135">
        <v>0</v>
      </c>
      <c r="W25" s="135">
        <v>215.03</v>
      </c>
      <c r="X25" s="135">
        <v>0</v>
      </c>
      <c r="Y25" s="135">
        <v>7.3810000000000002</v>
      </c>
      <c r="Z25" s="119">
        <v>0</v>
      </c>
      <c r="AA25" s="135">
        <v>0</v>
      </c>
      <c r="AB25" s="135">
        <v>0</v>
      </c>
      <c r="AC25" s="136">
        <v>0</v>
      </c>
      <c r="AD25" s="119">
        <v>261.52600000000001</v>
      </c>
      <c r="AE25" s="135">
        <v>0</v>
      </c>
      <c r="AF25" s="135">
        <v>0</v>
      </c>
      <c r="AG25" s="135" t="s">
        <v>365</v>
      </c>
      <c r="AH25" s="135" t="s">
        <v>365</v>
      </c>
      <c r="AI25" s="135" t="s">
        <v>365</v>
      </c>
      <c r="AJ25" s="135">
        <v>15.685</v>
      </c>
      <c r="AK25" s="135">
        <v>0</v>
      </c>
      <c r="AL25" s="135">
        <v>0.105</v>
      </c>
      <c r="AM25" s="135">
        <v>0</v>
      </c>
      <c r="AN25" s="135">
        <v>0</v>
      </c>
      <c r="AO25" s="135">
        <v>0</v>
      </c>
      <c r="AP25" s="135">
        <v>0</v>
      </c>
      <c r="AQ25" s="135">
        <v>0</v>
      </c>
      <c r="AR25" s="135">
        <v>0</v>
      </c>
      <c r="AS25" s="135">
        <v>1.1379999999999999</v>
      </c>
      <c r="AT25" s="135">
        <v>244.59800000000001</v>
      </c>
      <c r="AU25" s="135">
        <v>0</v>
      </c>
      <c r="AV25" s="135">
        <v>0</v>
      </c>
      <c r="AW25" s="135">
        <v>0</v>
      </c>
      <c r="AX25" s="135">
        <v>0</v>
      </c>
      <c r="AY25" s="135">
        <v>0</v>
      </c>
      <c r="AZ25" s="135">
        <v>0</v>
      </c>
      <c r="BA25" s="136">
        <v>1304.4770000000001</v>
      </c>
      <c r="BB25" s="119">
        <v>478.76499999999999</v>
      </c>
      <c r="BC25" s="135" t="s">
        <v>365</v>
      </c>
      <c r="BD25" s="135" t="s">
        <v>365</v>
      </c>
      <c r="BE25" s="135" t="s">
        <v>365</v>
      </c>
      <c r="BF25" s="135" t="s">
        <v>365</v>
      </c>
      <c r="BG25" s="135">
        <v>0</v>
      </c>
      <c r="BH25" s="135">
        <v>0</v>
      </c>
      <c r="BI25" s="135">
        <v>328.43299999999999</v>
      </c>
      <c r="BJ25" s="135" t="s">
        <v>365</v>
      </c>
      <c r="BK25" s="135">
        <v>83.07</v>
      </c>
      <c r="BL25" s="135">
        <v>66.459000000000003</v>
      </c>
      <c r="BM25" s="135">
        <v>0</v>
      </c>
      <c r="BN25" s="135">
        <v>0</v>
      </c>
      <c r="BO25" s="135">
        <v>0</v>
      </c>
      <c r="BP25" s="135">
        <v>0</v>
      </c>
      <c r="BQ25" s="135">
        <v>0</v>
      </c>
      <c r="BR25" s="135">
        <v>0</v>
      </c>
      <c r="BS25" s="135">
        <v>0.80200000000000005</v>
      </c>
      <c r="BT25" s="120" t="s">
        <v>365</v>
      </c>
      <c r="BU25" s="119">
        <v>190.23099999999999</v>
      </c>
      <c r="BV25" s="135">
        <v>18.114000000000001</v>
      </c>
      <c r="BW25" s="135">
        <v>172.11600000000001</v>
      </c>
      <c r="BX25" s="136">
        <v>0</v>
      </c>
      <c r="BY25" s="268">
        <v>26.597000000000001</v>
      </c>
      <c r="BZ25" s="136" t="s">
        <v>365</v>
      </c>
      <c r="CA25" s="137">
        <v>2637.299</v>
      </c>
      <c r="CB25" s="136">
        <v>480.74200000000002</v>
      </c>
    </row>
    <row r="26" spans="1:80" ht="11.25" customHeight="1">
      <c r="A26" s="167"/>
      <c r="B26" s="131" t="s">
        <v>362</v>
      </c>
      <c r="C26" s="132" t="s">
        <v>406</v>
      </c>
      <c r="D26" s="132"/>
      <c r="E26" s="132"/>
      <c r="F26" s="132"/>
      <c r="G26" s="133"/>
      <c r="H26" s="134" t="s">
        <v>407</v>
      </c>
      <c r="I26" s="119">
        <v>156.827</v>
      </c>
      <c r="J26" s="119">
        <v>115.004</v>
      </c>
      <c r="K26" s="135">
        <v>0</v>
      </c>
      <c r="L26" s="135">
        <v>34.78</v>
      </c>
      <c r="M26" s="135">
        <v>78.454999999999998</v>
      </c>
      <c r="N26" s="135">
        <v>0</v>
      </c>
      <c r="O26" s="135">
        <v>1.744</v>
      </c>
      <c r="P26" s="135">
        <v>0</v>
      </c>
      <c r="Q26" s="135">
        <v>2.4E-2</v>
      </c>
      <c r="R26" s="135">
        <v>0</v>
      </c>
      <c r="S26" s="135">
        <v>0</v>
      </c>
      <c r="T26" s="135">
        <v>0</v>
      </c>
      <c r="U26" s="119">
        <v>2.5219999999999998</v>
      </c>
      <c r="V26" s="135">
        <v>0</v>
      </c>
      <c r="W26" s="135">
        <v>2.5219999999999998</v>
      </c>
      <c r="X26" s="135">
        <v>0</v>
      </c>
      <c r="Y26" s="135">
        <v>0</v>
      </c>
      <c r="Z26" s="119">
        <v>0</v>
      </c>
      <c r="AA26" s="135">
        <v>0</v>
      </c>
      <c r="AB26" s="135">
        <v>0</v>
      </c>
      <c r="AC26" s="136">
        <v>0</v>
      </c>
      <c r="AD26" s="119">
        <v>0.82</v>
      </c>
      <c r="AE26" s="135">
        <v>0</v>
      </c>
      <c r="AF26" s="135">
        <v>0</v>
      </c>
      <c r="AG26" s="135" t="s">
        <v>365</v>
      </c>
      <c r="AH26" s="135" t="s">
        <v>365</v>
      </c>
      <c r="AI26" s="135" t="s">
        <v>365</v>
      </c>
      <c r="AJ26" s="135">
        <v>0</v>
      </c>
      <c r="AK26" s="135">
        <v>0</v>
      </c>
      <c r="AL26" s="135">
        <v>4.8000000000000001E-2</v>
      </c>
      <c r="AM26" s="135">
        <v>0</v>
      </c>
      <c r="AN26" s="135">
        <v>0</v>
      </c>
      <c r="AO26" s="135">
        <v>0</v>
      </c>
      <c r="AP26" s="135">
        <v>0</v>
      </c>
      <c r="AQ26" s="135">
        <v>0</v>
      </c>
      <c r="AR26" s="135">
        <v>0</v>
      </c>
      <c r="AS26" s="135">
        <v>0.40300000000000002</v>
      </c>
      <c r="AT26" s="135">
        <v>0.36899999999999999</v>
      </c>
      <c r="AU26" s="135">
        <v>0</v>
      </c>
      <c r="AV26" s="135">
        <v>0</v>
      </c>
      <c r="AW26" s="135">
        <v>0</v>
      </c>
      <c r="AX26" s="135">
        <v>0</v>
      </c>
      <c r="AY26" s="135">
        <v>0</v>
      </c>
      <c r="AZ26" s="135">
        <v>0</v>
      </c>
      <c r="BA26" s="136">
        <v>21.042000000000002</v>
      </c>
      <c r="BB26" s="119">
        <v>10.346</v>
      </c>
      <c r="BC26" s="135" t="s">
        <v>365</v>
      </c>
      <c r="BD26" s="135" t="s">
        <v>365</v>
      </c>
      <c r="BE26" s="135" t="s">
        <v>365</v>
      </c>
      <c r="BF26" s="135" t="s">
        <v>365</v>
      </c>
      <c r="BG26" s="135">
        <v>0</v>
      </c>
      <c r="BH26" s="135">
        <v>0</v>
      </c>
      <c r="BI26" s="135">
        <v>9.1359999999999992</v>
      </c>
      <c r="BJ26" s="135" t="s">
        <v>365</v>
      </c>
      <c r="BK26" s="135">
        <v>0.95399999999999996</v>
      </c>
      <c r="BL26" s="135">
        <v>0</v>
      </c>
      <c r="BM26" s="135">
        <v>0</v>
      </c>
      <c r="BN26" s="135">
        <v>0</v>
      </c>
      <c r="BO26" s="135">
        <v>0</v>
      </c>
      <c r="BP26" s="135">
        <v>0</v>
      </c>
      <c r="BQ26" s="135">
        <v>0</v>
      </c>
      <c r="BR26" s="135">
        <v>0</v>
      </c>
      <c r="BS26" s="135">
        <v>0.14799999999999999</v>
      </c>
      <c r="BT26" s="135">
        <v>0.108</v>
      </c>
      <c r="BU26" s="119">
        <v>7.093</v>
      </c>
      <c r="BV26" s="135">
        <v>4.7750000000000004</v>
      </c>
      <c r="BW26" s="135">
        <v>2.3180000000000001</v>
      </c>
      <c r="BX26" s="136">
        <v>0</v>
      </c>
      <c r="BY26" s="268">
        <v>0</v>
      </c>
      <c r="BZ26" s="136" t="s">
        <v>365</v>
      </c>
      <c r="CA26" s="137">
        <v>146.48099999999999</v>
      </c>
      <c r="CB26" s="136">
        <v>10.238</v>
      </c>
    </row>
    <row r="27" spans="1:80" ht="11.25" customHeight="1">
      <c r="A27" s="167"/>
      <c r="B27" s="131" t="s">
        <v>362</v>
      </c>
      <c r="C27" s="132" t="s">
        <v>408</v>
      </c>
      <c r="D27" s="132"/>
      <c r="E27" s="132"/>
      <c r="F27" s="132"/>
      <c r="G27" s="133"/>
      <c r="H27" s="134" t="s">
        <v>409</v>
      </c>
      <c r="I27" s="119">
        <v>0.04</v>
      </c>
      <c r="J27" s="119" t="s">
        <v>365</v>
      </c>
      <c r="K27" s="135" t="s">
        <v>365</v>
      </c>
      <c r="L27" s="135" t="s">
        <v>365</v>
      </c>
      <c r="M27" s="135" t="s">
        <v>365</v>
      </c>
      <c r="N27" s="135" t="s">
        <v>365</v>
      </c>
      <c r="O27" s="135" t="s">
        <v>365</v>
      </c>
      <c r="P27" s="135" t="s">
        <v>365</v>
      </c>
      <c r="Q27" s="135" t="s">
        <v>365</v>
      </c>
      <c r="R27" s="135" t="s">
        <v>365</v>
      </c>
      <c r="S27" s="135" t="s">
        <v>365</v>
      </c>
      <c r="T27" s="135" t="s">
        <v>365</v>
      </c>
      <c r="U27" s="119" t="s">
        <v>365</v>
      </c>
      <c r="V27" s="135" t="s">
        <v>365</v>
      </c>
      <c r="W27" s="135" t="s">
        <v>365</v>
      </c>
      <c r="X27" s="135" t="s">
        <v>365</v>
      </c>
      <c r="Y27" s="135" t="s">
        <v>365</v>
      </c>
      <c r="Z27" s="119" t="s">
        <v>365</v>
      </c>
      <c r="AA27" s="135" t="s">
        <v>365</v>
      </c>
      <c r="AB27" s="135" t="s">
        <v>365</v>
      </c>
      <c r="AC27" s="136" t="s">
        <v>365</v>
      </c>
      <c r="AD27" s="119" t="s">
        <v>365</v>
      </c>
      <c r="AE27" s="135" t="s">
        <v>365</v>
      </c>
      <c r="AF27" s="135" t="s">
        <v>365</v>
      </c>
      <c r="AG27" s="135" t="s">
        <v>365</v>
      </c>
      <c r="AH27" s="135" t="s">
        <v>365</v>
      </c>
      <c r="AI27" s="135" t="s">
        <v>365</v>
      </c>
      <c r="AJ27" s="135" t="s">
        <v>365</v>
      </c>
      <c r="AK27" s="135" t="s">
        <v>365</v>
      </c>
      <c r="AL27" s="135" t="s">
        <v>365</v>
      </c>
      <c r="AM27" s="135" t="s">
        <v>365</v>
      </c>
      <c r="AN27" s="135" t="s">
        <v>365</v>
      </c>
      <c r="AO27" s="135" t="s">
        <v>365</v>
      </c>
      <c r="AP27" s="135" t="s">
        <v>365</v>
      </c>
      <c r="AQ27" s="135" t="s">
        <v>365</v>
      </c>
      <c r="AR27" s="135" t="s">
        <v>365</v>
      </c>
      <c r="AS27" s="135" t="s">
        <v>365</v>
      </c>
      <c r="AT27" s="135" t="s">
        <v>365</v>
      </c>
      <c r="AU27" s="135" t="s">
        <v>365</v>
      </c>
      <c r="AV27" s="135" t="s">
        <v>365</v>
      </c>
      <c r="AW27" s="135" t="s">
        <v>365</v>
      </c>
      <c r="AX27" s="135" t="s">
        <v>365</v>
      </c>
      <c r="AY27" s="135" t="s">
        <v>365</v>
      </c>
      <c r="AZ27" s="135" t="s">
        <v>365</v>
      </c>
      <c r="BA27" s="136" t="s">
        <v>365</v>
      </c>
      <c r="BB27" s="119" t="s">
        <v>365</v>
      </c>
      <c r="BC27" s="135" t="s">
        <v>365</v>
      </c>
      <c r="BD27" s="135" t="s">
        <v>365</v>
      </c>
      <c r="BE27" s="135" t="s">
        <v>365</v>
      </c>
      <c r="BF27" s="135" t="s">
        <v>365</v>
      </c>
      <c r="BG27" s="135" t="s">
        <v>365</v>
      </c>
      <c r="BH27" s="135" t="s">
        <v>365</v>
      </c>
      <c r="BI27" s="135" t="s">
        <v>365</v>
      </c>
      <c r="BJ27" s="135" t="s">
        <v>365</v>
      </c>
      <c r="BK27" s="135" t="s">
        <v>365</v>
      </c>
      <c r="BL27" s="135" t="s">
        <v>365</v>
      </c>
      <c r="BM27" s="135" t="s">
        <v>365</v>
      </c>
      <c r="BN27" s="135" t="s">
        <v>365</v>
      </c>
      <c r="BO27" s="135" t="s">
        <v>365</v>
      </c>
      <c r="BP27" s="135" t="s">
        <v>365</v>
      </c>
      <c r="BQ27" s="135" t="s">
        <v>365</v>
      </c>
      <c r="BR27" s="135" t="s">
        <v>365</v>
      </c>
      <c r="BS27" s="135" t="s">
        <v>365</v>
      </c>
      <c r="BT27" s="120" t="s">
        <v>365</v>
      </c>
      <c r="BU27" s="119" t="s">
        <v>365</v>
      </c>
      <c r="BV27" s="135" t="s">
        <v>365</v>
      </c>
      <c r="BW27" s="135" t="s">
        <v>365</v>
      </c>
      <c r="BX27" s="136" t="s">
        <v>365</v>
      </c>
      <c r="BY27" s="268" t="s">
        <v>365</v>
      </c>
      <c r="BZ27" s="136">
        <v>0.04</v>
      </c>
      <c r="CA27" s="137">
        <v>3.3000000000000002E-2</v>
      </c>
      <c r="CB27" s="136">
        <v>2E-3</v>
      </c>
    </row>
    <row r="28" spans="1:80" ht="11.25" customHeight="1">
      <c r="A28" s="167"/>
      <c r="B28" s="131" t="s">
        <v>362</v>
      </c>
      <c r="C28" s="132" t="s">
        <v>410</v>
      </c>
      <c r="D28" s="132"/>
      <c r="E28" s="132"/>
      <c r="F28" s="132"/>
      <c r="G28" s="133"/>
      <c r="H28" s="134" t="s">
        <v>411</v>
      </c>
      <c r="I28" s="119">
        <v>0</v>
      </c>
      <c r="J28" s="119" t="s">
        <v>365</v>
      </c>
      <c r="K28" s="135" t="s">
        <v>365</v>
      </c>
      <c r="L28" s="135" t="s">
        <v>365</v>
      </c>
      <c r="M28" s="135" t="s">
        <v>365</v>
      </c>
      <c r="N28" s="135" t="s">
        <v>365</v>
      </c>
      <c r="O28" s="135" t="s">
        <v>365</v>
      </c>
      <c r="P28" s="135" t="s">
        <v>365</v>
      </c>
      <c r="Q28" s="135" t="s">
        <v>365</v>
      </c>
      <c r="R28" s="135" t="s">
        <v>365</v>
      </c>
      <c r="S28" s="135" t="s">
        <v>365</v>
      </c>
      <c r="T28" s="135" t="s">
        <v>365</v>
      </c>
      <c r="U28" s="119" t="s">
        <v>365</v>
      </c>
      <c r="V28" s="135" t="s">
        <v>365</v>
      </c>
      <c r="W28" s="135" t="s">
        <v>365</v>
      </c>
      <c r="X28" s="135" t="s">
        <v>365</v>
      </c>
      <c r="Y28" s="135" t="s">
        <v>365</v>
      </c>
      <c r="Z28" s="119" t="s">
        <v>365</v>
      </c>
      <c r="AA28" s="135" t="s">
        <v>365</v>
      </c>
      <c r="AB28" s="135" t="s">
        <v>365</v>
      </c>
      <c r="AC28" s="136" t="s">
        <v>365</v>
      </c>
      <c r="AD28" s="119" t="s">
        <v>365</v>
      </c>
      <c r="AE28" s="135" t="s">
        <v>365</v>
      </c>
      <c r="AF28" s="135" t="s">
        <v>365</v>
      </c>
      <c r="AG28" s="135" t="s">
        <v>365</v>
      </c>
      <c r="AH28" s="135" t="s">
        <v>365</v>
      </c>
      <c r="AI28" s="135" t="s">
        <v>365</v>
      </c>
      <c r="AJ28" s="135" t="s">
        <v>365</v>
      </c>
      <c r="AK28" s="135" t="s">
        <v>365</v>
      </c>
      <c r="AL28" s="135" t="s">
        <v>365</v>
      </c>
      <c r="AM28" s="135" t="s">
        <v>365</v>
      </c>
      <c r="AN28" s="135" t="s">
        <v>365</v>
      </c>
      <c r="AO28" s="135" t="s">
        <v>365</v>
      </c>
      <c r="AP28" s="135" t="s">
        <v>365</v>
      </c>
      <c r="AQ28" s="135" t="s">
        <v>365</v>
      </c>
      <c r="AR28" s="135" t="s">
        <v>365</v>
      </c>
      <c r="AS28" s="135" t="s">
        <v>365</v>
      </c>
      <c r="AT28" s="135" t="s">
        <v>365</v>
      </c>
      <c r="AU28" s="135" t="s">
        <v>365</v>
      </c>
      <c r="AV28" s="135" t="s">
        <v>365</v>
      </c>
      <c r="AW28" s="135" t="s">
        <v>365</v>
      </c>
      <c r="AX28" s="135" t="s">
        <v>365</v>
      </c>
      <c r="AY28" s="135" t="s">
        <v>365</v>
      </c>
      <c r="AZ28" s="135" t="s">
        <v>365</v>
      </c>
      <c r="BA28" s="136" t="s">
        <v>365</v>
      </c>
      <c r="BB28" s="119" t="s">
        <v>365</v>
      </c>
      <c r="BC28" s="135" t="s">
        <v>365</v>
      </c>
      <c r="BD28" s="135" t="s">
        <v>365</v>
      </c>
      <c r="BE28" s="135" t="s">
        <v>365</v>
      </c>
      <c r="BF28" s="135" t="s">
        <v>365</v>
      </c>
      <c r="BG28" s="135" t="s">
        <v>365</v>
      </c>
      <c r="BH28" s="135" t="s">
        <v>365</v>
      </c>
      <c r="BI28" s="135" t="s">
        <v>365</v>
      </c>
      <c r="BJ28" s="135" t="s">
        <v>365</v>
      </c>
      <c r="BK28" s="135" t="s">
        <v>365</v>
      </c>
      <c r="BL28" s="135" t="s">
        <v>365</v>
      </c>
      <c r="BM28" s="135" t="s">
        <v>365</v>
      </c>
      <c r="BN28" s="135" t="s">
        <v>365</v>
      </c>
      <c r="BO28" s="135" t="s">
        <v>365</v>
      </c>
      <c r="BP28" s="135" t="s">
        <v>365</v>
      </c>
      <c r="BQ28" s="135" t="s">
        <v>365</v>
      </c>
      <c r="BR28" s="135" t="s">
        <v>365</v>
      </c>
      <c r="BS28" s="135" t="s">
        <v>365</v>
      </c>
      <c r="BT28" s="120" t="s">
        <v>365</v>
      </c>
      <c r="BU28" s="119" t="s">
        <v>365</v>
      </c>
      <c r="BV28" s="135" t="s">
        <v>365</v>
      </c>
      <c r="BW28" s="135" t="s">
        <v>365</v>
      </c>
      <c r="BX28" s="136" t="s">
        <v>365</v>
      </c>
      <c r="BY28" s="268" t="s">
        <v>365</v>
      </c>
      <c r="BZ28" s="136">
        <v>0</v>
      </c>
      <c r="CA28" s="137">
        <v>0</v>
      </c>
      <c r="CB28" s="136">
        <v>0</v>
      </c>
    </row>
    <row r="29" spans="1:80" ht="11.25" customHeight="1">
      <c r="A29" s="167"/>
      <c r="B29" s="131" t="s">
        <v>362</v>
      </c>
      <c r="C29" s="132" t="s">
        <v>412</v>
      </c>
      <c r="D29" s="132"/>
      <c r="E29" s="132"/>
      <c r="F29" s="132"/>
      <c r="G29" s="133"/>
      <c r="H29" s="134" t="s">
        <v>413</v>
      </c>
      <c r="I29" s="119">
        <v>101.54900000000001</v>
      </c>
      <c r="J29" s="119" t="s">
        <v>365</v>
      </c>
      <c r="K29" s="135" t="s">
        <v>365</v>
      </c>
      <c r="L29" s="135" t="s">
        <v>365</v>
      </c>
      <c r="M29" s="135" t="s">
        <v>365</v>
      </c>
      <c r="N29" s="135" t="s">
        <v>365</v>
      </c>
      <c r="O29" s="135" t="s">
        <v>365</v>
      </c>
      <c r="P29" s="135" t="s">
        <v>365</v>
      </c>
      <c r="Q29" s="135" t="s">
        <v>365</v>
      </c>
      <c r="R29" s="135" t="s">
        <v>365</v>
      </c>
      <c r="S29" s="135" t="s">
        <v>365</v>
      </c>
      <c r="T29" s="135" t="s">
        <v>365</v>
      </c>
      <c r="U29" s="119" t="s">
        <v>365</v>
      </c>
      <c r="V29" s="135" t="s">
        <v>365</v>
      </c>
      <c r="W29" s="135" t="s">
        <v>365</v>
      </c>
      <c r="X29" s="135" t="s">
        <v>365</v>
      </c>
      <c r="Y29" s="135" t="s">
        <v>365</v>
      </c>
      <c r="Z29" s="119" t="s">
        <v>365</v>
      </c>
      <c r="AA29" s="135" t="s">
        <v>365</v>
      </c>
      <c r="AB29" s="135" t="s">
        <v>365</v>
      </c>
      <c r="AC29" s="136" t="s">
        <v>365</v>
      </c>
      <c r="AD29" s="119" t="s">
        <v>365</v>
      </c>
      <c r="AE29" s="135" t="s">
        <v>365</v>
      </c>
      <c r="AF29" s="135" t="s">
        <v>365</v>
      </c>
      <c r="AG29" s="135" t="s">
        <v>365</v>
      </c>
      <c r="AH29" s="135" t="s">
        <v>365</v>
      </c>
      <c r="AI29" s="135" t="s">
        <v>365</v>
      </c>
      <c r="AJ29" s="135" t="s">
        <v>365</v>
      </c>
      <c r="AK29" s="135" t="s">
        <v>365</v>
      </c>
      <c r="AL29" s="135" t="s">
        <v>365</v>
      </c>
      <c r="AM29" s="135" t="s">
        <v>365</v>
      </c>
      <c r="AN29" s="135" t="s">
        <v>365</v>
      </c>
      <c r="AO29" s="135" t="s">
        <v>365</v>
      </c>
      <c r="AP29" s="135" t="s">
        <v>365</v>
      </c>
      <c r="AQ29" s="135" t="s">
        <v>365</v>
      </c>
      <c r="AR29" s="135" t="s">
        <v>365</v>
      </c>
      <c r="AS29" s="135" t="s">
        <v>365</v>
      </c>
      <c r="AT29" s="135" t="s">
        <v>365</v>
      </c>
      <c r="AU29" s="135" t="s">
        <v>365</v>
      </c>
      <c r="AV29" s="135" t="s">
        <v>365</v>
      </c>
      <c r="AW29" s="135" t="s">
        <v>365</v>
      </c>
      <c r="AX29" s="135" t="s">
        <v>365</v>
      </c>
      <c r="AY29" s="135" t="s">
        <v>365</v>
      </c>
      <c r="AZ29" s="135" t="s">
        <v>365</v>
      </c>
      <c r="BA29" s="136" t="s">
        <v>365</v>
      </c>
      <c r="BB29" s="119" t="s">
        <v>365</v>
      </c>
      <c r="BC29" s="135" t="s">
        <v>365</v>
      </c>
      <c r="BD29" s="135" t="s">
        <v>365</v>
      </c>
      <c r="BE29" s="135" t="s">
        <v>365</v>
      </c>
      <c r="BF29" s="135" t="s">
        <v>365</v>
      </c>
      <c r="BG29" s="135" t="s">
        <v>365</v>
      </c>
      <c r="BH29" s="135" t="s">
        <v>365</v>
      </c>
      <c r="BI29" s="135" t="s">
        <v>365</v>
      </c>
      <c r="BJ29" s="135" t="s">
        <v>365</v>
      </c>
      <c r="BK29" s="135" t="s">
        <v>365</v>
      </c>
      <c r="BL29" s="135" t="s">
        <v>365</v>
      </c>
      <c r="BM29" s="135" t="s">
        <v>365</v>
      </c>
      <c r="BN29" s="135" t="s">
        <v>365</v>
      </c>
      <c r="BO29" s="135" t="s">
        <v>365</v>
      </c>
      <c r="BP29" s="135" t="s">
        <v>365</v>
      </c>
      <c r="BQ29" s="135" t="s">
        <v>365</v>
      </c>
      <c r="BR29" s="135" t="s">
        <v>365</v>
      </c>
      <c r="BS29" s="135" t="s">
        <v>365</v>
      </c>
      <c r="BT29" s="120" t="s">
        <v>365</v>
      </c>
      <c r="BU29" s="119" t="s">
        <v>365</v>
      </c>
      <c r="BV29" s="135" t="s">
        <v>365</v>
      </c>
      <c r="BW29" s="135" t="s">
        <v>365</v>
      </c>
      <c r="BX29" s="136" t="s">
        <v>365</v>
      </c>
      <c r="BY29" s="268" t="s">
        <v>365</v>
      </c>
      <c r="BZ29" s="136">
        <v>101.54900000000001</v>
      </c>
      <c r="CA29" s="137">
        <v>82.875</v>
      </c>
      <c r="CB29" s="136">
        <v>5.3689999999999998</v>
      </c>
    </row>
    <row r="30" spans="1:80" ht="11.25" customHeight="1">
      <c r="A30" s="167"/>
      <c r="B30" s="131" t="s">
        <v>362</v>
      </c>
      <c r="C30" s="132" t="s">
        <v>414</v>
      </c>
      <c r="D30" s="132"/>
      <c r="E30" s="132"/>
      <c r="F30" s="132"/>
      <c r="G30" s="133"/>
      <c r="H30" s="134" t="s">
        <v>415</v>
      </c>
      <c r="I30" s="119">
        <v>15.422000000000001</v>
      </c>
      <c r="J30" s="119" t="s">
        <v>365</v>
      </c>
      <c r="K30" s="135" t="s">
        <v>365</v>
      </c>
      <c r="L30" s="135" t="s">
        <v>365</v>
      </c>
      <c r="M30" s="135" t="s">
        <v>365</v>
      </c>
      <c r="N30" s="135" t="s">
        <v>365</v>
      </c>
      <c r="O30" s="135" t="s">
        <v>365</v>
      </c>
      <c r="P30" s="135" t="s">
        <v>365</v>
      </c>
      <c r="Q30" s="135" t="s">
        <v>365</v>
      </c>
      <c r="R30" s="135" t="s">
        <v>365</v>
      </c>
      <c r="S30" s="135" t="s">
        <v>365</v>
      </c>
      <c r="T30" s="135" t="s">
        <v>365</v>
      </c>
      <c r="U30" s="119" t="s">
        <v>365</v>
      </c>
      <c r="V30" s="135" t="s">
        <v>365</v>
      </c>
      <c r="W30" s="135" t="s">
        <v>365</v>
      </c>
      <c r="X30" s="135" t="s">
        <v>365</v>
      </c>
      <c r="Y30" s="135" t="s">
        <v>365</v>
      </c>
      <c r="Z30" s="119" t="s">
        <v>365</v>
      </c>
      <c r="AA30" s="135" t="s">
        <v>365</v>
      </c>
      <c r="AB30" s="135" t="s">
        <v>365</v>
      </c>
      <c r="AC30" s="136" t="s">
        <v>365</v>
      </c>
      <c r="AD30" s="119" t="s">
        <v>365</v>
      </c>
      <c r="AE30" s="135" t="s">
        <v>365</v>
      </c>
      <c r="AF30" s="135" t="s">
        <v>365</v>
      </c>
      <c r="AG30" s="135" t="s">
        <v>365</v>
      </c>
      <c r="AH30" s="135" t="s">
        <v>365</v>
      </c>
      <c r="AI30" s="135" t="s">
        <v>365</v>
      </c>
      <c r="AJ30" s="135" t="s">
        <v>365</v>
      </c>
      <c r="AK30" s="135" t="s">
        <v>365</v>
      </c>
      <c r="AL30" s="135" t="s">
        <v>365</v>
      </c>
      <c r="AM30" s="135" t="s">
        <v>365</v>
      </c>
      <c r="AN30" s="135" t="s">
        <v>365</v>
      </c>
      <c r="AO30" s="135" t="s">
        <v>365</v>
      </c>
      <c r="AP30" s="135" t="s">
        <v>365</v>
      </c>
      <c r="AQ30" s="135" t="s">
        <v>365</v>
      </c>
      <c r="AR30" s="135" t="s">
        <v>365</v>
      </c>
      <c r="AS30" s="135" t="s">
        <v>365</v>
      </c>
      <c r="AT30" s="135" t="s">
        <v>365</v>
      </c>
      <c r="AU30" s="135" t="s">
        <v>365</v>
      </c>
      <c r="AV30" s="135" t="s">
        <v>365</v>
      </c>
      <c r="AW30" s="135" t="s">
        <v>365</v>
      </c>
      <c r="AX30" s="135" t="s">
        <v>365</v>
      </c>
      <c r="AY30" s="135" t="s">
        <v>365</v>
      </c>
      <c r="AZ30" s="135" t="s">
        <v>365</v>
      </c>
      <c r="BA30" s="136" t="s">
        <v>365</v>
      </c>
      <c r="BB30" s="119" t="s">
        <v>365</v>
      </c>
      <c r="BC30" s="135" t="s">
        <v>365</v>
      </c>
      <c r="BD30" s="135" t="s">
        <v>365</v>
      </c>
      <c r="BE30" s="135" t="s">
        <v>365</v>
      </c>
      <c r="BF30" s="135" t="s">
        <v>365</v>
      </c>
      <c r="BG30" s="135" t="s">
        <v>365</v>
      </c>
      <c r="BH30" s="135" t="s">
        <v>365</v>
      </c>
      <c r="BI30" s="135" t="s">
        <v>365</v>
      </c>
      <c r="BJ30" s="135" t="s">
        <v>365</v>
      </c>
      <c r="BK30" s="135" t="s">
        <v>365</v>
      </c>
      <c r="BL30" s="135" t="s">
        <v>365</v>
      </c>
      <c r="BM30" s="135" t="s">
        <v>365</v>
      </c>
      <c r="BN30" s="135" t="s">
        <v>365</v>
      </c>
      <c r="BO30" s="135" t="s">
        <v>365</v>
      </c>
      <c r="BP30" s="135" t="s">
        <v>365</v>
      </c>
      <c r="BQ30" s="135" t="s">
        <v>365</v>
      </c>
      <c r="BR30" s="135" t="s">
        <v>365</v>
      </c>
      <c r="BS30" s="135" t="s">
        <v>365</v>
      </c>
      <c r="BT30" s="120" t="s">
        <v>365</v>
      </c>
      <c r="BU30" s="119" t="s">
        <v>365</v>
      </c>
      <c r="BV30" s="135" t="s">
        <v>365</v>
      </c>
      <c r="BW30" s="135" t="s">
        <v>365</v>
      </c>
      <c r="BX30" s="136" t="s">
        <v>365</v>
      </c>
      <c r="BY30" s="268">
        <v>15.422000000000001</v>
      </c>
      <c r="BZ30" s="136" t="s">
        <v>365</v>
      </c>
      <c r="CA30" s="137">
        <v>14.275</v>
      </c>
      <c r="CB30" s="136">
        <v>1.1459999999999999</v>
      </c>
    </row>
    <row r="31" spans="1:80" ht="11.25" customHeight="1">
      <c r="A31" s="131" t="s">
        <v>362</v>
      </c>
      <c r="B31" s="132" t="s">
        <v>416</v>
      </c>
      <c r="C31" s="132"/>
      <c r="D31" s="132"/>
      <c r="E31" s="132"/>
      <c r="F31" s="132"/>
      <c r="G31" s="133"/>
      <c r="H31" s="134" t="s">
        <v>417</v>
      </c>
      <c r="I31" s="119">
        <v>7390.549</v>
      </c>
      <c r="J31" s="119">
        <v>7390.549</v>
      </c>
      <c r="K31" s="135">
        <v>0</v>
      </c>
      <c r="L31" s="135">
        <v>7342.48</v>
      </c>
      <c r="M31" s="135">
        <v>0</v>
      </c>
      <c r="N31" s="135">
        <v>0</v>
      </c>
      <c r="O31" s="135">
        <v>0</v>
      </c>
      <c r="P31" s="135">
        <v>0</v>
      </c>
      <c r="Q31" s="135">
        <v>48.07</v>
      </c>
      <c r="R31" s="135">
        <v>0</v>
      </c>
      <c r="S31" s="135">
        <v>0</v>
      </c>
      <c r="T31" s="135">
        <v>0</v>
      </c>
      <c r="U31" s="119">
        <v>0</v>
      </c>
      <c r="V31" s="135">
        <v>0</v>
      </c>
      <c r="W31" s="135">
        <v>0</v>
      </c>
      <c r="X31" s="135">
        <v>0</v>
      </c>
      <c r="Y31" s="135">
        <v>0</v>
      </c>
      <c r="Z31" s="119">
        <v>0</v>
      </c>
      <c r="AA31" s="135">
        <v>0</v>
      </c>
      <c r="AB31" s="135">
        <v>0</v>
      </c>
      <c r="AC31" s="136">
        <v>0</v>
      </c>
      <c r="AD31" s="119">
        <v>0</v>
      </c>
      <c r="AE31" s="135">
        <v>0</v>
      </c>
      <c r="AF31" s="135">
        <v>0</v>
      </c>
      <c r="AG31" s="135" t="s">
        <v>365</v>
      </c>
      <c r="AH31" s="135" t="s">
        <v>365</v>
      </c>
      <c r="AI31" s="135" t="s">
        <v>365</v>
      </c>
      <c r="AJ31" s="135">
        <v>0</v>
      </c>
      <c r="AK31" s="135">
        <v>0</v>
      </c>
      <c r="AL31" s="135">
        <v>0</v>
      </c>
      <c r="AM31" s="135">
        <v>0</v>
      </c>
      <c r="AN31" s="135">
        <v>0</v>
      </c>
      <c r="AO31" s="135">
        <v>0</v>
      </c>
      <c r="AP31" s="135">
        <v>0</v>
      </c>
      <c r="AQ31" s="135">
        <v>0</v>
      </c>
      <c r="AR31" s="135">
        <v>0</v>
      </c>
      <c r="AS31" s="135">
        <v>0</v>
      </c>
      <c r="AT31" s="135">
        <v>0</v>
      </c>
      <c r="AU31" s="135">
        <v>0</v>
      </c>
      <c r="AV31" s="135">
        <v>0</v>
      </c>
      <c r="AW31" s="135">
        <v>0</v>
      </c>
      <c r="AX31" s="135">
        <v>0</v>
      </c>
      <c r="AY31" s="135">
        <v>0</v>
      </c>
      <c r="AZ31" s="135">
        <v>0</v>
      </c>
      <c r="BA31" s="136">
        <v>0</v>
      </c>
      <c r="BB31" s="119">
        <v>0</v>
      </c>
      <c r="BC31" s="135" t="s">
        <v>365</v>
      </c>
      <c r="BD31" s="135" t="s">
        <v>365</v>
      </c>
      <c r="BE31" s="135" t="s">
        <v>365</v>
      </c>
      <c r="BF31" s="135" t="s">
        <v>365</v>
      </c>
      <c r="BG31" s="135" t="s">
        <v>365</v>
      </c>
      <c r="BH31" s="135" t="s">
        <v>365</v>
      </c>
      <c r="BI31" s="135" t="s">
        <v>365</v>
      </c>
      <c r="BJ31" s="135" t="s">
        <v>365</v>
      </c>
      <c r="BK31" s="135" t="s">
        <v>365</v>
      </c>
      <c r="BL31" s="135" t="s">
        <v>365</v>
      </c>
      <c r="BM31" s="135" t="s">
        <v>365</v>
      </c>
      <c r="BN31" s="135">
        <v>0</v>
      </c>
      <c r="BO31" s="135" t="s">
        <v>365</v>
      </c>
      <c r="BP31" s="135">
        <v>0</v>
      </c>
      <c r="BQ31" s="135" t="s">
        <v>365</v>
      </c>
      <c r="BR31" s="135">
        <v>0</v>
      </c>
      <c r="BS31" s="135" t="s">
        <v>365</v>
      </c>
      <c r="BT31" s="120" t="s">
        <v>365</v>
      </c>
      <c r="BU31" s="119" t="s">
        <v>365</v>
      </c>
      <c r="BV31" s="135" t="s">
        <v>365</v>
      </c>
      <c r="BW31" s="135" t="s">
        <v>365</v>
      </c>
      <c r="BX31" s="136" t="s">
        <v>365</v>
      </c>
      <c r="BY31" s="268" t="s">
        <v>365</v>
      </c>
      <c r="BZ31" s="136" t="s">
        <v>365</v>
      </c>
      <c r="CA31" s="137">
        <v>7390.549</v>
      </c>
      <c r="CB31" s="136">
        <v>0</v>
      </c>
    </row>
    <row r="32" spans="1:80" ht="11.25" customHeight="1">
      <c r="A32" s="131" t="s">
        <v>362</v>
      </c>
      <c r="B32" s="132" t="s">
        <v>418</v>
      </c>
      <c r="C32" s="132"/>
      <c r="D32" s="132"/>
      <c r="E32" s="132"/>
      <c r="F32" s="132"/>
      <c r="G32" s="133"/>
      <c r="H32" s="134" t="s">
        <v>419</v>
      </c>
      <c r="I32" s="119">
        <v>1283.155</v>
      </c>
      <c r="J32" s="119">
        <v>1283.155</v>
      </c>
      <c r="K32" s="135">
        <v>0</v>
      </c>
      <c r="L32" s="135">
        <v>188.053</v>
      </c>
      <c r="M32" s="135">
        <v>0</v>
      </c>
      <c r="N32" s="135">
        <v>0</v>
      </c>
      <c r="O32" s="135">
        <v>0</v>
      </c>
      <c r="P32" s="135">
        <v>0</v>
      </c>
      <c r="Q32" s="135">
        <v>1095.1010000000001</v>
      </c>
      <c r="R32" s="135">
        <v>0</v>
      </c>
      <c r="S32" s="135">
        <v>0</v>
      </c>
      <c r="T32" s="135">
        <v>0</v>
      </c>
      <c r="U32" s="119">
        <v>0</v>
      </c>
      <c r="V32" s="135">
        <v>0</v>
      </c>
      <c r="W32" s="135">
        <v>0</v>
      </c>
      <c r="X32" s="135">
        <v>0</v>
      </c>
      <c r="Y32" s="135">
        <v>0</v>
      </c>
      <c r="Z32" s="119">
        <v>0</v>
      </c>
      <c r="AA32" s="135">
        <v>0</v>
      </c>
      <c r="AB32" s="135">
        <v>0</v>
      </c>
      <c r="AC32" s="136">
        <v>0</v>
      </c>
      <c r="AD32" s="119">
        <v>0</v>
      </c>
      <c r="AE32" s="135">
        <v>0</v>
      </c>
      <c r="AF32" s="135">
        <v>0</v>
      </c>
      <c r="AG32" s="135" t="s">
        <v>365</v>
      </c>
      <c r="AH32" s="135" t="s">
        <v>365</v>
      </c>
      <c r="AI32" s="135" t="s">
        <v>365</v>
      </c>
      <c r="AJ32" s="135">
        <v>0</v>
      </c>
      <c r="AK32" s="135">
        <v>0</v>
      </c>
      <c r="AL32" s="135">
        <v>0</v>
      </c>
      <c r="AM32" s="135">
        <v>0</v>
      </c>
      <c r="AN32" s="135">
        <v>0</v>
      </c>
      <c r="AO32" s="135">
        <v>0</v>
      </c>
      <c r="AP32" s="135">
        <v>0</v>
      </c>
      <c r="AQ32" s="135">
        <v>0</v>
      </c>
      <c r="AR32" s="135">
        <v>0</v>
      </c>
      <c r="AS32" s="135">
        <v>0</v>
      </c>
      <c r="AT32" s="135">
        <v>0</v>
      </c>
      <c r="AU32" s="135">
        <v>0</v>
      </c>
      <c r="AV32" s="135">
        <v>0</v>
      </c>
      <c r="AW32" s="135">
        <v>0</v>
      </c>
      <c r="AX32" s="135">
        <v>0</v>
      </c>
      <c r="AY32" s="135">
        <v>0</v>
      </c>
      <c r="AZ32" s="135">
        <v>0</v>
      </c>
      <c r="BA32" s="136">
        <v>0</v>
      </c>
      <c r="BB32" s="119">
        <v>0</v>
      </c>
      <c r="BC32" s="135" t="s">
        <v>365</v>
      </c>
      <c r="BD32" s="135" t="s">
        <v>365</v>
      </c>
      <c r="BE32" s="135" t="s">
        <v>365</v>
      </c>
      <c r="BF32" s="135" t="s">
        <v>365</v>
      </c>
      <c r="BG32" s="135" t="s">
        <v>365</v>
      </c>
      <c r="BH32" s="135" t="s">
        <v>365</v>
      </c>
      <c r="BI32" s="135" t="s">
        <v>365</v>
      </c>
      <c r="BJ32" s="135">
        <v>0</v>
      </c>
      <c r="BK32" s="135">
        <v>0</v>
      </c>
      <c r="BL32" s="135" t="s">
        <v>365</v>
      </c>
      <c r="BM32" s="135">
        <v>0</v>
      </c>
      <c r="BN32" s="135">
        <v>0</v>
      </c>
      <c r="BO32" s="135">
        <v>0</v>
      </c>
      <c r="BP32" s="135">
        <v>0</v>
      </c>
      <c r="BQ32" s="135">
        <v>0</v>
      </c>
      <c r="BR32" s="135">
        <v>0</v>
      </c>
      <c r="BS32" s="135">
        <v>0</v>
      </c>
      <c r="BT32" s="120" t="s">
        <v>365</v>
      </c>
      <c r="BU32" s="119" t="s">
        <v>365</v>
      </c>
      <c r="BV32" s="135" t="s">
        <v>365</v>
      </c>
      <c r="BW32" s="135" t="s">
        <v>365</v>
      </c>
      <c r="BX32" s="136" t="s">
        <v>365</v>
      </c>
      <c r="BY32" s="268" t="s">
        <v>365</v>
      </c>
      <c r="BZ32" s="136" t="s">
        <v>365</v>
      </c>
      <c r="CA32" s="137">
        <v>1283.155</v>
      </c>
      <c r="CB32" s="136">
        <v>0</v>
      </c>
    </row>
    <row r="33" spans="1:80" ht="11.25" customHeight="1">
      <c r="A33" s="131" t="s">
        <v>362</v>
      </c>
      <c r="B33" s="132" t="s">
        <v>420</v>
      </c>
      <c r="C33" s="132"/>
      <c r="D33" s="132"/>
      <c r="E33" s="132"/>
      <c r="F33" s="132"/>
      <c r="G33" s="133"/>
      <c r="H33" s="134" t="s">
        <v>421</v>
      </c>
      <c r="I33" s="119">
        <v>0</v>
      </c>
      <c r="J33" s="119">
        <v>0</v>
      </c>
      <c r="K33" s="135">
        <v>0</v>
      </c>
      <c r="L33" s="135">
        <v>0</v>
      </c>
      <c r="M33" s="135">
        <v>0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0</v>
      </c>
      <c r="T33" s="135">
        <v>0</v>
      </c>
      <c r="U33" s="119">
        <v>0</v>
      </c>
      <c r="V33" s="135">
        <v>0</v>
      </c>
      <c r="W33" s="135">
        <v>0</v>
      </c>
      <c r="X33" s="135">
        <v>0</v>
      </c>
      <c r="Y33" s="135">
        <v>0</v>
      </c>
      <c r="Z33" s="119">
        <v>0</v>
      </c>
      <c r="AA33" s="135">
        <v>0</v>
      </c>
      <c r="AB33" s="135">
        <v>0</v>
      </c>
      <c r="AC33" s="136">
        <v>0</v>
      </c>
      <c r="AD33" s="119">
        <v>0</v>
      </c>
      <c r="AE33" s="135">
        <v>0</v>
      </c>
      <c r="AF33" s="135">
        <v>0</v>
      </c>
      <c r="AG33" s="135" t="s">
        <v>365</v>
      </c>
      <c r="AH33" s="135" t="s">
        <v>365</v>
      </c>
      <c r="AI33" s="135" t="s">
        <v>365</v>
      </c>
      <c r="AJ33" s="135">
        <v>0</v>
      </c>
      <c r="AK33" s="135">
        <v>0</v>
      </c>
      <c r="AL33" s="135">
        <v>0</v>
      </c>
      <c r="AM33" s="135">
        <v>0</v>
      </c>
      <c r="AN33" s="135">
        <v>0</v>
      </c>
      <c r="AO33" s="135">
        <v>0</v>
      </c>
      <c r="AP33" s="135">
        <v>0</v>
      </c>
      <c r="AQ33" s="135">
        <v>0</v>
      </c>
      <c r="AR33" s="135">
        <v>0</v>
      </c>
      <c r="AS33" s="135">
        <v>0</v>
      </c>
      <c r="AT33" s="135">
        <v>0</v>
      </c>
      <c r="AU33" s="135">
        <v>0</v>
      </c>
      <c r="AV33" s="135">
        <v>0</v>
      </c>
      <c r="AW33" s="135">
        <v>0</v>
      </c>
      <c r="AX33" s="135">
        <v>0</v>
      </c>
      <c r="AY33" s="135">
        <v>0</v>
      </c>
      <c r="AZ33" s="135">
        <v>0</v>
      </c>
      <c r="BA33" s="136">
        <v>0</v>
      </c>
      <c r="BB33" s="119">
        <v>0</v>
      </c>
      <c r="BC33" s="135" t="s">
        <v>365</v>
      </c>
      <c r="BD33" s="135" t="s">
        <v>365</v>
      </c>
      <c r="BE33" s="135" t="s">
        <v>365</v>
      </c>
      <c r="BF33" s="135" t="s">
        <v>365</v>
      </c>
      <c r="BG33" s="135" t="s">
        <v>365</v>
      </c>
      <c r="BH33" s="135" t="s">
        <v>365</v>
      </c>
      <c r="BI33" s="135" t="s">
        <v>365</v>
      </c>
      <c r="BJ33" s="135" t="s">
        <v>365</v>
      </c>
      <c r="BK33" s="135">
        <v>0</v>
      </c>
      <c r="BL33" s="135" t="s">
        <v>365</v>
      </c>
      <c r="BM33" s="135">
        <v>0</v>
      </c>
      <c r="BN33" s="135">
        <v>0</v>
      </c>
      <c r="BO33" s="135">
        <v>0</v>
      </c>
      <c r="BP33" s="135">
        <v>0</v>
      </c>
      <c r="BQ33" s="135">
        <v>0</v>
      </c>
      <c r="BR33" s="135">
        <v>0</v>
      </c>
      <c r="BS33" s="135">
        <v>0</v>
      </c>
      <c r="BT33" s="120" t="s">
        <v>365</v>
      </c>
      <c r="BU33" s="119" t="s">
        <v>365</v>
      </c>
      <c r="BV33" s="135" t="s">
        <v>365</v>
      </c>
      <c r="BW33" s="135" t="s">
        <v>365</v>
      </c>
      <c r="BX33" s="136" t="s">
        <v>365</v>
      </c>
      <c r="BY33" s="268" t="s">
        <v>365</v>
      </c>
      <c r="BZ33" s="136" t="s">
        <v>365</v>
      </c>
      <c r="CA33" s="137">
        <v>0</v>
      </c>
      <c r="CB33" s="136">
        <v>0</v>
      </c>
    </row>
    <row r="34" spans="1:80" ht="11.25" customHeight="1">
      <c r="A34" s="131" t="s">
        <v>362</v>
      </c>
      <c r="B34" s="132" t="s">
        <v>422</v>
      </c>
      <c r="C34" s="132"/>
      <c r="D34" s="132"/>
      <c r="E34" s="132"/>
      <c r="F34" s="132"/>
      <c r="G34" s="133"/>
      <c r="H34" s="134" t="s">
        <v>423</v>
      </c>
      <c r="I34" s="119">
        <v>29394.784</v>
      </c>
      <c r="J34" s="119" t="s">
        <v>365</v>
      </c>
      <c r="K34" s="135" t="s">
        <v>365</v>
      </c>
      <c r="L34" s="135" t="s">
        <v>365</v>
      </c>
      <c r="M34" s="135" t="s">
        <v>365</v>
      </c>
      <c r="N34" s="135" t="s">
        <v>365</v>
      </c>
      <c r="O34" s="135" t="s">
        <v>365</v>
      </c>
      <c r="P34" s="135" t="s">
        <v>365</v>
      </c>
      <c r="Q34" s="135" t="s">
        <v>365</v>
      </c>
      <c r="R34" s="135" t="s">
        <v>365</v>
      </c>
      <c r="S34" s="135" t="s">
        <v>365</v>
      </c>
      <c r="T34" s="135" t="s">
        <v>365</v>
      </c>
      <c r="U34" s="119" t="s">
        <v>365</v>
      </c>
      <c r="V34" s="135" t="s">
        <v>365</v>
      </c>
      <c r="W34" s="135" t="s">
        <v>365</v>
      </c>
      <c r="X34" s="135" t="s">
        <v>365</v>
      </c>
      <c r="Y34" s="135" t="s">
        <v>365</v>
      </c>
      <c r="Z34" s="119" t="s">
        <v>365</v>
      </c>
      <c r="AA34" s="135" t="s">
        <v>365</v>
      </c>
      <c r="AB34" s="135" t="s">
        <v>365</v>
      </c>
      <c r="AC34" s="136" t="s">
        <v>365</v>
      </c>
      <c r="AD34" s="119">
        <v>29394.784</v>
      </c>
      <c r="AE34" s="135">
        <v>26144.748</v>
      </c>
      <c r="AF34" s="135">
        <v>0</v>
      </c>
      <c r="AG34" s="135">
        <v>1065.058</v>
      </c>
      <c r="AH34" s="135">
        <v>68.480999999999995</v>
      </c>
      <c r="AI34" s="135">
        <v>558.00400000000002</v>
      </c>
      <c r="AJ34" s="135">
        <v>255.28399999999999</v>
      </c>
      <c r="AK34" s="135">
        <v>0</v>
      </c>
      <c r="AL34" s="135">
        <v>88.742000000000004</v>
      </c>
      <c r="AM34" s="135">
        <v>0</v>
      </c>
      <c r="AN34" s="135">
        <v>0</v>
      </c>
      <c r="AO34" s="135">
        <v>0</v>
      </c>
      <c r="AP34" s="135">
        <v>0</v>
      </c>
      <c r="AQ34" s="135">
        <v>0</v>
      </c>
      <c r="AR34" s="135">
        <v>739.601</v>
      </c>
      <c r="AS34" s="135">
        <v>22.677</v>
      </c>
      <c r="AT34" s="135">
        <v>0</v>
      </c>
      <c r="AU34" s="135">
        <v>0</v>
      </c>
      <c r="AV34" s="135">
        <v>74.299000000000007</v>
      </c>
      <c r="AW34" s="135">
        <v>0</v>
      </c>
      <c r="AX34" s="135">
        <v>0</v>
      </c>
      <c r="AY34" s="135">
        <v>0</v>
      </c>
      <c r="AZ34" s="135">
        <v>377.89</v>
      </c>
      <c r="BA34" s="136" t="s">
        <v>365</v>
      </c>
      <c r="BB34" s="119" t="s">
        <v>365</v>
      </c>
      <c r="BC34" s="135" t="s">
        <v>365</v>
      </c>
      <c r="BD34" s="135" t="s">
        <v>365</v>
      </c>
      <c r="BE34" s="135" t="s">
        <v>365</v>
      </c>
      <c r="BF34" s="135" t="s">
        <v>365</v>
      </c>
      <c r="BG34" s="135" t="s">
        <v>365</v>
      </c>
      <c r="BH34" s="135" t="s">
        <v>365</v>
      </c>
      <c r="BI34" s="135" t="s">
        <v>365</v>
      </c>
      <c r="BJ34" s="135" t="s">
        <v>365</v>
      </c>
      <c r="BK34" s="135" t="s">
        <v>365</v>
      </c>
      <c r="BL34" s="135" t="s">
        <v>365</v>
      </c>
      <c r="BM34" s="135" t="s">
        <v>365</v>
      </c>
      <c r="BN34" s="135" t="s">
        <v>365</v>
      </c>
      <c r="BO34" s="135" t="s">
        <v>365</v>
      </c>
      <c r="BP34" s="135" t="s">
        <v>365</v>
      </c>
      <c r="BQ34" s="135" t="s">
        <v>365</v>
      </c>
      <c r="BR34" s="135" t="s">
        <v>365</v>
      </c>
      <c r="BS34" s="135" t="s">
        <v>365</v>
      </c>
      <c r="BT34" s="120" t="s">
        <v>365</v>
      </c>
      <c r="BU34" s="119" t="s">
        <v>365</v>
      </c>
      <c r="BV34" s="135" t="s">
        <v>365</v>
      </c>
      <c r="BW34" s="135" t="s">
        <v>365</v>
      </c>
      <c r="BX34" s="136" t="s">
        <v>365</v>
      </c>
      <c r="BY34" s="268" t="s">
        <v>365</v>
      </c>
      <c r="BZ34" s="136" t="s">
        <v>365</v>
      </c>
      <c r="CA34" s="137">
        <v>29394.784</v>
      </c>
      <c r="CB34" s="136">
        <v>0</v>
      </c>
    </row>
    <row r="35" spans="1:80" ht="11.25" customHeight="1">
      <c r="A35" s="131"/>
      <c r="B35" s="131" t="s">
        <v>362</v>
      </c>
      <c r="C35" s="132" t="s">
        <v>424</v>
      </c>
      <c r="D35" s="132"/>
      <c r="E35" s="132"/>
      <c r="F35" s="132"/>
      <c r="G35" s="133"/>
      <c r="H35" s="134" t="s">
        <v>425</v>
      </c>
      <c r="I35" s="119">
        <v>27836.291000000001</v>
      </c>
      <c r="J35" s="119" t="s">
        <v>365</v>
      </c>
      <c r="K35" s="135" t="s">
        <v>365</v>
      </c>
      <c r="L35" s="135" t="s">
        <v>365</v>
      </c>
      <c r="M35" s="135" t="s">
        <v>365</v>
      </c>
      <c r="N35" s="135" t="s">
        <v>365</v>
      </c>
      <c r="O35" s="135" t="s">
        <v>365</v>
      </c>
      <c r="P35" s="135" t="s">
        <v>365</v>
      </c>
      <c r="Q35" s="135" t="s">
        <v>365</v>
      </c>
      <c r="R35" s="135" t="s">
        <v>365</v>
      </c>
      <c r="S35" s="135" t="s">
        <v>365</v>
      </c>
      <c r="T35" s="135" t="s">
        <v>365</v>
      </c>
      <c r="U35" s="119" t="s">
        <v>365</v>
      </c>
      <c r="V35" s="135" t="s">
        <v>365</v>
      </c>
      <c r="W35" s="135" t="s">
        <v>365</v>
      </c>
      <c r="X35" s="135" t="s">
        <v>365</v>
      </c>
      <c r="Y35" s="135" t="s">
        <v>365</v>
      </c>
      <c r="Z35" s="119" t="s">
        <v>365</v>
      </c>
      <c r="AA35" s="135" t="s">
        <v>365</v>
      </c>
      <c r="AB35" s="135" t="s">
        <v>365</v>
      </c>
      <c r="AC35" s="136" t="s">
        <v>365</v>
      </c>
      <c r="AD35" s="119">
        <v>27836.291000000001</v>
      </c>
      <c r="AE35" s="135">
        <v>26144.748</v>
      </c>
      <c r="AF35" s="135">
        <v>0</v>
      </c>
      <c r="AG35" s="135">
        <v>1065.058</v>
      </c>
      <c r="AH35" s="135">
        <v>68.480999999999995</v>
      </c>
      <c r="AI35" s="135">
        <v>558.00400000000002</v>
      </c>
      <c r="AJ35" s="135" t="s">
        <v>365</v>
      </c>
      <c r="AK35" s="135" t="s">
        <v>365</v>
      </c>
      <c r="AL35" s="135" t="s">
        <v>365</v>
      </c>
      <c r="AM35" s="135" t="s">
        <v>365</v>
      </c>
      <c r="AN35" s="135" t="s">
        <v>365</v>
      </c>
      <c r="AO35" s="135" t="s">
        <v>365</v>
      </c>
      <c r="AP35" s="135" t="s">
        <v>365</v>
      </c>
      <c r="AQ35" s="135" t="s">
        <v>365</v>
      </c>
      <c r="AR35" s="135" t="s">
        <v>365</v>
      </c>
      <c r="AS35" s="135" t="s">
        <v>365</v>
      </c>
      <c r="AT35" s="135" t="s">
        <v>365</v>
      </c>
      <c r="AU35" s="135" t="s">
        <v>365</v>
      </c>
      <c r="AV35" s="135" t="s">
        <v>365</v>
      </c>
      <c r="AW35" s="135" t="s">
        <v>365</v>
      </c>
      <c r="AX35" s="135" t="s">
        <v>365</v>
      </c>
      <c r="AY35" s="135" t="s">
        <v>365</v>
      </c>
      <c r="AZ35" s="135" t="s">
        <v>365</v>
      </c>
      <c r="BA35" s="136" t="s">
        <v>365</v>
      </c>
      <c r="BB35" s="119" t="s">
        <v>365</v>
      </c>
      <c r="BC35" s="135" t="s">
        <v>365</v>
      </c>
      <c r="BD35" s="135" t="s">
        <v>365</v>
      </c>
      <c r="BE35" s="135" t="s">
        <v>365</v>
      </c>
      <c r="BF35" s="135" t="s">
        <v>365</v>
      </c>
      <c r="BG35" s="135" t="s">
        <v>365</v>
      </c>
      <c r="BH35" s="135" t="s">
        <v>365</v>
      </c>
      <c r="BI35" s="135" t="s">
        <v>365</v>
      </c>
      <c r="BJ35" s="135" t="s">
        <v>365</v>
      </c>
      <c r="BK35" s="135" t="s">
        <v>365</v>
      </c>
      <c r="BL35" s="135" t="s">
        <v>365</v>
      </c>
      <c r="BM35" s="135" t="s">
        <v>365</v>
      </c>
      <c r="BN35" s="135" t="s">
        <v>365</v>
      </c>
      <c r="BO35" s="135" t="s">
        <v>365</v>
      </c>
      <c r="BP35" s="135" t="s">
        <v>365</v>
      </c>
      <c r="BQ35" s="135" t="s">
        <v>365</v>
      </c>
      <c r="BR35" s="135" t="s">
        <v>365</v>
      </c>
      <c r="BS35" s="135" t="s">
        <v>365</v>
      </c>
      <c r="BT35" s="120" t="s">
        <v>365</v>
      </c>
      <c r="BU35" s="119" t="s">
        <v>365</v>
      </c>
      <c r="BV35" s="135" t="s">
        <v>365</v>
      </c>
      <c r="BW35" s="135" t="s">
        <v>365</v>
      </c>
      <c r="BX35" s="136" t="s">
        <v>365</v>
      </c>
      <c r="BY35" s="268" t="s">
        <v>365</v>
      </c>
      <c r="BZ35" s="136" t="s">
        <v>365</v>
      </c>
      <c r="CA35" s="137">
        <v>27836.291000000001</v>
      </c>
      <c r="CB35" s="136">
        <v>0</v>
      </c>
    </row>
    <row r="36" spans="1:80" ht="11.25" customHeight="1">
      <c r="A36" s="131"/>
      <c r="B36" s="131" t="s">
        <v>362</v>
      </c>
      <c r="C36" s="132" t="s">
        <v>426</v>
      </c>
      <c r="D36" s="132"/>
      <c r="E36" s="132"/>
      <c r="F36" s="132"/>
      <c r="G36" s="133"/>
      <c r="H36" s="134" t="s">
        <v>427</v>
      </c>
      <c r="I36" s="119">
        <v>698.41600000000005</v>
      </c>
      <c r="J36" s="119" t="s">
        <v>365</v>
      </c>
      <c r="K36" s="135" t="s">
        <v>365</v>
      </c>
      <c r="L36" s="135" t="s">
        <v>365</v>
      </c>
      <c r="M36" s="135" t="s">
        <v>365</v>
      </c>
      <c r="N36" s="135" t="s">
        <v>365</v>
      </c>
      <c r="O36" s="135" t="s">
        <v>365</v>
      </c>
      <c r="P36" s="135" t="s">
        <v>365</v>
      </c>
      <c r="Q36" s="135" t="s">
        <v>365</v>
      </c>
      <c r="R36" s="135" t="s">
        <v>365</v>
      </c>
      <c r="S36" s="135" t="s">
        <v>365</v>
      </c>
      <c r="T36" s="135" t="s">
        <v>365</v>
      </c>
      <c r="U36" s="119" t="s">
        <v>365</v>
      </c>
      <c r="V36" s="135" t="s">
        <v>365</v>
      </c>
      <c r="W36" s="135" t="s">
        <v>365</v>
      </c>
      <c r="X36" s="135" t="s">
        <v>365</v>
      </c>
      <c r="Y36" s="135" t="s">
        <v>365</v>
      </c>
      <c r="Z36" s="119" t="s">
        <v>365</v>
      </c>
      <c r="AA36" s="135" t="s">
        <v>365</v>
      </c>
      <c r="AB36" s="135" t="s">
        <v>365</v>
      </c>
      <c r="AC36" s="136" t="s">
        <v>365</v>
      </c>
      <c r="AD36" s="119">
        <v>698.41600000000005</v>
      </c>
      <c r="AE36" s="135" t="s">
        <v>365</v>
      </c>
      <c r="AF36" s="135" t="s">
        <v>365</v>
      </c>
      <c r="AG36" s="135" t="s">
        <v>365</v>
      </c>
      <c r="AH36" s="135" t="s">
        <v>365</v>
      </c>
      <c r="AI36" s="135" t="s">
        <v>365</v>
      </c>
      <c r="AJ36" s="135">
        <v>127.642</v>
      </c>
      <c r="AK36" s="135">
        <v>0</v>
      </c>
      <c r="AL36" s="135">
        <v>27.385999999999999</v>
      </c>
      <c r="AM36" s="135">
        <v>0</v>
      </c>
      <c r="AN36" s="135">
        <v>0</v>
      </c>
      <c r="AO36" s="135">
        <v>0</v>
      </c>
      <c r="AP36" s="135">
        <v>0</v>
      </c>
      <c r="AQ36" s="135">
        <v>0</v>
      </c>
      <c r="AR36" s="135">
        <v>369.80099999999999</v>
      </c>
      <c r="AS36" s="135">
        <v>11.337999999999999</v>
      </c>
      <c r="AT36" s="135">
        <v>0</v>
      </c>
      <c r="AU36" s="135">
        <v>0</v>
      </c>
      <c r="AV36" s="135">
        <v>0</v>
      </c>
      <c r="AW36" s="135">
        <v>0</v>
      </c>
      <c r="AX36" s="135">
        <v>0</v>
      </c>
      <c r="AY36" s="135">
        <v>0</v>
      </c>
      <c r="AZ36" s="135">
        <v>162.249</v>
      </c>
      <c r="BA36" s="136" t="s">
        <v>365</v>
      </c>
      <c r="BB36" s="119">
        <v>0</v>
      </c>
      <c r="BC36" s="135" t="s">
        <v>365</v>
      </c>
      <c r="BD36" s="135" t="s">
        <v>365</v>
      </c>
      <c r="BE36" s="135" t="s">
        <v>365</v>
      </c>
      <c r="BF36" s="135" t="s">
        <v>365</v>
      </c>
      <c r="BG36" s="135" t="s">
        <v>365</v>
      </c>
      <c r="BH36" s="135" t="s">
        <v>365</v>
      </c>
      <c r="BI36" s="135" t="s">
        <v>365</v>
      </c>
      <c r="BJ36" s="135" t="s">
        <v>365</v>
      </c>
      <c r="BK36" s="135" t="s">
        <v>365</v>
      </c>
      <c r="BL36" s="135" t="s">
        <v>365</v>
      </c>
      <c r="BM36" s="135" t="s">
        <v>365</v>
      </c>
      <c r="BN36" s="135">
        <v>0</v>
      </c>
      <c r="BO36" s="135" t="s">
        <v>365</v>
      </c>
      <c r="BP36" s="135">
        <v>0</v>
      </c>
      <c r="BQ36" s="135" t="s">
        <v>365</v>
      </c>
      <c r="BR36" s="135">
        <v>0</v>
      </c>
      <c r="BS36" s="135" t="s">
        <v>365</v>
      </c>
      <c r="BT36" s="120" t="s">
        <v>365</v>
      </c>
      <c r="BU36" s="119" t="s">
        <v>365</v>
      </c>
      <c r="BV36" s="135" t="s">
        <v>365</v>
      </c>
      <c r="BW36" s="135" t="s">
        <v>365</v>
      </c>
      <c r="BX36" s="136" t="s">
        <v>365</v>
      </c>
      <c r="BY36" s="268" t="s">
        <v>365</v>
      </c>
      <c r="BZ36" s="136" t="s">
        <v>365</v>
      </c>
      <c r="CA36" s="137">
        <v>698.41600000000005</v>
      </c>
      <c r="CB36" s="136">
        <v>0</v>
      </c>
    </row>
    <row r="37" spans="1:80" ht="11.25" customHeight="1">
      <c r="A37" s="131"/>
      <c r="B37" s="131" t="s">
        <v>362</v>
      </c>
      <c r="C37" s="132" t="s">
        <v>428</v>
      </c>
      <c r="D37" s="132"/>
      <c r="E37" s="132"/>
      <c r="F37" s="132"/>
      <c r="G37" s="133"/>
      <c r="H37" s="134" t="s">
        <v>429</v>
      </c>
      <c r="I37" s="119">
        <v>161.661</v>
      </c>
      <c r="J37" s="119" t="s">
        <v>365</v>
      </c>
      <c r="K37" s="135" t="s">
        <v>365</v>
      </c>
      <c r="L37" s="135" t="s">
        <v>365</v>
      </c>
      <c r="M37" s="135" t="s">
        <v>365</v>
      </c>
      <c r="N37" s="135" t="s">
        <v>365</v>
      </c>
      <c r="O37" s="135" t="s">
        <v>365</v>
      </c>
      <c r="P37" s="135" t="s">
        <v>365</v>
      </c>
      <c r="Q37" s="135" t="s">
        <v>365</v>
      </c>
      <c r="R37" s="135" t="s">
        <v>365</v>
      </c>
      <c r="S37" s="135" t="s">
        <v>365</v>
      </c>
      <c r="T37" s="135" t="s">
        <v>365</v>
      </c>
      <c r="U37" s="119" t="s">
        <v>365</v>
      </c>
      <c r="V37" s="135" t="s">
        <v>365</v>
      </c>
      <c r="W37" s="135" t="s">
        <v>365</v>
      </c>
      <c r="X37" s="135" t="s">
        <v>365</v>
      </c>
      <c r="Y37" s="135" t="s">
        <v>365</v>
      </c>
      <c r="Z37" s="119" t="s">
        <v>365</v>
      </c>
      <c r="AA37" s="135" t="s">
        <v>365</v>
      </c>
      <c r="AB37" s="135" t="s">
        <v>365</v>
      </c>
      <c r="AC37" s="136" t="s">
        <v>365</v>
      </c>
      <c r="AD37" s="119">
        <v>161.661</v>
      </c>
      <c r="AE37" s="135" t="s">
        <v>365</v>
      </c>
      <c r="AF37" s="135" t="s">
        <v>365</v>
      </c>
      <c r="AG37" s="135" t="s">
        <v>365</v>
      </c>
      <c r="AH37" s="135" t="s">
        <v>365</v>
      </c>
      <c r="AI37" s="135" t="s">
        <v>365</v>
      </c>
      <c r="AJ37" s="135">
        <v>0</v>
      </c>
      <c r="AK37" s="135">
        <v>0</v>
      </c>
      <c r="AL37" s="135">
        <v>33.97</v>
      </c>
      <c r="AM37" s="135">
        <v>0</v>
      </c>
      <c r="AN37" s="135">
        <v>0</v>
      </c>
      <c r="AO37" s="135">
        <v>0</v>
      </c>
      <c r="AP37" s="135">
        <v>0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74.299000000000007</v>
      </c>
      <c r="AW37" s="135">
        <v>0</v>
      </c>
      <c r="AX37" s="135">
        <v>0</v>
      </c>
      <c r="AY37" s="135">
        <v>0</v>
      </c>
      <c r="AZ37" s="135">
        <v>53.392000000000003</v>
      </c>
      <c r="BA37" s="136" t="s">
        <v>365</v>
      </c>
      <c r="BB37" s="119">
        <v>0</v>
      </c>
      <c r="BC37" s="135" t="s">
        <v>365</v>
      </c>
      <c r="BD37" s="135" t="s">
        <v>365</v>
      </c>
      <c r="BE37" s="135" t="s">
        <v>365</v>
      </c>
      <c r="BF37" s="135" t="s">
        <v>365</v>
      </c>
      <c r="BG37" s="135" t="s">
        <v>365</v>
      </c>
      <c r="BH37" s="135" t="s">
        <v>365</v>
      </c>
      <c r="BI37" s="135" t="s">
        <v>365</v>
      </c>
      <c r="BJ37" s="135" t="s">
        <v>365</v>
      </c>
      <c r="BK37" s="135" t="s">
        <v>365</v>
      </c>
      <c r="BL37" s="135" t="s">
        <v>365</v>
      </c>
      <c r="BM37" s="135" t="s">
        <v>365</v>
      </c>
      <c r="BN37" s="135">
        <v>0</v>
      </c>
      <c r="BO37" s="135" t="s">
        <v>365</v>
      </c>
      <c r="BP37" s="135">
        <v>0</v>
      </c>
      <c r="BQ37" s="135" t="s">
        <v>365</v>
      </c>
      <c r="BR37" s="135">
        <v>0</v>
      </c>
      <c r="BS37" s="135" t="s">
        <v>365</v>
      </c>
      <c r="BT37" s="120" t="s">
        <v>365</v>
      </c>
      <c r="BU37" s="119" t="s">
        <v>365</v>
      </c>
      <c r="BV37" s="135" t="s">
        <v>365</v>
      </c>
      <c r="BW37" s="135" t="s">
        <v>365</v>
      </c>
      <c r="BX37" s="136" t="s">
        <v>365</v>
      </c>
      <c r="BY37" s="268" t="s">
        <v>365</v>
      </c>
      <c r="BZ37" s="136" t="s">
        <v>365</v>
      </c>
      <c r="CA37" s="137">
        <v>161.661</v>
      </c>
      <c r="CB37" s="136">
        <v>0</v>
      </c>
    </row>
    <row r="38" spans="1:80" ht="11.25" customHeight="1">
      <c r="A38" s="167"/>
      <c r="B38" s="131" t="s">
        <v>362</v>
      </c>
      <c r="C38" s="132" t="s">
        <v>430</v>
      </c>
      <c r="D38" s="132"/>
      <c r="E38" s="132"/>
      <c r="F38" s="132"/>
      <c r="G38" s="133"/>
      <c r="H38" s="134" t="s">
        <v>431</v>
      </c>
      <c r="I38" s="119">
        <v>0</v>
      </c>
      <c r="J38" s="119" t="s">
        <v>365</v>
      </c>
      <c r="K38" s="135" t="s">
        <v>365</v>
      </c>
      <c r="L38" s="135" t="s">
        <v>365</v>
      </c>
      <c r="M38" s="135" t="s">
        <v>365</v>
      </c>
      <c r="N38" s="135" t="s">
        <v>365</v>
      </c>
      <c r="O38" s="135" t="s">
        <v>365</v>
      </c>
      <c r="P38" s="135" t="s">
        <v>365</v>
      </c>
      <c r="Q38" s="135" t="s">
        <v>365</v>
      </c>
      <c r="R38" s="135" t="s">
        <v>365</v>
      </c>
      <c r="S38" s="135" t="s">
        <v>365</v>
      </c>
      <c r="T38" s="135" t="s">
        <v>365</v>
      </c>
      <c r="U38" s="119" t="s">
        <v>365</v>
      </c>
      <c r="V38" s="135" t="s">
        <v>365</v>
      </c>
      <c r="W38" s="135" t="s">
        <v>365</v>
      </c>
      <c r="X38" s="135" t="s">
        <v>365</v>
      </c>
      <c r="Y38" s="135" t="s">
        <v>365</v>
      </c>
      <c r="Z38" s="119" t="s">
        <v>365</v>
      </c>
      <c r="AA38" s="135" t="s">
        <v>365</v>
      </c>
      <c r="AB38" s="135" t="s">
        <v>365</v>
      </c>
      <c r="AC38" s="136" t="s">
        <v>365</v>
      </c>
      <c r="AD38" s="119">
        <v>0</v>
      </c>
      <c r="AE38" s="135">
        <v>0</v>
      </c>
      <c r="AF38" s="135">
        <v>0</v>
      </c>
      <c r="AG38" s="135" t="s">
        <v>365</v>
      </c>
      <c r="AH38" s="135" t="s">
        <v>365</v>
      </c>
      <c r="AI38" s="135" t="s">
        <v>365</v>
      </c>
      <c r="AJ38" s="135">
        <v>0</v>
      </c>
      <c r="AK38" s="135">
        <v>0</v>
      </c>
      <c r="AL38" s="135">
        <v>0</v>
      </c>
      <c r="AM38" s="135">
        <v>0</v>
      </c>
      <c r="AN38" s="135">
        <v>0</v>
      </c>
      <c r="AO38" s="135">
        <v>0</v>
      </c>
      <c r="AP38" s="135">
        <v>0</v>
      </c>
      <c r="AQ38" s="135">
        <v>0</v>
      </c>
      <c r="AR38" s="135">
        <v>0</v>
      </c>
      <c r="AS38" s="135">
        <v>0</v>
      </c>
      <c r="AT38" s="135">
        <v>0</v>
      </c>
      <c r="AU38" s="135">
        <v>0</v>
      </c>
      <c r="AV38" s="135">
        <v>0</v>
      </c>
      <c r="AW38" s="135">
        <v>0</v>
      </c>
      <c r="AX38" s="135">
        <v>0</v>
      </c>
      <c r="AY38" s="135">
        <v>0</v>
      </c>
      <c r="AZ38" s="135">
        <v>0</v>
      </c>
      <c r="BA38" s="136" t="s">
        <v>365</v>
      </c>
      <c r="BB38" s="119">
        <v>0</v>
      </c>
      <c r="BC38" s="135" t="s">
        <v>365</v>
      </c>
      <c r="BD38" s="135" t="s">
        <v>365</v>
      </c>
      <c r="BE38" s="135" t="s">
        <v>365</v>
      </c>
      <c r="BF38" s="135" t="s">
        <v>365</v>
      </c>
      <c r="BG38" s="135" t="s">
        <v>365</v>
      </c>
      <c r="BH38" s="135" t="s">
        <v>365</v>
      </c>
      <c r="BI38" s="135" t="s">
        <v>365</v>
      </c>
      <c r="BJ38" s="135" t="s">
        <v>365</v>
      </c>
      <c r="BK38" s="135" t="s">
        <v>365</v>
      </c>
      <c r="BL38" s="135" t="s">
        <v>365</v>
      </c>
      <c r="BM38" s="135" t="s">
        <v>365</v>
      </c>
      <c r="BN38" s="135">
        <v>0</v>
      </c>
      <c r="BO38" s="135" t="s">
        <v>365</v>
      </c>
      <c r="BP38" s="135">
        <v>0</v>
      </c>
      <c r="BQ38" s="135" t="s">
        <v>365</v>
      </c>
      <c r="BR38" s="135">
        <v>0</v>
      </c>
      <c r="BS38" s="135" t="s">
        <v>365</v>
      </c>
      <c r="BT38" s="120" t="s">
        <v>365</v>
      </c>
      <c r="BU38" s="119" t="s">
        <v>365</v>
      </c>
      <c r="BV38" s="135" t="s">
        <v>365</v>
      </c>
      <c r="BW38" s="135" t="s">
        <v>365</v>
      </c>
      <c r="BX38" s="136" t="s">
        <v>365</v>
      </c>
      <c r="BY38" s="268" t="s">
        <v>365</v>
      </c>
      <c r="BZ38" s="136" t="s">
        <v>365</v>
      </c>
      <c r="CA38" s="137">
        <v>0</v>
      </c>
      <c r="CB38" s="136">
        <v>0</v>
      </c>
    </row>
    <row r="39" spans="1:80" ht="11.25" customHeight="1">
      <c r="A39" s="167"/>
      <c r="B39" s="131" t="s">
        <v>362</v>
      </c>
      <c r="C39" s="132" t="s">
        <v>432</v>
      </c>
      <c r="D39" s="132"/>
      <c r="E39" s="132"/>
      <c r="F39" s="132"/>
      <c r="G39" s="133"/>
      <c r="H39" s="134" t="s">
        <v>433</v>
      </c>
      <c r="I39" s="119">
        <v>0</v>
      </c>
      <c r="J39" s="119" t="s">
        <v>365</v>
      </c>
      <c r="K39" s="135" t="s">
        <v>365</v>
      </c>
      <c r="L39" s="135" t="s">
        <v>365</v>
      </c>
      <c r="M39" s="135" t="s">
        <v>365</v>
      </c>
      <c r="N39" s="135" t="s">
        <v>365</v>
      </c>
      <c r="O39" s="135" t="s">
        <v>365</v>
      </c>
      <c r="P39" s="135" t="s">
        <v>365</v>
      </c>
      <c r="Q39" s="135" t="s">
        <v>365</v>
      </c>
      <c r="R39" s="135" t="s">
        <v>365</v>
      </c>
      <c r="S39" s="135" t="s">
        <v>365</v>
      </c>
      <c r="T39" s="135" t="s">
        <v>365</v>
      </c>
      <c r="U39" s="119" t="s">
        <v>365</v>
      </c>
      <c r="V39" s="135" t="s">
        <v>365</v>
      </c>
      <c r="W39" s="135" t="s">
        <v>365</v>
      </c>
      <c r="X39" s="135" t="s">
        <v>365</v>
      </c>
      <c r="Y39" s="135" t="s">
        <v>365</v>
      </c>
      <c r="Z39" s="119" t="s">
        <v>365</v>
      </c>
      <c r="AA39" s="135" t="s">
        <v>365</v>
      </c>
      <c r="AB39" s="135" t="s">
        <v>365</v>
      </c>
      <c r="AC39" s="136" t="s">
        <v>365</v>
      </c>
      <c r="AD39" s="119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 t="s">
        <v>365</v>
      </c>
      <c r="AK39" s="135" t="s">
        <v>365</v>
      </c>
      <c r="AL39" s="135" t="s">
        <v>365</v>
      </c>
      <c r="AM39" s="135" t="s">
        <v>365</v>
      </c>
      <c r="AN39" s="135" t="s">
        <v>365</v>
      </c>
      <c r="AO39" s="135" t="s">
        <v>365</v>
      </c>
      <c r="AP39" s="135" t="s">
        <v>365</v>
      </c>
      <c r="AQ39" s="135" t="s">
        <v>365</v>
      </c>
      <c r="AR39" s="135" t="s">
        <v>365</v>
      </c>
      <c r="AS39" s="135" t="s">
        <v>365</v>
      </c>
      <c r="AT39" s="135" t="s">
        <v>365</v>
      </c>
      <c r="AU39" s="135" t="s">
        <v>365</v>
      </c>
      <c r="AV39" s="135" t="s">
        <v>365</v>
      </c>
      <c r="AW39" s="135" t="s">
        <v>365</v>
      </c>
      <c r="AX39" s="135" t="s">
        <v>365</v>
      </c>
      <c r="AY39" s="135" t="s">
        <v>365</v>
      </c>
      <c r="AZ39" s="135" t="s">
        <v>365</v>
      </c>
      <c r="BA39" s="136" t="s">
        <v>365</v>
      </c>
      <c r="BB39" s="119" t="s">
        <v>365</v>
      </c>
      <c r="BC39" s="135" t="s">
        <v>365</v>
      </c>
      <c r="BD39" s="135" t="s">
        <v>365</v>
      </c>
      <c r="BE39" s="135" t="s">
        <v>365</v>
      </c>
      <c r="BF39" s="135" t="s">
        <v>365</v>
      </c>
      <c r="BG39" s="135" t="s">
        <v>365</v>
      </c>
      <c r="BH39" s="135" t="s">
        <v>365</v>
      </c>
      <c r="BI39" s="135" t="s">
        <v>365</v>
      </c>
      <c r="BJ39" s="135" t="s">
        <v>365</v>
      </c>
      <c r="BK39" s="135" t="s">
        <v>365</v>
      </c>
      <c r="BL39" s="135" t="s">
        <v>365</v>
      </c>
      <c r="BM39" s="135" t="s">
        <v>365</v>
      </c>
      <c r="BN39" s="135" t="s">
        <v>365</v>
      </c>
      <c r="BO39" s="135" t="s">
        <v>365</v>
      </c>
      <c r="BP39" s="135" t="s">
        <v>365</v>
      </c>
      <c r="BQ39" s="135" t="s">
        <v>365</v>
      </c>
      <c r="BR39" s="135" t="s">
        <v>365</v>
      </c>
      <c r="BS39" s="135" t="s">
        <v>365</v>
      </c>
      <c r="BT39" s="120" t="s">
        <v>365</v>
      </c>
      <c r="BU39" s="119" t="s">
        <v>365</v>
      </c>
      <c r="BV39" s="135" t="s">
        <v>365</v>
      </c>
      <c r="BW39" s="135" t="s">
        <v>365</v>
      </c>
      <c r="BX39" s="136" t="s">
        <v>365</v>
      </c>
      <c r="BY39" s="268" t="s">
        <v>365</v>
      </c>
      <c r="BZ39" s="136" t="s">
        <v>365</v>
      </c>
      <c r="CA39" s="137">
        <v>0</v>
      </c>
      <c r="CB39" s="136">
        <v>0</v>
      </c>
    </row>
    <row r="40" spans="1:80" ht="11.25" customHeight="1">
      <c r="A40" s="167"/>
      <c r="B40" s="131" t="s">
        <v>362</v>
      </c>
      <c r="C40" s="132" t="s">
        <v>434</v>
      </c>
      <c r="D40" s="132"/>
      <c r="E40" s="132"/>
      <c r="F40" s="132"/>
      <c r="G40" s="133"/>
      <c r="H40" s="134" t="s">
        <v>435</v>
      </c>
      <c r="I40" s="119">
        <v>698.41600000000005</v>
      </c>
      <c r="J40" s="119" t="s">
        <v>365</v>
      </c>
      <c r="K40" s="135" t="s">
        <v>365</v>
      </c>
      <c r="L40" s="135" t="s">
        <v>365</v>
      </c>
      <c r="M40" s="135" t="s">
        <v>365</v>
      </c>
      <c r="N40" s="135" t="s">
        <v>365</v>
      </c>
      <c r="O40" s="135" t="s">
        <v>365</v>
      </c>
      <c r="P40" s="135" t="s">
        <v>365</v>
      </c>
      <c r="Q40" s="135" t="s">
        <v>365</v>
      </c>
      <c r="R40" s="135" t="s">
        <v>365</v>
      </c>
      <c r="S40" s="135" t="s">
        <v>365</v>
      </c>
      <c r="T40" s="135" t="s">
        <v>365</v>
      </c>
      <c r="U40" s="119" t="s">
        <v>365</v>
      </c>
      <c r="V40" s="135" t="s">
        <v>365</v>
      </c>
      <c r="W40" s="135" t="s">
        <v>365</v>
      </c>
      <c r="X40" s="135" t="s">
        <v>365</v>
      </c>
      <c r="Y40" s="135" t="s">
        <v>365</v>
      </c>
      <c r="Z40" s="119" t="s">
        <v>365</v>
      </c>
      <c r="AA40" s="135" t="s">
        <v>365</v>
      </c>
      <c r="AB40" s="135" t="s">
        <v>365</v>
      </c>
      <c r="AC40" s="136" t="s">
        <v>365</v>
      </c>
      <c r="AD40" s="119">
        <v>698.41600000000005</v>
      </c>
      <c r="AE40" s="135">
        <v>0</v>
      </c>
      <c r="AF40" s="135">
        <v>0</v>
      </c>
      <c r="AG40" s="135" t="s">
        <v>365</v>
      </c>
      <c r="AH40" s="135" t="s">
        <v>365</v>
      </c>
      <c r="AI40" s="135" t="s">
        <v>365</v>
      </c>
      <c r="AJ40" s="135">
        <v>127.642</v>
      </c>
      <c r="AK40" s="135">
        <v>0</v>
      </c>
      <c r="AL40" s="135">
        <v>27.385999999999999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369.80099999999999</v>
      </c>
      <c r="AS40" s="135">
        <v>11.337999999999999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162.249</v>
      </c>
      <c r="BA40" s="136" t="s">
        <v>365</v>
      </c>
      <c r="BB40" s="119">
        <v>0</v>
      </c>
      <c r="BC40" s="135" t="s">
        <v>365</v>
      </c>
      <c r="BD40" s="135" t="s">
        <v>365</v>
      </c>
      <c r="BE40" s="135" t="s">
        <v>365</v>
      </c>
      <c r="BF40" s="135" t="s">
        <v>365</v>
      </c>
      <c r="BG40" s="135" t="s">
        <v>365</v>
      </c>
      <c r="BH40" s="135" t="s">
        <v>365</v>
      </c>
      <c r="BI40" s="135" t="s">
        <v>365</v>
      </c>
      <c r="BJ40" s="135" t="s">
        <v>365</v>
      </c>
      <c r="BK40" s="135" t="s">
        <v>365</v>
      </c>
      <c r="BL40" s="135" t="s">
        <v>365</v>
      </c>
      <c r="BM40" s="135" t="s">
        <v>365</v>
      </c>
      <c r="BN40" s="135">
        <v>0</v>
      </c>
      <c r="BO40" s="135" t="s">
        <v>365</v>
      </c>
      <c r="BP40" s="135">
        <v>0</v>
      </c>
      <c r="BQ40" s="135" t="s">
        <v>365</v>
      </c>
      <c r="BR40" s="135">
        <v>0</v>
      </c>
      <c r="BS40" s="135" t="s">
        <v>365</v>
      </c>
      <c r="BT40" s="120" t="s">
        <v>365</v>
      </c>
      <c r="BU40" s="119" t="s">
        <v>365</v>
      </c>
      <c r="BV40" s="135" t="s">
        <v>365</v>
      </c>
      <c r="BW40" s="135" t="s">
        <v>365</v>
      </c>
      <c r="BX40" s="136" t="s">
        <v>365</v>
      </c>
      <c r="BY40" s="268" t="s">
        <v>365</v>
      </c>
      <c r="BZ40" s="136" t="s">
        <v>365</v>
      </c>
      <c r="CA40" s="137">
        <v>698.41600000000005</v>
      </c>
      <c r="CB40" s="136">
        <v>0</v>
      </c>
    </row>
    <row r="41" spans="1:80" ht="11.25" customHeight="1">
      <c r="A41" s="131" t="s">
        <v>362</v>
      </c>
      <c r="B41" s="132" t="s">
        <v>436</v>
      </c>
      <c r="C41" s="132"/>
      <c r="D41" s="132"/>
      <c r="E41" s="132"/>
      <c r="F41" s="132"/>
      <c r="G41" s="133"/>
      <c r="H41" s="134" t="s">
        <v>437</v>
      </c>
      <c r="I41" s="119">
        <v>7.7290000000000001</v>
      </c>
      <c r="J41" s="119">
        <v>7.7290000000000001</v>
      </c>
      <c r="K41" s="135">
        <v>0</v>
      </c>
      <c r="L41" s="135">
        <v>0.39600000000000002</v>
      </c>
      <c r="M41" s="135">
        <v>7.3319999999999999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5">
        <v>0</v>
      </c>
      <c r="T41" s="135">
        <v>0</v>
      </c>
      <c r="U41" s="119">
        <v>0</v>
      </c>
      <c r="V41" s="135">
        <v>0</v>
      </c>
      <c r="W41" s="135">
        <v>0</v>
      </c>
      <c r="X41" s="135">
        <v>0</v>
      </c>
      <c r="Y41" s="135">
        <v>0</v>
      </c>
      <c r="Z41" s="119">
        <v>0</v>
      </c>
      <c r="AA41" s="135">
        <v>0</v>
      </c>
      <c r="AB41" s="135">
        <v>0</v>
      </c>
      <c r="AC41" s="136">
        <v>0</v>
      </c>
      <c r="AD41" s="119">
        <v>0</v>
      </c>
      <c r="AE41" s="135">
        <v>0</v>
      </c>
      <c r="AF41" s="135">
        <v>0</v>
      </c>
      <c r="AG41" s="135" t="s">
        <v>365</v>
      </c>
      <c r="AH41" s="135" t="s">
        <v>365</v>
      </c>
      <c r="AI41" s="135" t="s">
        <v>365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6" t="s">
        <v>365</v>
      </c>
      <c r="BB41" s="119">
        <v>0</v>
      </c>
      <c r="BC41" s="135" t="s">
        <v>365</v>
      </c>
      <c r="BD41" s="135" t="s">
        <v>365</v>
      </c>
      <c r="BE41" s="135" t="s">
        <v>365</v>
      </c>
      <c r="BF41" s="135" t="s">
        <v>365</v>
      </c>
      <c r="BG41" s="135" t="s">
        <v>365</v>
      </c>
      <c r="BH41" s="135" t="s">
        <v>365</v>
      </c>
      <c r="BI41" s="135" t="s">
        <v>365</v>
      </c>
      <c r="BJ41" s="135" t="s">
        <v>365</v>
      </c>
      <c r="BK41" s="135" t="s">
        <v>365</v>
      </c>
      <c r="BL41" s="135" t="s">
        <v>365</v>
      </c>
      <c r="BM41" s="135">
        <v>0</v>
      </c>
      <c r="BN41" s="135">
        <v>0</v>
      </c>
      <c r="BO41" s="135">
        <v>0</v>
      </c>
      <c r="BP41" s="135">
        <v>0</v>
      </c>
      <c r="BQ41" s="135">
        <v>0</v>
      </c>
      <c r="BR41" s="135">
        <v>0</v>
      </c>
      <c r="BS41" s="135">
        <v>0</v>
      </c>
      <c r="BT41" s="120" t="s">
        <v>365</v>
      </c>
      <c r="BU41" s="119">
        <v>0</v>
      </c>
      <c r="BV41" s="135">
        <v>0</v>
      </c>
      <c r="BW41" s="135" t="s">
        <v>365</v>
      </c>
      <c r="BX41" s="136" t="s">
        <v>365</v>
      </c>
      <c r="BY41" s="268" t="s">
        <v>365</v>
      </c>
      <c r="BZ41" s="136" t="s">
        <v>365</v>
      </c>
      <c r="CA41" s="137">
        <v>7.7290000000000001</v>
      </c>
      <c r="CB41" s="136">
        <v>0</v>
      </c>
    </row>
    <row r="42" spans="1:80" ht="11.25" customHeight="1">
      <c r="A42" s="131" t="s">
        <v>362</v>
      </c>
      <c r="B42" s="132" t="s">
        <v>438</v>
      </c>
      <c r="C42" s="132"/>
      <c r="D42" s="132"/>
      <c r="E42" s="132"/>
      <c r="F42" s="132"/>
      <c r="G42" s="133"/>
      <c r="H42" s="168" t="s">
        <v>439</v>
      </c>
      <c r="I42" s="119">
        <v>0</v>
      </c>
      <c r="J42" s="119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19">
        <v>0</v>
      </c>
      <c r="V42" s="135">
        <v>0</v>
      </c>
      <c r="W42" s="135">
        <v>0</v>
      </c>
      <c r="X42" s="135">
        <v>0</v>
      </c>
      <c r="Y42" s="135">
        <v>0</v>
      </c>
      <c r="Z42" s="119">
        <v>0</v>
      </c>
      <c r="AA42" s="135">
        <v>0</v>
      </c>
      <c r="AB42" s="135">
        <v>0</v>
      </c>
      <c r="AC42" s="136">
        <v>0</v>
      </c>
      <c r="AD42" s="119" t="s">
        <v>365</v>
      </c>
      <c r="AE42" s="135" t="s">
        <v>365</v>
      </c>
      <c r="AF42" s="135" t="s">
        <v>365</v>
      </c>
      <c r="AG42" s="135" t="s">
        <v>365</v>
      </c>
      <c r="AH42" s="135" t="s">
        <v>365</v>
      </c>
      <c r="AI42" s="135" t="s">
        <v>365</v>
      </c>
      <c r="AJ42" s="135" t="s">
        <v>365</v>
      </c>
      <c r="AK42" s="135" t="s">
        <v>365</v>
      </c>
      <c r="AL42" s="135" t="s">
        <v>365</v>
      </c>
      <c r="AM42" s="135" t="s">
        <v>365</v>
      </c>
      <c r="AN42" s="135" t="s">
        <v>365</v>
      </c>
      <c r="AO42" s="135" t="s">
        <v>365</v>
      </c>
      <c r="AP42" s="135" t="s">
        <v>365</v>
      </c>
      <c r="AQ42" s="135" t="s">
        <v>365</v>
      </c>
      <c r="AR42" s="135" t="s">
        <v>365</v>
      </c>
      <c r="AS42" s="135" t="s">
        <v>365</v>
      </c>
      <c r="AT42" s="135" t="s">
        <v>365</v>
      </c>
      <c r="AU42" s="135" t="s">
        <v>365</v>
      </c>
      <c r="AV42" s="135" t="s">
        <v>365</v>
      </c>
      <c r="AW42" s="135" t="s">
        <v>365</v>
      </c>
      <c r="AX42" s="135" t="s">
        <v>365</v>
      </c>
      <c r="AY42" s="135" t="s">
        <v>365</v>
      </c>
      <c r="AZ42" s="135" t="s">
        <v>365</v>
      </c>
      <c r="BA42" s="136" t="s">
        <v>365</v>
      </c>
      <c r="BB42" s="119">
        <v>0</v>
      </c>
      <c r="BC42" s="135" t="s">
        <v>365</v>
      </c>
      <c r="BD42" s="135" t="s">
        <v>365</v>
      </c>
      <c r="BE42" s="135" t="s">
        <v>365</v>
      </c>
      <c r="BF42" s="135" t="s">
        <v>365</v>
      </c>
      <c r="BG42" s="135" t="s">
        <v>365</v>
      </c>
      <c r="BH42" s="135" t="s">
        <v>365</v>
      </c>
      <c r="BI42" s="135">
        <v>0</v>
      </c>
      <c r="BJ42" s="135">
        <v>0</v>
      </c>
      <c r="BK42" s="135" t="s">
        <v>365</v>
      </c>
      <c r="BL42" s="135">
        <v>0</v>
      </c>
      <c r="BM42" s="135">
        <v>0</v>
      </c>
      <c r="BN42" s="135" t="s">
        <v>365</v>
      </c>
      <c r="BO42" s="135">
        <v>0</v>
      </c>
      <c r="BP42" s="135" t="s">
        <v>365</v>
      </c>
      <c r="BQ42" s="135">
        <v>0</v>
      </c>
      <c r="BR42" s="135" t="s">
        <v>365</v>
      </c>
      <c r="BS42" s="135">
        <v>0</v>
      </c>
      <c r="BT42" s="120" t="s">
        <v>365</v>
      </c>
      <c r="BU42" s="119">
        <v>0</v>
      </c>
      <c r="BV42" s="135">
        <v>0</v>
      </c>
      <c r="BW42" s="135">
        <v>0</v>
      </c>
      <c r="BX42" s="136" t="s">
        <v>365</v>
      </c>
      <c r="BY42" s="268" t="s">
        <v>365</v>
      </c>
      <c r="BZ42" s="136" t="s">
        <v>365</v>
      </c>
      <c r="CA42" s="137">
        <v>0</v>
      </c>
      <c r="CB42" s="136">
        <v>0</v>
      </c>
    </row>
    <row r="43" spans="1:80" ht="11.25" customHeight="1">
      <c r="A43" s="131" t="s">
        <v>362</v>
      </c>
      <c r="B43" s="132" t="s">
        <v>440</v>
      </c>
      <c r="C43" s="132"/>
      <c r="D43" s="132"/>
      <c r="E43" s="132"/>
      <c r="F43" s="132"/>
      <c r="G43" s="133"/>
      <c r="H43" s="134" t="s">
        <v>441</v>
      </c>
      <c r="I43" s="119">
        <v>0</v>
      </c>
      <c r="J43" s="119">
        <v>0</v>
      </c>
      <c r="K43" s="135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19">
        <v>0</v>
      </c>
      <c r="V43" s="135">
        <v>0</v>
      </c>
      <c r="W43" s="135">
        <v>0</v>
      </c>
      <c r="X43" s="135">
        <v>0</v>
      </c>
      <c r="Y43" s="135">
        <v>0</v>
      </c>
      <c r="Z43" s="119">
        <v>0</v>
      </c>
      <c r="AA43" s="135">
        <v>0</v>
      </c>
      <c r="AB43" s="135">
        <v>0</v>
      </c>
      <c r="AC43" s="136">
        <v>0</v>
      </c>
      <c r="AD43" s="119" t="s">
        <v>365</v>
      </c>
      <c r="AE43" s="135" t="s">
        <v>365</v>
      </c>
      <c r="AF43" s="135" t="s">
        <v>365</v>
      </c>
      <c r="AG43" s="135" t="s">
        <v>365</v>
      </c>
      <c r="AH43" s="135" t="s">
        <v>365</v>
      </c>
      <c r="AI43" s="135" t="s">
        <v>365</v>
      </c>
      <c r="AJ43" s="135" t="s">
        <v>365</v>
      </c>
      <c r="AK43" s="135" t="s">
        <v>365</v>
      </c>
      <c r="AL43" s="135" t="s">
        <v>365</v>
      </c>
      <c r="AM43" s="135" t="s">
        <v>365</v>
      </c>
      <c r="AN43" s="135" t="s">
        <v>365</v>
      </c>
      <c r="AO43" s="135" t="s">
        <v>365</v>
      </c>
      <c r="AP43" s="135" t="s">
        <v>365</v>
      </c>
      <c r="AQ43" s="135" t="s">
        <v>365</v>
      </c>
      <c r="AR43" s="135" t="s">
        <v>365</v>
      </c>
      <c r="AS43" s="135" t="s">
        <v>365</v>
      </c>
      <c r="AT43" s="135" t="s">
        <v>365</v>
      </c>
      <c r="AU43" s="135" t="s">
        <v>365</v>
      </c>
      <c r="AV43" s="135" t="s">
        <v>365</v>
      </c>
      <c r="AW43" s="135" t="s">
        <v>365</v>
      </c>
      <c r="AX43" s="135" t="s">
        <v>365</v>
      </c>
      <c r="AY43" s="135" t="s">
        <v>365</v>
      </c>
      <c r="AZ43" s="135" t="s">
        <v>365</v>
      </c>
      <c r="BA43" s="136" t="s">
        <v>365</v>
      </c>
      <c r="BB43" s="119" t="s">
        <v>365</v>
      </c>
      <c r="BC43" s="135" t="s">
        <v>365</v>
      </c>
      <c r="BD43" s="135" t="s">
        <v>365</v>
      </c>
      <c r="BE43" s="135" t="s">
        <v>365</v>
      </c>
      <c r="BF43" s="135" t="s">
        <v>365</v>
      </c>
      <c r="BG43" s="135" t="s">
        <v>365</v>
      </c>
      <c r="BH43" s="135" t="s">
        <v>365</v>
      </c>
      <c r="BI43" s="135" t="s">
        <v>365</v>
      </c>
      <c r="BJ43" s="135" t="s">
        <v>365</v>
      </c>
      <c r="BK43" s="135" t="s">
        <v>365</v>
      </c>
      <c r="BL43" s="135" t="s">
        <v>365</v>
      </c>
      <c r="BM43" s="135" t="s">
        <v>365</v>
      </c>
      <c r="BN43" s="135" t="s">
        <v>365</v>
      </c>
      <c r="BO43" s="135" t="s">
        <v>365</v>
      </c>
      <c r="BP43" s="135" t="s">
        <v>365</v>
      </c>
      <c r="BQ43" s="135" t="s">
        <v>365</v>
      </c>
      <c r="BR43" s="135" t="s">
        <v>365</v>
      </c>
      <c r="BS43" s="135" t="s">
        <v>365</v>
      </c>
      <c r="BT43" s="120" t="s">
        <v>365</v>
      </c>
      <c r="BU43" s="119" t="s">
        <v>365</v>
      </c>
      <c r="BV43" s="135" t="s">
        <v>365</v>
      </c>
      <c r="BW43" s="135" t="s">
        <v>365</v>
      </c>
      <c r="BX43" s="136" t="s">
        <v>365</v>
      </c>
      <c r="BY43" s="268" t="s">
        <v>365</v>
      </c>
      <c r="BZ43" s="136" t="s">
        <v>365</v>
      </c>
      <c r="CA43" s="137">
        <v>0</v>
      </c>
      <c r="CB43" s="136">
        <v>0</v>
      </c>
    </row>
    <row r="44" spans="1:80" ht="11.25" customHeight="1">
      <c r="A44" s="131" t="s">
        <v>362</v>
      </c>
      <c r="B44" s="132" t="s">
        <v>442</v>
      </c>
      <c r="C44" s="132"/>
      <c r="D44" s="132"/>
      <c r="E44" s="132"/>
      <c r="F44" s="132"/>
      <c r="G44" s="133"/>
      <c r="H44" s="134" t="s">
        <v>443</v>
      </c>
      <c r="I44" s="119">
        <v>0</v>
      </c>
      <c r="J44" s="119" t="s">
        <v>365</v>
      </c>
      <c r="K44" s="135" t="s">
        <v>365</v>
      </c>
      <c r="L44" s="135" t="s">
        <v>365</v>
      </c>
      <c r="M44" s="135" t="s">
        <v>365</v>
      </c>
      <c r="N44" s="135" t="s">
        <v>365</v>
      </c>
      <c r="O44" s="135" t="s">
        <v>365</v>
      </c>
      <c r="P44" s="135" t="s">
        <v>365</v>
      </c>
      <c r="Q44" s="135" t="s">
        <v>365</v>
      </c>
      <c r="R44" s="135" t="s">
        <v>365</v>
      </c>
      <c r="S44" s="135" t="s">
        <v>365</v>
      </c>
      <c r="T44" s="135" t="s">
        <v>365</v>
      </c>
      <c r="U44" s="119">
        <v>0</v>
      </c>
      <c r="V44" s="135">
        <v>0</v>
      </c>
      <c r="W44" s="135">
        <v>0</v>
      </c>
      <c r="X44" s="135">
        <v>0</v>
      </c>
      <c r="Y44" s="135">
        <v>0</v>
      </c>
      <c r="Z44" s="119" t="s">
        <v>365</v>
      </c>
      <c r="AA44" s="135" t="s">
        <v>365</v>
      </c>
      <c r="AB44" s="135" t="s">
        <v>365</v>
      </c>
      <c r="AC44" s="136" t="s">
        <v>365</v>
      </c>
      <c r="AD44" s="119">
        <v>0</v>
      </c>
      <c r="AE44" s="135">
        <v>0</v>
      </c>
      <c r="AF44" s="135">
        <v>0</v>
      </c>
      <c r="AG44" s="135" t="s">
        <v>365</v>
      </c>
      <c r="AH44" s="135" t="s">
        <v>365</v>
      </c>
      <c r="AI44" s="135" t="s">
        <v>365</v>
      </c>
      <c r="AJ44" s="135">
        <v>0</v>
      </c>
      <c r="AK44" s="135">
        <v>0</v>
      </c>
      <c r="AL44" s="135">
        <v>0</v>
      </c>
      <c r="AM44" s="135">
        <v>0</v>
      </c>
      <c r="AN44" s="135">
        <v>0</v>
      </c>
      <c r="AO44" s="135">
        <v>0</v>
      </c>
      <c r="AP44" s="135">
        <v>0</v>
      </c>
      <c r="AQ44" s="135">
        <v>0</v>
      </c>
      <c r="AR44" s="135">
        <v>0</v>
      </c>
      <c r="AS44" s="135">
        <v>0</v>
      </c>
      <c r="AT44" s="135">
        <v>0</v>
      </c>
      <c r="AU44" s="135">
        <v>0</v>
      </c>
      <c r="AV44" s="135">
        <v>0</v>
      </c>
      <c r="AW44" s="135">
        <v>0</v>
      </c>
      <c r="AX44" s="135">
        <v>0</v>
      </c>
      <c r="AY44" s="135">
        <v>0</v>
      </c>
      <c r="AZ44" s="135">
        <v>0</v>
      </c>
      <c r="BA44" s="136" t="s">
        <v>365</v>
      </c>
      <c r="BB44" s="119">
        <v>0</v>
      </c>
      <c r="BC44" s="135" t="s">
        <v>365</v>
      </c>
      <c r="BD44" s="135" t="s">
        <v>365</v>
      </c>
      <c r="BE44" s="135" t="s">
        <v>365</v>
      </c>
      <c r="BF44" s="135" t="s">
        <v>365</v>
      </c>
      <c r="BG44" s="135" t="s">
        <v>365</v>
      </c>
      <c r="BH44" s="135" t="s">
        <v>365</v>
      </c>
      <c r="BI44" s="135" t="s">
        <v>365</v>
      </c>
      <c r="BJ44" s="135" t="s">
        <v>365</v>
      </c>
      <c r="BK44" s="135">
        <v>0</v>
      </c>
      <c r="BL44" s="135" t="s">
        <v>365</v>
      </c>
      <c r="BM44" s="135">
        <v>0</v>
      </c>
      <c r="BN44" s="135">
        <v>0</v>
      </c>
      <c r="BO44" s="135">
        <v>0</v>
      </c>
      <c r="BP44" s="135">
        <v>0</v>
      </c>
      <c r="BQ44" s="135">
        <v>0</v>
      </c>
      <c r="BR44" s="135">
        <v>0</v>
      </c>
      <c r="BS44" s="135">
        <v>0</v>
      </c>
      <c r="BT44" s="120" t="s">
        <v>365</v>
      </c>
      <c r="BU44" s="119" t="s">
        <v>365</v>
      </c>
      <c r="BV44" s="135" t="s">
        <v>365</v>
      </c>
      <c r="BW44" s="135" t="s">
        <v>365</v>
      </c>
      <c r="BX44" s="136" t="s">
        <v>365</v>
      </c>
      <c r="BY44" s="268" t="s">
        <v>365</v>
      </c>
      <c r="BZ44" s="136" t="s">
        <v>365</v>
      </c>
      <c r="CA44" s="137">
        <v>0</v>
      </c>
      <c r="CB44" s="136">
        <v>0</v>
      </c>
    </row>
    <row r="45" spans="1:80" ht="11.25" customHeight="1">
      <c r="A45" s="131" t="s">
        <v>362</v>
      </c>
      <c r="B45" s="132" t="s">
        <v>444</v>
      </c>
      <c r="C45" s="132"/>
      <c r="D45" s="132"/>
      <c r="E45" s="132"/>
      <c r="F45" s="132"/>
      <c r="G45" s="133"/>
      <c r="H45" s="134" t="s">
        <v>445</v>
      </c>
      <c r="I45" s="119">
        <v>965.86</v>
      </c>
      <c r="J45" s="119" t="s">
        <v>365</v>
      </c>
      <c r="K45" s="135" t="s">
        <v>365</v>
      </c>
      <c r="L45" s="135" t="s">
        <v>365</v>
      </c>
      <c r="M45" s="135" t="s">
        <v>365</v>
      </c>
      <c r="N45" s="135" t="s">
        <v>365</v>
      </c>
      <c r="O45" s="135" t="s">
        <v>365</v>
      </c>
      <c r="P45" s="135" t="s">
        <v>365</v>
      </c>
      <c r="Q45" s="135" t="s">
        <v>365</v>
      </c>
      <c r="R45" s="135" t="s">
        <v>365</v>
      </c>
      <c r="S45" s="135" t="s">
        <v>365</v>
      </c>
      <c r="T45" s="135" t="s">
        <v>365</v>
      </c>
      <c r="U45" s="119" t="s">
        <v>365</v>
      </c>
      <c r="V45" s="135" t="s">
        <v>365</v>
      </c>
      <c r="W45" s="135" t="s">
        <v>365</v>
      </c>
      <c r="X45" s="135" t="s">
        <v>365</v>
      </c>
      <c r="Y45" s="135" t="s">
        <v>365</v>
      </c>
      <c r="Z45" s="119" t="s">
        <v>365</v>
      </c>
      <c r="AA45" s="135" t="s">
        <v>365</v>
      </c>
      <c r="AB45" s="135" t="s">
        <v>365</v>
      </c>
      <c r="AC45" s="136" t="s">
        <v>365</v>
      </c>
      <c r="AD45" s="119" t="s">
        <v>365</v>
      </c>
      <c r="AE45" s="135" t="s">
        <v>365</v>
      </c>
      <c r="AF45" s="135" t="s">
        <v>365</v>
      </c>
      <c r="AG45" s="135" t="s">
        <v>365</v>
      </c>
      <c r="AH45" s="135" t="s">
        <v>365</v>
      </c>
      <c r="AI45" s="135" t="s">
        <v>365</v>
      </c>
      <c r="AJ45" s="135" t="s">
        <v>365</v>
      </c>
      <c r="AK45" s="135" t="s">
        <v>365</v>
      </c>
      <c r="AL45" s="135" t="s">
        <v>365</v>
      </c>
      <c r="AM45" s="135" t="s">
        <v>365</v>
      </c>
      <c r="AN45" s="135" t="s">
        <v>365</v>
      </c>
      <c r="AO45" s="135" t="s">
        <v>365</v>
      </c>
      <c r="AP45" s="135" t="s">
        <v>365</v>
      </c>
      <c r="AQ45" s="135" t="s">
        <v>365</v>
      </c>
      <c r="AR45" s="135" t="s">
        <v>365</v>
      </c>
      <c r="AS45" s="135" t="s">
        <v>365</v>
      </c>
      <c r="AT45" s="135" t="s">
        <v>365</v>
      </c>
      <c r="AU45" s="135" t="s">
        <v>365</v>
      </c>
      <c r="AV45" s="135" t="s">
        <v>365</v>
      </c>
      <c r="AW45" s="135" t="s">
        <v>365</v>
      </c>
      <c r="AX45" s="135" t="s">
        <v>365</v>
      </c>
      <c r="AY45" s="135" t="s">
        <v>365</v>
      </c>
      <c r="AZ45" s="135" t="s">
        <v>365</v>
      </c>
      <c r="BA45" s="136" t="s">
        <v>365</v>
      </c>
      <c r="BB45" s="119">
        <v>965.86</v>
      </c>
      <c r="BC45" s="135" t="s">
        <v>365</v>
      </c>
      <c r="BD45" s="135" t="s">
        <v>365</v>
      </c>
      <c r="BE45" s="135" t="s">
        <v>365</v>
      </c>
      <c r="BF45" s="135" t="s">
        <v>365</v>
      </c>
      <c r="BG45" s="135" t="s">
        <v>365</v>
      </c>
      <c r="BH45" s="135" t="s">
        <v>365</v>
      </c>
      <c r="BI45" s="135" t="s">
        <v>365</v>
      </c>
      <c r="BJ45" s="135" t="s">
        <v>365</v>
      </c>
      <c r="BK45" s="135" t="s">
        <v>365</v>
      </c>
      <c r="BL45" s="135" t="s">
        <v>365</v>
      </c>
      <c r="BM45" s="135">
        <v>169.2</v>
      </c>
      <c r="BN45" s="135" t="s">
        <v>365</v>
      </c>
      <c r="BO45" s="135">
        <v>796.66</v>
      </c>
      <c r="BP45" s="135" t="s">
        <v>365</v>
      </c>
      <c r="BQ45" s="135">
        <v>0</v>
      </c>
      <c r="BR45" s="135" t="s">
        <v>365</v>
      </c>
      <c r="BS45" s="135">
        <v>0</v>
      </c>
      <c r="BT45" s="120" t="s">
        <v>365</v>
      </c>
      <c r="BU45" s="119" t="s">
        <v>365</v>
      </c>
      <c r="BV45" s="135" t="s">
        <v>365</v>
      </c>
      <c r="BW45" s="135" t="s">
        <v>365</v>
      </c>
      <c r="BX45" s="136" t="s">
        <v>365</v>
      </c>
      <c r="BY45" s="268" t="s">
        <v>365</v>
      </c>
      <c r="BZ45" s="136" t="s">
        <v>365</v>
      </c>
      <c r="CA45" s="137">
        <v>0</v>
      </c>
      <c r="CB45" s="136">
        <v>965.86</v>
      </c>
    </row>
    <row r="46" spans="1:80" ht="11.25" customHeight="1">
      <c r="A46" s="131" t="s">
        <v>362</v>
      </c>
      <c r="B46" s="132" t="s">
        <v>446</v>
      </c>
      <c r="C46" s="132"/>
      <c r="D46" s="132"/>
      <c r="E46" s="132"/>
      <c r="F46" s="132"/>
      <c r="G46" s="133"/>
      <c r="H46" s="134" t="s">
        <v>447</v>
      </c>
      <c r="I46" s="119">
        <v>0</v>
      </c>
      <c r="J46" s="119" t="s">
        <v>365</v>
      </c>
      <c r="K46" s="135" t="s">
        <v>365</v>
      </c>
      <c r="L46" s="135" t="s">
        <v>365</v>
      </c>
      <c r="M46" s="135" t="s">
        <v>365</v>
      </c>
      <c r="N46" s="135" t="s">
        <v>365</v>
      </c>
      <c r="O46" s="135" t="s">
        <v>365</v>
      </c>
      <c r="P46" s="135" t="s">
        <v>365</v>
      </c>
      <c r="Q46" s="135" t="s">
        <v>365</v>
      </c>
      <c r="R46" s="135" t="s">
        <v>365</v>
      </c>
      <c r="S46" s="135" t="s">
        <v>365</v>
      </c>
      <c r="T46" s="135" t="s">
        <v>365</v>
      </c>
      <c r="U46" s="119" t="s">
        <v>365</v>
      </c>
      <c r="V46" s="135" t="s">
        <v>365</v>
      </c>
      <c r="W46" s="135" t="s">
        <v>365</v>
      </c>
      <c r="X46" s="135" t="s">
        <v>365</v>
      </c>
      <c r="Y46" s="135" t="s">
        <v>365</v>
      </c>
      <c r="Z46" s="119" t="s">
        <v>365</v>
      </c>
      <c r="AA46" s="135" t="s">
        <v>365</v>
      </c>
      <c r="AB46" s="135" t="s">
        <v>365</v>
      </c>
      <c r="AC46" s="136" t="s">
        <v>365</v>
      </c>
      <c r="AD46" s="119" t="s">
        <v>365</v>
      </c>
      <c r="AE46" s="135" t="s">
        <v>365</v>
      </c>
      <c r="AF46" s="135" t="s">
        <v>365</v>
      </c>
      <c r="AG46" s="135" t="s">
        <v>365</v>
      </c>
      <c r="AH46" s="135" t="s">
        <v>365</v>
      </c>
      <c r="AI46" s="135" t="s">
        <v>365</v>
      </c>
      <c r="AJ46" s="135" t="s">
        <v>365</v>
      </c>
      <c r="AK46" s="135" t="s">
        <v>365</v>
      </c>
      <c r="AL46" s="135" t="s">
        <v>365</v>
      </c>
      <c r="AM46" s="135" t="s">
        <v>365</v>
      </c>
      <c r="AN46" s="135" t="s">
        <v>365</v>
      </c>
      <c r="AO46" s="135" t="s">
        <v>365</v>
      </c>
      <c r="AP46" s="135" t="s">
        <v>365</v>
      </c>
      <c r="AQ46" s="135" t="s">
        <v>365</v>
      </c>
      <c r="AR46" s="135" t="s">
        <v>365</v>
      </c>
      <c r="AS46" s="135" t="s">
        <v>365</v>
      </c>
      <c r="AT46" s="135" t="s">
        <v>365</v>
      </c>
      <c r="AU46" s="135" t="s">
        <v>365</v>
      </c>
      <c r="AV46" s="135" t="s">
        <v>365</v>
      </c>
      <c r="AW46" s="135" t="s">
        <v>365</v>
      </c>
      <c r="AX46" s="135" t="s">
        <v>365</v>
      </c>
      <c r="AY46" s="135" t="s">
        <v>365</v>
      </c>
      <c r="AZ46" s="135" t="s">
        <v>365</v>
      </c>
      <c r="BA46" s="136" t="s">
        <v>365</v>
      </c>
      <c r="BB46" s="119">
        <v>0</v>
      </c>
      <c r="BC46" s="135" t="s">
        <v>365</v>
      </c>
      <c r="BD46" s="135" t="s">
        <v>365</v>
      </c>
      <c r="BE46" s="135" t="s">
        <v>365</v>
      </c>
      <c r="BF46" s="135" t="s">
        <v>365</v>
      </c>
      <c r="BG46" s="135" t="s">
        <v>365</v>
      </c>
      <c r="BH46" s="135" t="s">
        <v>365</v>
      </c>
      <c r="BI46" s="135">
        <v>0</v>
      </c>
      <c r="BJ46" s="135" t="s">
        <v>365</v>
      </c>
      <c r="BK46" s="135" t="s">
        <v>365</v>
      </c>
      <c r="BL46" s="135" t="s">
        <v>365</v>
      </c>
      <c r="BM46" s="135">
        <v>0</v>
      </c>
      <c r="BN46" s="135" t="s">
        <v>365</v>
      </c>
      <c r="BO46" s="135">
        <v>0</v>
      </c>
      <c r="BP46" s="135" t="s">
        <v>365</v>
      </c>
      <c r="BQ46" s="135">
        <v>0</v>
      </c>
      <c r="BR46" s="135" t="s">
        <v>365</v>
      </c>
      <c r="BS46" s="135">
        <v>0</v>
      </c>
      <c r="BT46" s="120" t="s">
        <v>365</v>
      </c>
      <c r="BU46" s="119" t="s">
        <v>365</v>
      </c>
      <c r="BV46" s="135" t="s">
        <v>365</v>
      </c>
      <c r="BW46" s="135" t="s">
        <v>365</v>
      </c>
      <c r="BX46" s="136" t="s">
        <v>365</v>
      </c>
      <c r="BY46" s="268" t="s">
        <v>365</v>
      </c>
      <c r="BZ46" s="136" t="s">
        <v>365</v>
      </c>
      <c r="CA46" s="137">
        <v>0</v>
      </c>
      <c r="CB46" s="136">
        <v>0</v>
      </c>
    </row>
    <row r="47" spans="1:80" ht="11.25" customHeight="1">
      <c r="A47" s="131" t="s">
        <v>362</v>
      </c>
      <c r="B47" s="132" t="s">
        <v>448</v>
      </c>
      <c r="C47" s="132"/>
      <c r="D47" s="132"/>
      <c r="E47" s="132"/>
      <c r="F47" s="132"/>
      <c r="G47" s="133"/>
      <c r="H47" s="134" t="s">
        <v>449</v>
      </c>
      <c r="I47" s="119">
        <v>0</v>
      </c>
      <c r="J47" s="119" t="s">
        <v>365</v>
      </c>
      <c r="K47" s="135" t="s">
        <v>365</v>
      </c>
      <c r="L47" s="135" t="s">
        <v>365</v>
      </c>
      <c r="M47" s="135" t="s">
        <v>365</v>
      </c>
      <c r="N47" s="135" t="s">
        <v>365</v>
      </c>
      <c r="O47" s="135" t="s">
        <v>365</v>
      </c>
      <c r="P47" s="135" t="s">
        <v>365</v>
      </c>
      <c r="Q47" s="135" t="s">
        <v>365</v>
      </c>
      <c r="R47" s="135" t="s">
        <v>365</v>
      </c>
      <c r="S47" s="135" t="s">
        <v>365</v>
      </c>
      <c r="T47" s="135" t="s">
        <v>365</v>
      </c>
      <c r="U47" s="119" t="s">
        <v>365</v>
      </c>
      <c r="V47" s="135" t="s">
        <v>365</v>
      </c>
      <c r="W47" s="135" t="s">
        <v>365</v>
      </c>
      <c r="X47" s="135" t="s">
        <v>365</v>
      </c>
      <c r="Y47" s="135" t="s">
        <v>365</v>
      </c>
      <c r="Z47" s="119" t="s">
        <v>365</v>
      </c>
      <c r="AA47" s="135" t="s">
        <v>365</v>
      </c>
      <c r="AB47" s="135" t="s">
        <v>365</v>
      </c>
      <c r="AC47" s="136" t="s">
        <v>365</v>
      </c>
      <c r="AD47" s="119" t="s">
        <v>365</v>
      </c>
      <c r="AE47" s="135" t="s">
        <v>365</v>
      </c>
      <c r="AF47" s="135" t="s">
        <v>365</v>
      </c>
      <c r="AG47" s="135" t="s">
        <v>365</v>
      </c>
      <c r="AH47" s="135" t="s">
        <v>365</v>
      </c>
      <c r="AI47" s="135" t="s">
        <v>365</v>
      </c>
      <c r="AJ47" s="135" t="s">
        <v>365</v>
      </c>
      <c r="AK47" s="135" t="s">
        <v>365</v>
      </c>
      <c r="AL47" s="135" t="s">
        <v>365</v>
      </c>
      <c r="AM47" s="135" t="s">
        <v>365</v>
      </c>
      <c r="AN47" s="135" t="s">
        <v>365</v>
      </c>
      <c r="AO47" s="135" t="s">
        <v>365</v>
      </c>
      <c r="AP47" s="135" t="s">
        <v>365</v>
      </c>
      <c r="AQ47" s="135" t="s">
        <v>365</v>
      </c>
      <c r="AR47" s="135" t="s">
        <v>365</v>
      </c>
      <c r="AS47" s="135" t="s">
        <v>365</v>
      </c>
      <c r="AT47" s="135" t="s">
        <v>365</v>
      </c>
      <c r="AU47" s="135" t="s">
        <v>365</v>
      </c>
      <c r="AV47" s="135" t="s">
        <v>365</v>
      </c>
      <c r="AW47" s="135" t="s">
        <v>365</v>
      </c>
      <c r="AX47" s="135" t="s">
        <v>365</v>
      </c>
      <c r="AY47" s="135" t="s">
        <v>365</v>
      </c>
      <c r="AZ47" s="135" t="s">
        <v>365</v>
      </c>
      <c r="BA47" s="136">
        <v>0</v>
      </c>
      <c r="BB47" s="119" t="s">
        <v>365</v>
      </c>
      <c r="BC47" s="135" t="s">
        <v>365</v>
      </c>
      <c r="BD47" s="135" t="s">
        <v>365</v>
      </c>
      <c r="BE47" s="135" t="s">
        <v>365</v>
      </c>
      <c r="BF47" s="135" t="s">
        <v>365</v>
      </c>
      <c r="BG47" s="135" t="s">
        <v>365</v>
      </c>
      <c r="BH47" s="135" t="s">
        <v>365</v>
      </c>
      <c r="BI47" s="135" t="s">
        <v>365</v>
      </c>
      <c r="BJ47" s="135" t="s">
        <v>365</v>
      </c>
      <c r="BK47" s="135" t="s">
        <v>365</v>
      </c>
      <c r="BL47" s="135" t="s">
        <v>365</v>
      </c>
      <c r="BM47" s="135" t="s">
        <v>365</v>
      </c>
      <c r="BN47" s="135" t="s">
        <v>365</v>
      </c>
      <c r="BO47" s="135" t="s">
        <v>365</v>
      </c>
      <c r="BP47" s="135" t="s">
        <v>365</v>
      </c>
      <c r="BQ47" s="135" t="s">
        <v>365</v>
      </c>
      <c r="BR47" s="135" t="s">
        <v>365</v>
      </c>
      <c r="BS47" s="135" t="s">
        <v>365</v>
      </c>
      <c r="BT47" s="120" t="s">
        <v>365</v>
      </c>
      <c r="BU47" s="119" t="s">
        <v>365</v>
      </c>
      <c r="BV47" s="135" t="s">
        <v>365</v>
      </c>
      <c r="BW47" s="135" t="s">
        <v>365</v>
      </c>
      <c r="BX47" s="136" t="s">
        <v>365</v>
      </c>
      <c r="BY47" s="268" t="s">
        <v>365</v>
      </c>
      <c r="BZ47" s="136" t="s">
        <v>365</v>
      </c>
      <c r="CA47" s="137">
        <v>0</v>
      </c>
      <c r="CB47" s="136">
        <v>0</v>
      </c>
    </row>
    <row r="48" spans="1:80" ht="11.25" customHeight="1">
      <c r="A48" s="138" t="s">
        <v>362</v>
      </c>
      <c r="B48" s="139" t="s">
        <v>450</v>
      </c>
      <c r="C48" s="139"/>
      <c r="D48" s="139"/>
      <c r="E48" s="139"/>
      <c r="F48" s="139"/>
      <c r="G48" s="140"/>
      <c r="H48" s="169" t="s">
        <v>451</v>
      </c>
      <c r="I48" s="142">
        <v>657.22400000000005</v>
      </c>
      <c r="J48" s="142">
        <v>99.22</v>
      </c>
      <c r="K48" s="143">
        <v>0</v>
      </c>
      <c r="L48" s="143">
        <v>0</v>
      </c>
      <c r="M48" s="143">
        <v>0</v>
      </c>
      <c r="N48" s="143">
        <v>0</v>
      </c>
      <c r="O48" s="143">
        <v>0</v>
      </c>
      <c r="P48" s="143">
        <v>0</v>
      </c>
      <c r="Q48" s="143">
        <v>99.22</v>
      </c>
      <c r="R48" s="143">
        <v>0</v>
      </c>
      <c r="S48" s="143">
        <v>0</v>
      </c>
      <c r="T48" s="143">
        <v>0</v>
      </c>
      <c r="U48" s="142">
        <v>0</v>
      </c>
      <c r="V48" s="143">
        <v>0</v>
      </c>
      <c r="W48" s="143">
        <v>0</v>
      </c>
      <c r="X48" s="143">
        <v>0</v>
      </c>
      <c r="Y48" s="143">
        <v>0</v>
      </c>
      <c r="Z48" s="142">
        <v>0</v>
      </c>
      <c r="AA48" s="143">
        <v>0</v>
      </c>
      <c r="AB48" s="143">
        <v>0</v>
      </c>
      <c r="AC48" s="144">
        <v>0</v>
      </c>
      <c r="AD48" s="142">
        <v>0</v>
      </c>
      <c r="AE48" s="143">
        <v>0</v>
      </c>
      <c r="AF48" s="143">
        <v>0</v>
      </c>
      <c r="AG48" s="143" t="s">
        <v>365</v>
      </c>
      <c r="AH48" s="143" t="s">
        <v>365</v>
      </c>
      <c r="AI48" s="143" t="s">
        <v>365</v>
      </c>
      <c r="AJ48" s="143">
        <v>0</v>
      </c>
      <c r="AK48" s="143">
        <v>0</v>
      </c>
      <c r="AL48" s="143">
        <v>0</v>
      </c>
      <c r="AM48" s="143">
        <v>0</v>
      </c>
      <c r="AN48" s="143">
        <v>0</v>
      </c>
      <c r="AO48" s="143">
        <v>0</v>
      </c>
      <c r="AP48" s="143">
        <v>0</v>
      </c>
      <c r="AQ48" s="143">
        <v>0</v>
      </c>
      <c r="AR48" s="143">
        <v>0</v>
      </c>
      <c r="AS48" s="143">
        <v>0</v>
      </c>
      <c r="AT48" s="143">
        <v>0</v>
      </c>
      <c r="AU48" s="143">
        <v>0</v>
      </c>
      <c r="AV48" s="143">
        <v>0</v>
      </c>
      <c r="AW48" s="143">
        <v>0</v>
      </c>
      <c r="AX48" s="143">
        <v>0</v>
      </c>
      <c r="AY48" s="143">
        <v>0</v>
      </c>
      <c r="AZ48" s="143">
        <v>0</v>
      </c>
      <c r="BA48" s="144">
        <v>558.00400000000002</v>
      </c>
      <c r="BB48" s="142">
        <v>0</v>
      </c>
      <c r="BC48" s="143" t="s">
        <v>365</v>
      </c>
      <c r="BD48" s="143" t="s">
        <v>365</v>
      </c>
      <c r="BE48" s="143" t="s">
        <v>365</v>
      </c>
      <c r="BF48" s="143" t="s">
        <v>365</v>
      </c>
      <c r="BG48" s="143">
        <v>0</v>
      </c>
      <c r="BH48" s="143">
        <v>0</v>
      </c>
      <c r="BI48" s="143">
        <v>0</v>
      </c>
      <c r="BJ48" s="143">
        <v>0</v>
      </c>
      <c r="BK48" s="143">
        <v>0</v>
      </c>
      <c r="BL48" s="143">
        <v>0</v>
      </c>
      <c r="BM48" s="143">
        <v>0</v>
      </c>
      <c r="BN48" s="143">
        <v>0</v>
      </c>
      <c r="BO48" s="143">
        <v>0</v>
      </c>
      <c r="BP48" s="143">
        <v>0</v>
      </c>
      <c r="BQ48" s="143">
        <v>0</v>
      </c>
      <c r="BR48" s="143">
        <v>0</v>
      </c>
      <c r="BS48" s="143">
        <v>0</v>
      </c>
      <c r="BT48" s="143">
        <v>0</v>
      </c>
      <c r="BU48" s="142">
        <v>0</v>
      </c>
      <c r="BV48" s="143">
        <v>0</v>
      </c>
      <c r="BW48" s="143">
        <v>0</v>
      </c>
      <c r="BX48" s="144" t="s">
        <v>365</v>
      </c>
      <c r="BY48" s="269" t="s">
        <v>365</v>
      </c>
      <c r="BZ48" s="144" t="s">
        <v>365</v>
      </c>
      <c r="CA48" s="145">
        <v>657.22400000000005</v>
      </c>
      <c r="CB48" s="144">
        <v>0</v>
      </c>
    </row>
    <row r="49" spans="1:80" ht="11.25" customHeight="1">
      <c r="A49" s="147" t="s">
        <v>452</v>
      </c>
      <c r="B49" s="147"/>
      <c r="C49" s="147"/>
      <c r="D49" s="147"/>
      <c r="E49" s="147"/>
      <c r="F49" s="147"/>
      <c r="G49" s="161"/>
      <c r="H49" s="150" t="s">
        <v>453</v>
      </c>
      <c r="I49" s="151">
        <v>58291.788</v>
      </c>
      <c r="J49" s="151">
        <v>5494.1750000000002</v>
      </c>
      <c r="K49" s="152" t="s">
        <v>365</v>
      </c>
      <c r="L49" s="152" t="s">
        <v>365</v>
      </c>
      <c r="M49" s="152" t="s">
        <v>365</v>
      </c>
      <c r="N49" s="152" t="s">
        <v>365</v>
      </c>
      <c r="O49" s="152" t="s">
        <v>365</v>
      </c>
      <c r="P49" s="152">
        <v>6.8659999999999997</v>
      </c>
      <c r="Q49" s="152">
        <v>5205.1040000000003</v>
      </c>
      <c r="R49" s="152">
        <v>0</v>
      </c>
      <c r="S49" s="152">
        <v>282.20499999999998</v>
      </c>
      <c r="T49" s="152">
        <v>0</v>
      </c>
      <c r="U49" s="151">
        <v>1954.61</v>
      </c>
      <c r="V49" s="152">
        <v>0</v>
      </c>
      <c r="W49" s="152">
        <v>1406.261</v>
      </c>
      <c r="X49" s="152">
        <v>464.37900000000002</v>
      </c>
      <c r="Y49" s="152">
        <v>83.968999999999994</v>
      </c>
      <c r="Z49" s="151">
        <v>0</v>
      </c>
      <c r="AA49" s="152" t="s">
        <v>365</v>
      </c>
      <c r="AB49" s="152">
        <v>0</v>
      </c>
      <c r="AC49" s="151" t="s">
        <v>365</v>
      </c>
      <c r="AD49" s="151">
        <v>29459.9</v>
      </c>
      <c r="AE49" s="152">
        <v>0</v>
      </c>
      <c r="AF49" s="152">
        <v>0</v>
      </c>
      <c r="AG49" s="152">
        <v>891.80499999999995</v>
      </c>
      <c r="AH49" s="152">
        <v>0</v>
      </c>
      <c r="AI49" s="152">
        <v>558.00400000000002</v>
      </c>
      <c r="AJ49" s="152">
        <v>1046.6869999999999</v>
      </c>
      <c r="AK49" s="152">
        <v>0</v>
      </c>
      <c r="AL49" s="152">
        <v>748.94899999999996</v>
      </c>
      <c r="AM49" s="152">
        <v>4089.2440000000001</v>
      </c>
      <c r="AN49" s="152">
        <v>29.725000000000001</v>
      </c>
      <c r="AO49" s="152">
        <v>0</v>
      </c>
      <c r="AP49" s="152">
        <v>603.68299999999999</v>
      </c>
      <c r="AQ49" s="152">
        <v>4.8000000000000001E-2</v>
      </c>
      <c r="AR49" s="152">
        <v>2616.7759999999998</v>
      </c>
      <c r="AS49" s="152">
        <v>13253.299000000001</v>
      </c>
      <c r="AT49" s="152">
        <v>1963.8</v>
      </c>
      <c r="AU49" s="152">
        <v>145.27199999999999</v>
      </c>
      <c r="AV49" s="152">
        <v>394.065</v>
      </c>
      <c r="AW49" s="152">
        <v>1424.4259999999999</v>
      </c>
      <c r="AX49" s="152">
        <v>224.16200000000001</v>
      </c>
      <c r="AY49" s="152">
        <v>84.192999999999998</v>
      </c>
      <c r="AZ49" s="152">
        <v>1385.7619999999999</v>
      </c>
      <c r="BA49" s="151">
        <v>0</v>
      </c>
      <c r="BB49" s="151">
        <v>965.86</v>
      </c>
      <c r="BC49" s="152" t="s">
        <v>365</v>
      </c>
      <c r="BD49" s="152" t="s">
        <v>365</v>
      </c>
      <c r="BE49" s="152" t="s">
        <v>365</v>
      </c>
      <c r="BF49" s="152" t="s">
        <v>365</v>
      </c>
      <c r="BG49" s="152" t="s">
        <v>365</v>
      </c>
      <c r="BH49" s="152" t="s">
        <v>365</v>
      </c>
      <c r="BI49" s="152" t="s">
        <v>365</v>
      </c>
      <c r="BJ49" s="152">
        <v>0</v>
      </c>
      <c r="BK49" s="152">
        <v>0</v>
      </c>
      <c r="BL49" s="152" t="s">
        <v>365</v>
      </c>
      <c r="BM49" s="152" t="s">
        <v>365</v>
      </c>
      <c r="BN49" s="152">
        <v>169.2</v>
      </c>
      <c r="BO49" s="152" t="s">
        <v>365</v>
      </c>
      <c r="BP49" s="152">
        <v>796.66</v>
      </c>
      <c r="BQ49" s="152" t="s">
        <v>365</v>
      </c>
      <c r="BR49" s="152">
        <v>0</v>
      </c>
      <c r="BS49" s="152" t="s">
        <v>365</v>
      </c>
      <c r="BT49" s="152" t="s">
        <v>365</v>
      </c>
      <c r="BU49" s="151" t="s">
        <v>365</v>
      </c>
      <c r="BV49" s="152" t="s">
        <v>365</v>
      </c>
      <c r="BW49" s="152" t="s">
        <v>365</v>
      </c>
      <c r="BX49" s="151" t="s">
        <v>365</v>
      </c>
      <c r="BY49" s="270">
        <v>6828.0129999999999</v>
      </c>
      <c r="BZ49" s="151">
        <v>13589.23</v>
      </c>
      <c r="CA49" s="153">
        <v>54319.391000000003</v>
      </c>
      <c r="CB49" s="151">
        <v>2191.7869999999998</v>
      </c>
    </row>
    <row r="50" spans="1:80" ht="11.25" customHeight="1">
      <c r="A50" s="154" t="s">
        <v>362</v>
      </c>
      <c r="B50" s="155" t="s">
        <v>394</v>
      </c>
      <c r="C50" s="155"/>
      <c r="D50" s="155"/>
      <c r="E50" s="155"/>
      <c r="F50" s="155"/>
      <c r="G50" s="156"/>
      <c r="H50" s="157" t="s">
        <v>454</v>
      </c>
      <c r="I50" s="119">
        <v>20417.242999999999</v>
      </c>
      <c r="J50" s="119" t="s">
        <v>365</v>
      </c>
      <c r="K50" s="120" t="s">
        <v>365</v>
      </c>
      <c r="L50" s="120" t="s">
        <v>365</v>
      </c>
      <c r="M50" s="120" t="s">
        <v>365</v>
      </c>
      <c r="N50" s="120" t="s">
        <v>365</v>
      </c>
      <c r="O50" s="120" t="s">
        <v>365</v>
      </c>
      <c r="P50" s="120" t="s">
        <v>365</v>
      </c>
      <c r="Q50" s="120" t="s">
        <v>365</v>
      </c>
      <c r="R50" s="120" t="s">
        <v>365</v>
      </c>
      <c r="S50" s="120" t="s">
        <v>365</v>
      </c>
      <c r="T50" s="120" t="s">
        <v>365</v>
      </c>
      <c r="U50" s="119" t="s">
        <v>365</v>
      </c>
      <c r="V50" s="120" t="s">
        <v>365</v>
      </c>
      <c r="W50" s="120" t="s">
        <v>365</v>
      </c>
      <c r="X50" s="120" t="s">
        <v>365</v>
      </c>
      <c r="Y50" s="120" t="s">
        <v>365</v>
      </c>
      <c r="Z50" s="119" t="s">
        <v>365</v>
      </c>
      <c r="AA50" s="120" t="s">
        <v>365</v>
      </c>
      <c r="AB50" s="120" t="s">
        <v>365</v>
      </c>
      <c r="AC50" s="119" t="s">
        <v>365</v>
      </c>
      <c r="AD50" s="119" t="s">
        <v>365</v>
      </c>
      <c r="AE50" s="120" t="s">
        <v>365</v>
      </c>
      <c r="AF50" s="120" t="s">
        <v>365</v>
      </c>
      <c r="AG50" s="120" t="s">
        <v>365</v>
      </c>
      <c r="AH50" s="120" t="s">
        <v>365</v>
      </c>
      <c r="AI50" s="120" t="s">
        <v>365</v>
      </c>
      <c r="AJ50" s="120" t="s">
        <v>365</v>
      </c>
      <c r="AK50" s="120" t="s">
        <v>365</v>
      </c>
      <c r="AL50" s="120" t="s">
        <v>365</v>
      </c>
      <c r="AM50" s="120" t="s">
        <v>365</v>
      </c>
      <c r="AN50" s="120" t="s">
        <v>365</v>
      </c>
      <c r="AO50" s="120" t="s">
        <v>365</v>
      </c>
      <c r="AP50" s="120" t="s">
        <v>365</v>
      </c>
      <c r="AQ50" s="120" t="s">
        <v>365</v>
      </c>
      <c r="AR50" s="120" t="s">
        <v>365</v>
      </c>
      <c r="AS50" s="120" t="s">
        <v>365</v>
      </c>
      <c r="AT50" s="120" t="s">
        <v>365</v>
      </c>
      <c r="AU50" s="120" t="s">
        <v>365</v>
      </c>
      <c r="AV50" s="120" t="s">
        <v>365</v>
      </c>
      <c r="AW50" s="120" t="s">
        <v>365</v>
      </c>
      <c r="AX50" s="120" t="s">
        <v>365</v>
      </c>
      <c r="AY50" s="120" t="s">
        <v>365</v>
      </c>
      <c r="AZ50" s="120" t="s">
        <v>365</v>
      </c>
      <c r="BA50" s="119" t="s">
        <v>365</v>
      </c>
      <c r="BB50" s="119" t="s">
        <v>365</v>
      </c>
      <c r="BC50" s="120" t="s">
        <v>365</v>
      </c>
      <c r="BD50" s="120" t="s">
        <v>365</v>
      </c>
      <c r="BE50" s="120" t="s">
        <v>365</v>
      </c>
      <c r="BF50" s="120" t="s">
        <v>365</v>
      </c>
      <c r="BG50" s="120" t="s">
        <v>365</v>
      </c>
      <c r="BH50" s="120" t="s">
        <v>365</v>
      </c>
      <c r="BI50" s="120" t="s">
        <v>365</v>
      </c>
      <c r="BJ50" s="120" t="s">
        <v>365</v>
      </c>
      <c r="BK50" s="120" t="s">
        <v>365</v>
      </c>
      <c r="BL50" s="120" t="s">
        <v>365</v>
      </c>
      <c r="BM50" s="120" t="s">
        <v>365</v>
      </c>
      <c r="BN50" s="120" t="s">
        <v>365</v>
      </c>
      <c r="BO50" s="120" t="s">
        <v>365</v>
      </c>
      <c r="BP50" s="120" t="s">
        <v>365</v>
      </c>
      <c r="BQ50" s="120" t="s">
        <v>365</v>
      </c>
      <c r="BR50" s="120" t="s">
        <v>365</v>
      </c>
      <c r="BS50" s="120" t="s">
        <v>365</v>
      </c>
      <c r="BT50" s="120" t="s">
        <v>365</v>
      </c>
      <c r="BU50" s="119" t="s">
        <v>365</v>
      </c>
      <c r="BV50" s="120" t="s">
        <v>365</v>
      </c>
      <c r="BW50" s="120" t="s">
        <v>365</v>
      </c>
      <c r="BX50" s="119" t="s">
        <v>365</v>
      </c>
      <c r="BY50" s="267">
        <v>6828.0129999999999</v>
      </c>
      <c r="BZ50" s="119">
        <v>13589.23</v>
      </c>
      <c r="CA50" s="121">
        <v>17410.705999999998</v>
      </c>
      <c r="CB50" s="119">
        <v>1225.9269999999999</v>
      </c>
    </row>
    <row r="51" spans="1:80" ht="11.25" customHeight="1">
      <c r="A51" s="167"/>
      <c r="B51" s="131" t="s">
        <v>362</v>
      </c>
      <c r="C51" s="132" t="s">
        <v>396</v>
      </c>
      <c r="D51" s="132"/>
      <c r="E51" s="132"/>
      <c r="F51" s="132"/>
      <c r="G51" s="133"/>
      <c r="H51" s="168" t="s">
        <v>455</v>
      </c>
      <c r="I51" s="119">
        <v>1971.289</v>
      </c>
      <c r="J51" s="119" t="s">
        <v>365</v>
      </c>
      <c r="K51" s="135" t="s">
        <v>365</v>
      </c>
      <c r="L51" s="135" t="s">
        <v>365</v>
      </c>
      <c r="M51" s="135" t="s">
        <v>365</v>
      </c>
      <c r="N51" s="135" t="s">
        <v>365</v>
      </c>
      <c r="O51" s="135" t="s">
        <v>365</v>
      </c>
      <c r="P51" s="135" t="s">
        <v>365</v>
      </c>
      <c r="Q51" s="135" t="s">
        <v>365</v>
      </c>
      <c r="R51" s="135" t="s">
        <v>365</v>
      </c>
      <c r="S51" s="135" t="s">
        <v>365</v>
      </c>
      <c r="T51" s="135" t="s">
        <v>365</v>
      </c>
      <c r="U51" s="119" t="s">
        <v>365</v>
      </c>
      <c r="V51" s="135" t="s">
        <v>365</v>
      </c>
      <c r="W51" s="135" t="s">
        <v>365</v>
      </c>
      <c r="X51" s="135" t="s">
        <v>365</v>
      </c>
      <c r="Y51" s="135" t="s">
        <v>365</v>
      </c>
      <c r="Z51" s="119" t="s">
        <v>365</v>
      </c>
      <c r="AA51" s="135" t="s">
        <v>365</v>
      </c>
      <c r="AB51" s="135" t="s">
        <v>365</v>
      </c>
      <c r="AC51" s="136" t="s">
        <v>365</v>
      </c>
      <c r="AD51" s="119" t="s">
        <v>365</v>
      </c>
      <c r="AE51" s="135" t="s">
        <v>365</v>
      </c>
      <c r="AF51" s="135" t="s">
        <v>365</v>
      </c>
      <c r="AG51" s="135" t="s">
        <v>365</v>
      </c>
      <c r="AH51" s="135" t="s">
        <v>365</v>
      </c>
      <c r="AI51" s="135" t="s">
        <v>365</v>
      </c>
      <c r="AJ51" s="135" t="s">
        <v>365</v>
      </c>
      <c r="AK51" s="135" t="s">
        <v>365</v>
      </c>
      <c r="AL51" s="135" t="s">
        <v>365</v>
      </c>
      <c r="AM51" s="135" t="s">
        <v>365</v>
      </c>
      <c r="AN51" s="135" t="s">
        <v>365</v>
      </c>
      <c r="AO51" s="135" t="s">
        <v>365</v>
      </c>
      <c r="AP51" s="135" t="s">
        <v>365</v>
      </c>
      <c r="AQ51" s="135" t="s">
        <v>365</v>
      </c>
      <c r="AR51" s="135" t="s">
        <v>365</v>
      </c>
      <c r="AS51" s="135" t="s">
        <v>365</v>
      </c>
      <c r="AT51" s="135" t="s">
        <v>365</v>
      </c>
      <c r="AU51" s="135" t="s">
        <v>365</v>
      </c>
      <c r="AV51" s="135" t="s">
        <v>365</v>
      </c>
      <c r="AW51" s="135" t="s">
        <v>365</v>
      </c>
      <c r="AX51" s="135" t="s">
        <v>365</v>
      </c>
      <c r="AY51" s="135" t="s">
        <v>365</v>
      </c>
      <c r="AZ51" s="135" t="s">
        <v>365</v>
      </c>
      <c r="BA51" s="136" t="s">
        <v>365</v>
      </c>
      <c r="BB51" s="119" t="s">
        <v>365</v>
      </c>
      <c r="BC51" s="135" t="s">
        <v>365</v>
      </c>
      <c r="BD51" s="135" t="s">
        <v>365</v>
      </c>
      <c r="BE51" s="135" t="s">
        <v>365</v>
      </c>
      <c r="BF51" s="135" t="s">
        <v>365</v>
      </c>
      <c r="BG51" s="135" t="s">
        <v>365</v>
      </c>
      <c r="BH51" s="135" t="s">
        <v>365</v>
      </c>
      <c r="BI51" s="135" t="s">
        <v>365</v>
      </c>
      <c r="BJ51" s="135" t="s">
        <v>365</v>
      </c>
      <c r="BK51" s="135" t="s">
        <v>365</v>
      </c>
      <c r="BL51" s="135" t="s">
        <v>365</v>
      </c>
      <c r="BM51" s="135" t="s">
        <v>365</v>
      </c>
      <c r="BN51" s="135" t="s">
        <v>365</v>
      </c>
      <c r="BO51" s="135" t="s">
        <v>365</v>
      </c>
      <c r="BP51" s="135" t="s">
        <v>365</v>
      </c>
      <c r="BQ51" s="135" t="s">
        <v>365</v>
      </c>
      <c r="BR51" s="135" t="s">
        <v>365</v>
      </c>
      <c r="BS51" s="135" t="s">
        <v>365</v>
      </c>
      <c r="BT51" s="120" t="s">
        <v>365</v>
      </c>
      <c r="BU51" s="119" t="s">
        <v>365</v>
      </c>
      <c r="BV51" s="135" t="s">
        <v>365</v>
      </c>
      <c r="BW51" s="135" t="s">
        <v>365</v>
      </c>
      <c r="BX51" s="136" t="s">
        <v>365</v>
      </c>
      <c r="BY51" s="268" t="s">
        <v>365</v>
      </c>
      <c r="BZ51" s="136">
        <v>1971.289</v>
      </c>
      <c r="CA51" s="137">
        <v>1608.789</v>
      </c>
      <c r="CB51" s="136">
        <v>104.21599999999999</v>
      </c>
    </row>
    <row r="52" spans="1:80" ht="11.25" customHeight="1">
      <c r="A52" s="167"/>
      <c r="B52" s="131" t="s">
        <v>362</v>
      </c>
      <c r="C52" s="132" t="s">
        <v>398</v>
      </c>
      <c r="D52" s="132"/>
      <c r="E52" s="132"/>
      <c r="F52" s="132"/>
      <c r="G52" s="133"/>
      <c r="H52" s="168" t="s">
        <v>456</v>
      </c>
      <c r="I52" s="119">
        <v>13986.933999999999</v>
      </c>
      <c r="J52" s="119" t="s">
        <v>365</v>
      </c>
      <c r="K52" s="135" t="s">
        <v>365</v>
      </c>
      <c r="L52" s="135" t="s">
        <v>365</v>
      </c>
      <c r="M52" s="135" t="s">
        <v>365</v>
      </c>
      <c r="N52" s="135" t="s">
        <v>365</v>
      </c>
      <c r="O52" s="135" t="s">
        <v>365</v>
      </c>
      <c r="P52" s="135" t="s">
        <v>365</v>
      </c>
      <c r="Q52" s="135" t="s">
        <v>365</v>
      </c>
      <c r="R52" s="135" t="s">
        <v>365</v>
      </c>
      <c r="S52" s="135" t="s">
        <v>365</v>
      </c>
      <c r="T52" s="135" t="s">
        <v>365</v>
      </c>
      <c r="U52" s="119" t="s">
        <v>365</v>
      </c>
      <c r="V52" s="135" t="s">
        <v>365</v>
      </c>
      <c r="W52" s="135" t="s">
        <v>365</v>
      </c>
      <c r="X52" s="135" t="s">
        <v>365</v>
      </c>
      <c r="Y52" s="135" t="s">
        <v>365</v>
      </c>
      <c r="Z52" s="119" t="s">
        <v>365</v>
      </c>
      <c r="AA52" s="135" t="s">
        <v>365</v>
      </c>
      <c r="AB52" s="135" t="s">
        <v>365</v>
      </c>
      <c r="AC52" s="136" t="s">
        <v>365</v>
      </c>
      <c r="AD52" s="119" t="s">
        <v>365</v>
      </c>
      <c r="AE52" s="135" t="s">
        <v>365</v>
      </c>
      <c r="AF52" s="135" t="s">
        <v>365</v>
      </c>
      <c r="AG52" s="135" t="s">
        <v>365</v>
      </c>
      <c r="AH52" s="135" t="s">
        <v>365</v>
      </c>
      <c r="AI52" s="135" t="s">
        <v>365</v>
      </c>
      <c r="AJ52" s="135" t="s">
        <v>365</v>
      </c>
      <c r="AK52" s="135" t="s">
        <v>365</v>
      </c>
      <c r="AL52" s="135" t="s">
        <v>365</v>
      </c>
      <c r="AM52" s="135" t="s">
        <v>365</v>
      </c>
      <c r="AN52" s="135" t="s">
        <v>365</v>
      </c>
      <c r="AO52" s="135" t="s">
        <v>365</v>
      </c>
      <c r="AP52" s="135" t="s">
        <v>365</v>
      </c>
      <c r="AQ52" s="135" t="s">
        <v>365</v>
      </c>
      <c r="AR52" s="135" t="s">
        <v>365</v>
      </c>
      <c r="AS52" s="135" t="s">
        <v>365</v>
      </c>
      <c r="AT52" s="135" t="s">
        <v>365</v>
      </c>
      <c r="AU52" s="135" t="s">
        <v>365</v>
      </c>
      <c r="AV52" s="135" t="s">
        <v>365</v>
      </c>
      <c r="AW52" s="135" t="s">
        <v>365</v>
      </c>
      <c r="AX52" s="135" t="s">
        <v>365</v>
      </c>
      <c r="AY52" s="135" t="s">
        <v>365</v>
      </c>
      <c r="AZ52" s="135" t="s">
        <v>365</v>
      </c>
      <c r="BA52" s="136" t="s">
        <v>365</v>
      </c>
      <c r="BB52" s="119" t="s">
        <v>365</v>
      </c>
      <c r="BC52" s="135" t="s">
        <v>365</v>
      </c>
      <c r="BD52" s="135" t="s">
        <v>365</v>
      </c>
      <c r="BE52" s="135" t="s">
        <v>365</v>
      </c>
      <c r="BF52" s="135" t="s">
        <v>365</v>
      </c>
      <c r="BG52" s="135" t="s">
        <v>365</v>
      </c>
      <c r="BH52" s="135" t="s">
        <v>365</v>
      </c>
      <c r="BI52" s="135" t="s">
        <v>365</v>
      </c>
      <c r="BJ52" s="135" t="s">
        <v>365</v>
      </c>
      <c r="BK52" s="135" t="s">
        <v>365</v>
      </c>
      <c r="BL52" s="135" t="s">
        <v>365</v>
      </c>
      <c r="BM52" s="135" t="s">
        <v>365</v>
      </c>
      <c r="BN52" s="135" t="s">
        <v>365</v>
      </c>
      <c r="BO52" s="135" t="s">
        <v>365</v>
      </c>
      <c r="BP52" s="135" t="s">
        <v>365</v>
      </c>
      <c r="BQ52" s="135" t="s">
        <v>365</v>
      </c>
      <c r="BR52" s="135" t="s">
        <v>365</v>
      </c>
      <c r="BS52" s="135" t="s">
        <v>365</v>
      </c>
      <c r="BT52" s="120" t="s">
        <v>365</v>
      </c>
      <c r="BU52" s="119" t="s">
        <v>365</v>
      </c>
      <c r="BV52" s="135" t="s">
        <v>365</v>
      </c>
      <c r="BW52" s="135" t="s">
        <v>365</v>
      </c>
      <c r="BX52" s="136" t="s">
        <v>365</v>
      </c>
      <c r="BY52" s="268">
        <v>4055.5010000000002</v>
      </c>
      <c r="BZ52" s="136">
        <v>9931.4330000000009</v>
      </c>
      <c r="CA52" s="137">
        <v>11859.147000000001</v>
      </c>
      <c r="CB52" s="136">
        <v>826.47699999999998</v>
      </c>
    </row>
    <row r="53" spans="1:80" ht="11.25" customHeight="1">
      <c r="A53" s="167"/>
      <c r="B53" s="131" t="s">
        <v>362</v>
      </c>
      <c r="C53" s="132" t="s">
        <v>400</v>
      </c>
      <c r="D53" s="132"/>
      <c r="E53" s="132"/>
      <c r="F53" s="132"/>
      <c r="G53" s="133"/>
      <c r="H53" s="168" t="s">
        <v>457</v>
      </c>
      <c r="I53" s="119">
        <v>2243.3919999999998</v>
      </c>
      <c r="J53" s="119" t="s">
        <v>365</v>
      </c>
      <c r="K53" s="135" t="s">
        <v>365</v>
      </c>
      <c r="L53" s="135" t="s">
        <v>365</v>
      </c>
      <c r="M53" s="135" t="s">
        <v>365</v>
      </c>
      <c r="N53" s="135" t="s">
        <v>365</v>
      </c>
      <c r="O53" s="135" t="s">
        <v>365</v>
      </c>
      <c r="P53" s="135" t="s">
        <v>365</v>
      </c>
      <c r="Q53" s="135" t="s">
        <v>365</v>
      </c>
      <c r="R53" s="135" t="s">
        <v>365</v>
      </c>
      <c r="S53" s="135" t="s">
        <v>365</v>
      </c>
      <c r="T53" s="135" t="s">
        <v>365</v>
      </c>
      <c r="U53" s="119" t="s">
        <v>365</v>
      </c>
      <c r="V53" s="135" t="s">
        <v>365</v>
      </c>
      <c r="W53" s="135" t="s">
        <v>365</v>
      </c>
      <c r="X53" s="135" t="s">
        <v>365</v>
      </c>
      <c r="Y53" s="135" t="s">
        <v>365</v>
      </c>
      <c r="Z53" s="119" t="s">
        <v>365</v>
      </c>
      <c r="AA53" s="135" t="s">
        <v>365</v>
      </c>
      <c r="AB53" s="135" t="s">
        <v>365</v>
      </c>
      <c r="AC53" s="136" t="s">
        <v>365</v>
      </c>
      <c r="AD53" s="119" t="s">
        <v>365</v>
      </c>
      <c r="AE53" s="135" t="s">
        <v>365</v>
      </c>
      <c r="AF53" s="135" t="s">
        <v>365</v>
      </c>
      <c r="AG53" s="135" t="s">
        <v>365</v>
      </c>
      <c r="AH53" s="135" t="s">
        <v>365</v>
      </c>
      <c r="AI53" s="135" t="s">
        <v>365</v>
      </c>
      <c r="AJ53" s="135" t="s">
        <v>365</v>
      </c>
      <c r="AK53" s="135" t="s">
        <v>365</v>
      </c>
      <c r="AL53" s="135" t="s">
        <v>365</v>
      </c>
      <c r="AM53" s="135" t="s">
        <v>365</v>
      </c>
      <c r="AN53" s="135" t="s">
        <v>365</v>
      </c>
      <c r="AO53" s="135" t="s">
        <v>365</v>
      </c>
      <c r="AP53" s="135" t="s">
        <v>365</v>
      </c>
      <c r="AQ53" s="135" t="s">
        <v>365</v>
      </c>
      <c r="AR53" s="135" t="s">
        <v>365</v>
      </c>
      <c r="AS53" s="135" t="s">
        <v>365</v>
      </c>
      <c r="AT53" s="135" t="s">
        <v>365</v>
      </c>
      <c r="AU53" s="135" t="s">
        <v>365</v>
      </c>
      <c r="AV53" s="135" t="s">
        <v>365</v>
      </c>
      <c r="AW53" s="135" t="s">
        <v>365</v>
      </c>
      <c r="AX53" s="135" t="s">
        <v>365</v>
      </c>
      <c r="AY53" s="135" t="s">
        <v>365</v>
      </c>
      <c r="AZ53" s="135" t="s">
        <v>365</v>
      </c>
      <c r="BA53" s="136" t="s">
        <v>365</v>
      </c>
      <c r="BB53" s="119" t="s">
        <v>365</v>
      </c>
      <c r="BC53" s="135" t="s">
        <v>365</v>
      </c>
      <c r="BD53" s="135" t="s">
        <v>365</v>
      </c>
      <c r="BE53" s="135" t="s">
        <v>365</v>
      </c>
      <c r="BF53" s="135" t="s">
        <v>365</v>
      </c>
      <c r="BG53" s="135" t="s">
        <v>365</v>
      </c>
      <c r="BH53" s="135" t="s">
        <v>365</v>
      </c>
      <c r="BI53" s="135" t="s">
        <v>365</v>
      </c>
      <c r="BJ53" s="135" t="s">
        <v>365</v>
      </c>
      <c r="BK53" s="135" t="s">
        <v>365</v>
      </c>
      <c r="BL53" s="135" t="s">
        <v>365</v>
      </c>
      <c r="BM53" s="135" t="s">
        <v>365</v>
      </c>
      <c r="BN53" s="135" t="s">
        <v>365</v>
      </c>
      <c r="BO53" s="135" t="s">
        <v>365</v>
      </c>
      <c r="BP53" s="135" t="s">
        <v>365</v>
      </c>
      <c r="BQ53" s="135" t="s">
        <v>365</v>
      </c>
      <c r="BR53" s="135" t="s">
        <v>365</v>
      </c>
      <c r="BS53" s="135" t="s">
        <v>365</v>
      </c>
      <c r="BT53" s="120" t="s">
        <v>365</v>
      </c>
      <c r="BU53" s="119" t="s">
        <v>365</v>
      </c>
      <c r="BV53" s="135" t="s">
        <v>365</v>
      </c>
      <c r="BW53" s="135" t="s">
        <v>365</v>
      </c>
      <c r="BX53" s="136" t="s">
        <v>365</v>
      </c>
      <c r="BY53" s="268">
        <v>2243.3919999999998</v>
      </c>
      <c r="BZ53" s="136" t="s">
        <v>365</v>
      </c>
      <c r="CA53" s="137">
        <v>2076.6109999999999</v>
      </c>
      <c r="CB53" s="136">
        <v>166.745</v>
      </c>
    </row>
    <row r="54" spans="1:80" ht="11.25" customHeight="1">
      <c r="A54" s="167"/>
      <c r="B54" s="131" t="s">
        <v>362</v>
      </c>
      <c r="C54" s="132" t="s">
        <v>402</v>
      </c>
      <c r="D54" s="132"/>
      <c r="E54" s="132"/>
      <c r="F54" s="132"/>
      <c r="G54" s="133"/>
      <c r="H54" s="168" t="s">
        <v>458</v>
      </c>
      <c r="I54" s="119">
        <v>168.58799999999999</v>
      </c>
      <c r="J54" s="119" t="s">
        <v>365</v>
      </c>
      <c r="K54" s="135" t="s">
        <v>365</v>
      </c>
      <c r="L54" s="135" t="s">
        <v>365</v>
      </c>
      <c r="M54" s="135" t="s">
        <v>365</v>
      </c>
      <c r="N54" s="135" t="s">
        <v>365</v>
      </c>
      <c r="O54" s="135" t="s">
        <v>365</v>
      </c>
      <c r="P54" s="135" t="s">
        <v>365</v>
      </c>
      <c r="Q54" s="135" t="s">
        <v>365</v>
      </c>
      <c r="R54" s="135" t="s">
        <v>365</v>
      </c>
      <c r="S54" s="135" t="s">
        <v>365</v>
      </c>
      <c r="T54" s="135" t="s">
        <v>365</v>
      </c>
      <c r="U54" s="119" t="s">
        <v>365</v>
      </c>
      <c r="V54" s="135" t="s">
        <v>365</v>
      </c>
      <c r="W54" s="135" t="s">
        <v>365</v>
      </c>
      <c r="X54" s="135" t="s">
        <v>365</v>
      </c>
      <c r="Y54" s="135" t="s">
        <v>365</v>
      </c>
      <c r="Z54" s="119" t="s">
        <v>365</v>
      </c>
      <c r="AA54" s="135" t="s">
        <v>365</v>
      </c>
      <c r="AB54" s="135" t="s">
        <v>365</v>
      </c>
      <c r="AC54" s="136" t="s">
        <v>365</v>
      </c>
      <c r="AD54" s="119" t="s">
        <v>365</v>
      </c>
      <c r="AE54" s="135" t="s">
        <v>365</v>
      </c>
      <c r="AF54" s="135" t="s">
        <v>365</v>
      </c>
      <c r="AG54" s="135" t="s">
        <v>365</v>
      </c>
      <c r="AH54" s="135" t="s">
        <v>365</v>
      </c>
      <c r="AI54" s="135" t="s">
        <v>365</v>
      </c>
      <c r="AJ54" s="135" t="s">
        <v>365</v>
      </c>
      <c r="AK54" s="135" t="s">
        <v>365</v>
      </c>
      <c r="AL54" s="135" t="s">
        <v>365</v>
      </c>
      <c r="AM54" s="135" t="s">
        <v>365</v>
      </c>
      <c r="AN54" s="135" t="s">
        <v>365</v>
      </c>
      <c r="AO54" s="135" t="s">
        <v>365</v>
      </c>
      <c r="AP54" s="135" t="s">
        <v>365</v>
      </c>
      <c r="AQ54" s="135" t="s">
        <v>365</v>
      </c>
      <c r="AR54" s="135" t="s">
        <v>365</v>
      </c>
      <c r="AS54" s="135" t="s">
        <v>365</v>
      </c>
      <c r="AT54" s="135" t="s">
        <v>365</v>
      </c>
      <c r="AU54" s="135" t="s">
        <v>365</v>
      </c>
      <c r="AV54" s="135" t="s">
        <v>365</v>
      </c>
      <c r="AW54" s="135" t="s">
        <v>365</v>
      </c>
      <c r="AX54" s="135" t="s">
        <v>365</v>
      </c>
      <c r="AY54" s="135" t="s">
        <v>365</v>
      </c>
      <c r="AZ54" s="135" t="s">
        <v>365</v>
      </c>
      <c r="BA54" s="136" t="s">
        <v>365</v>
      </c>
      <c r="BB54" s="119" t="s">
        <v>365</v>
      </c>
      <c r="BC54" s="135" t="s">
        <v>365</v>
      </c>
      <c r="BD54" s="135" t="s">
        <v>365</v>
      </c>
      <c r="BE54" s="135" t="s">
        <v>365</v>
      </c>
      <c r="BF54" s="135" t="s">
        <v>365</v>
      </c>
      <c r="BG54" s="135" t="s">
        <v>365</v>
      </c>
      <c r="BH54" s="135" t="s">
        <v>365</v>
      </c>
      <c r="BI54" s="135" t="s">
        <v>365</v>
      </c>
      <c r="BJ54" s="135" t="s">
        <v>365</v>
      </c>
      <c r="BK54" s="135" t="s">
        <v>365</v>
      </c>
      <c r="BL54" s="135" t="s">
        <v>365</v>
      </c>
      <c r="BM54" s="135" t="s">
        <v>365</v>
      </c>
      <c r="BN54" s="135" t="s">
        <v>365</v>
      </c>
      <c r="BO54" s="135" t="s">
        <v>365</v>
      </c>
      <c r="BP54" s="135" t="s">
        <v>365</v>
      </c>
      <c r="BQ54" s="135" t="s">
        <v>365</v>
      </c>
      <c r="BR54" s="135" t="s">
        <v>365</v>
      </c>
      <c r="BS54" s="135" t="s">
        <v>365</v>
      </c>
      <c r="BT54" s="120" t="s">
        <v>365</v>
      </c>
      <c r="BU54" s="119" t="s">
        <v>365</v>
      </c>
      <c r="BV54" s="135" t="s">
        <v>365</v>
      </c>
      <c r="BW54" s="135" t="s">
        <v>365</v>
      </c>
      <c r="BX54" s="136" t="s">
        <v>365</v>
      </c>
      <c r="BY54" s="268" t="s">
        <v>365</v>
      </c>
      <c r="BZ54" s="136">
        <v>168.58799999999999</v>
      </c>
      <c r="CA54" s="137">
        <v>137.58600000000001</v>
      </c>
      <c r="CB54" s="136">
        <v>8.9130000000000003</v>
      </c>
    </row>
    <row r="55" spans="1:80" ht="11.25" customHeight="1">
      <c r="A55" s="167"/>
      <c r="B55" s="131" t="s">
        <v>362</v>
      </c>
      <c r="C55" s="132" t="s">
        <v>404</v>
      </c>
      <c r="D55" s="132"/>
      <c r="E55" s="132"/>
      <c r="F55" s="132"/>
      <c r="G55" s="133"/>
      <c r="H55" s="168" t="s">
        <v>459</v>
      </c>
      <c r="I55" s="119">
        <v>1835.7929999999999</v>
      </c>
      <c r="J55" s="119" t="s">
        <v>365</v>
      </c>
      <c r="K55" s="135" t="s">
        <v>365</v>
      </c>
      <c r="L55" s="135" t="s">
        <v>365</v>
      </c>
      <c r="M55" s="135" t="s">
        <v>365</v>
      </c>
      <c r="N55" s="135" t="s">
        <v>365</v>
      </c>
      <c r="O55" s="135" t="s">
        <v>365</v>
      </c>
      <c r="P55" s="135" t="s">
        <v>365</v>
      </c>
      <c r="Q55" s="135" t="s">
        <v>365</v>
      </c>
      <c r="R55" s="135" t="s">
        <v>365</v>
      </c>
      <c r="S55" s="135" t="s">
        <v>365</v>
      </c>
      <c r="T55" s="135" t="s">
        <v>365</v>
      </c>
      <c r="U55" s="119" t="s">
        <v>365</v>
      </c>
      <c r="V55" s="135" t="s">
        <v>365</v>
      </c>
      <c r="W55" s="135" t="s">
        <v>365</v>
      </c>
      <c r="X55" s="135" t="s">
        <v>365</v>
      </c>
      <c r="Y55" s="135" t="s">
        <v>365</v>
      </c>
      <c r="Z55" s="119" t="s">
        <v>365</v>
      </c>
      <c r="AA55" s="135" t="s">
        <v>365</v>
      </c>
      <c r="AB55" s="135" t="s">
        <v>365</v>
      </c>
      <c r="AC55" s="136" t="s">
        <v>365</v>
      </c>
      <c r="AD55" s="119" t="s">
        <v>365</v>
      </c>
      <c r="AE55" s="135" t="s">
        <v>365</v>
      </c>
      <c r="AF55" s="135" t="s">
        <v>365</v>
      </c>
      <c r="AG55" s="135" t="s">
        <v>365</v>
      </c>
      <c r="AH55" s="135" t="s">
        <v>365</v>
      </c>
      <c r="AI55" s="135" t="s">
        <v>365</v>
      </c>
      <c r="AJ55" s="135" t="s">
        <v>365</v>
      </c>
      <c r="AK55" s="135" t="s">
        <v>365</v>
      </c>
      <c r="AL55" s="135" t="s">
        <v>365</v>
      </c>
      <c r="AM55" s="135" t="s">
        <v>365</v>
      </c>
      <c r="AN55" s="135" t="s">
        <v>365</v>
      </c>
      <c r="AO55" s="135" t="s">
        <v>365</v>
      </c>
      <c r="AP55" s="135" t="s">
        <v>365</v>
      </c>
      <c r="AQ55" s="135" t="s">
        <v>365</v>
      </c>
      <c r="AR55" s="135" t="s">
        <v>365</v>
      </c>
      <c r="AS55" s="135" t="s">
        <v>365</v>
      </c>
      <c r="AT55" s="135" t="s">
        <v>365</v>
      </c>
      <c r="AU55" s="135" t="s">
        <v>365</v>
      </c>
      <c r="AV55" s="135" t="s">
        <v>365</v>
      </c>
      <c r="AW55" s="135" t="s">
        <v>365</v>
      </c>
      <c r="AX55" s="135" t="s">
        <v>365</v>
      </c>
      <c r="AY55" s="135" t="s">
        <v>365</v>
      </c>
      <c r="AZ55" s="135" t="s">
        <v>365</v>
      </c>
      <c r="BA55" s="136" t="s">
        <v>365</v>
      </c>
      <c r="BB55" s="119" t="s">
        <v>365</v>
      </c>
      <c r="BC55" s="135" t="s">
        <v>365</v>
      </c>
      <c r="BD55" s="135" t="s">
        <v>365</v>
      </c>
      <c r="BE55" s="135" t="s">
        <v>365</v>
      </c>
      <c r="BF55" s="135" t="s">
        <v>365</v>
      </c>
      <c r="BG55" s="135" t="s">
        <v>365</v>
      </c>
      <c r="BH55" s="135" t="s">
        <v>365</v>
      </c>
      <c r="BI55" s="135" t="s">
        <v>365</v>
      </c>
      <c r="BJ55" s="135" t="s">
        <v>365</v>
      </c>
      <c r="BK55" s="135" t="s">
        <v>365</v>
      </c>
      <c r="BL55" s="135" t="s">
        <v>365</v>
      </c>
      <c r="BM55" s="135" t="s">
        <v>365</v>
      </c>
      <c r="BN55" s="135" t="s">
        <v>365</v>
      </c>
      <c r="BO55" s="135" t="s">
        <v>365</v>
      </c>
      <c r="BP55" s="135" t="s">
        <v>365</v>
      </c>
      <c r="BQ55" s="135" t="s">
        <v>365</v>
      </c>
      <c r="BR55" s="135" t="s">
        <v>365</v>
      </c>
      <c r="BS55" s="135" t="s">
        <v>365</v>
      </c>
      <c r="BT55" s="120" t="s">
        <v>365</v>
      </c>
      <c r="BU55" s="119" t="s">
        <v>365</v>
      </c>
      <c r="BV55" s="135" t="s">
        <v>365</v>
      </c>
      <c r="BW55" s="135" t="s">
        <v>365</v>
      </c>
      <c r="BX55" s="136" t="s">
        <v>365</v>
      </c>
      <c r="BY55" s="268">
        <v>396.322</v>
      </c>
      <c r="BZ55" s="136">
        <v>1439.471</v>
      </c>
      <c r="CA55" s="137">
        <v>1541.625</v>
      </c>
      <c r="CB55" s="136">
        <v>105.55800000000001</v>
      </c>
    </row>
    <row r="56" spans="1:80" ht="11.25" customHeight="1">
      <c r="A56" s="167"/>
      <c r="B56" s="131" t="s">
        <v>362</v>
      </c>
      <c r="C56" s="132" t="s">
        <v>406</v>
      </c>
      <c r="D56" s="132"/>
      <c r="E56" s="132"/>
      <c r="F56" s="132"/>
      <c r="G56" s="133"/>
      <c r="H56" s="168" t="s">
        <v>460</v>
      </c>
      <c r="I56" s="119">
        <v>117.268</v>
      </c>
      <c r="J56" s="119" t="s">
        <v>365</v>
      </c>
      <c r="K56" s="135" t="s">
        <v>365</v>
      </c>
      <c r="L56" s="135" t="s">
        <v>365</v>
      </c>
      <c r="M56" s="135" t="s">
        <v>365</v>
      </c>
      <c r="N56" s="135" t="s">
        <v>365</v>
      </c>
      <c r="O56" s="135" t="s">
        <v>365</v>
      </c>
      <c r="P56" s="135" t="s">
        <v>365</v>
      </c>
      <c r="Q56" s="135" t="s">
        <v>365</v>
      </c>
      <c r="R56" s="135" t="s">
        <v>365</v>
      </c>
      <c r="S56" s="135" t="s">
        <v>365</v>
      </c>
      <c r="T56" s="135" t="s">
        <v>365</v>
      </c>
      <c r="U56" s="119" t="s">
        <v>365</v>
      </c>
      <c r="V56" s="135" t="s">
        <v>365</v>
      </c>
      <c r="W56" s="135" t="s">
        <v>365</v>
      </c>
      <c r="X56" s="135" t="s">
        <v>365</v>
      </c>
      <c r="Y56" s="135" t="s">
        <v>365</v>
      </c>
      <c r="Z56" s="119" t="s">
        <v>365</v>
      </c>
      <c r="AA56" s="135" t="s">
        <v>365</v>
      </c>
      <c r="AB56" s="135" t="s">
        <v>365</v>
      </c>
      <c r="AC56" s="136" t="s">
        <v>365</v>
      </c>
      <c r="AD56" s="119" t="s">
        <v>365</v>
      </c>
      <c r="AE56" s="135" t="s">
        <v>365</v>
      </c>
      <c r="AF56" s="135" t="s">
        <v>365</v>
      </c>
      <c r="AG56" s="135" t="s">
        <v>365</v>
      </c>
      <c r="AH56" s="135" t="s">
        <v>365</v>
      </c>
      <c r="AI56" s="135" t="s">
        <v>365</v>
      </c>
      <c r="AJ56" s="135" t="s">
        <v>365</v>
      </c>
      <c r="AK56" s="135" t="s">
        <v>365</v>
      </c>
      <c r="AL56" s="135" t="s">
        <v>365</v>
      </c>
      <c r="AM56" s="135" t="s">
        <v>365</v>
      </c>
      <c r="AN56" s="135" t="s">
        <v>365</v>
      </c>
      <c r="AO56" s="135" t="s">
        <v>365</v>
      </c>
      <c r="AP56" s="135" t="s">
        <v>365</v>
      </c>
      <c r="AQ56" s="135" t="s">
        <v>365</v>
      </c>
      <c r="AR56" s="135" t="s">
        <v>365</v>
      </c>
      <c r="AS56" s="135" t="s">
        <v>365</v>
      </c>
      <c r="AT56" s="135" t="s">
        <v>365</v>
      </c>
      <c r="AU56" s="135" t="s">
        <v>365</v>
      </c>
      <c r="AV56" s="135" t="s">
        <v>365</v>
      </c>
      <c r="AW56" s="135" t="s">
        <v>365</v>
      </c>
      <c r="AX56" s="135" t="s">
        <v>365</v>
      </c>
      <c r="AY56" s="135" t="s">
        <v>365</v>
      </c>
      <c r="AZ56" s="135" t="s">
        <v>365</v>
      </c>
      <c r="BA56" s="136" t="s">
        <v>365</v>
      </c>
      <c r="BB56" s="119" t="s">
        <v>365</v>
      </c>
      <c r="BC56" s="135" t="s">
        <v>365</v>
      </c>
      <c r="BD56" s="135" t="s">
        <v>365</v>
      </c>
      <c r="BE56" s="135" t="s">
        <v>365</v>
      </c>
      <c r="BF56" s="135" t="s">
        <v>365</v>
      </c>
      <c r="BG56" s="135" t="s">
        <v>365</v>
      </c>
      <c r="BH56" s="135" t="s">
        <v>365</v>
      </c>
      <c r="BI56" s="135" t="s">
        <v>365</v>
      </c>
      <c r="BJ56" s="135" t="s">
        <v>365</v>
      </c>
      <c r="BK56" s="135" t="s">
        <v>365</v>
      </c>
      <c r="BL56" s="135" t="s">
        <v>365</v>
      </c>
      <c r="BM56" s="135" t="s">
        <v>365</v>
      </c>
      <c r="BN56" s="135" t="s">
        <v>365</v>
      </c>
      <c r="BO56" s="135" t="s">
        <v>365</v>
      </c>
      <c r="BP56" s="135" t="s">
        <v>365</v>
      </c>
      <c r="BQ56" s="135" t="s">
        <v>365</v>
      </c>
      <c r="BR56" s="135" t="s">
        <v>365</v>
      </c>
      <c r="BS56" s="135" t="s">
        <v>365</v>
      </c>
      <c r="BT56" s="120" t="s">
        <v>365</v>
      </c>
      <c r="BU56" s="119" t="s">
        <v>365</v>
      </c>
      <c r="BV56" s="135" t="s">
        <v>365</v>
      </c>
      <c r="BW56" s="135" t="s">
        <v>365</v>
      </c>
      <c r="BX56" s="136" t="s">
        <v>365</v>
      </c>
      <c r="BY56" s="268">
        <v>117.268</v>
      </c>
      <c r="BZ56" s="136" t="s">
        <v>365</v>
      </c>
      <c r="CA56" s="137">
        <v>108.55</v>
      </c>
      <c r="CB56" s="136">
        <v>8.7159999999999993</v>
      </c>
    </row>
    <row r="57" spans="1:80" ht="11.25" customHeight="1">
      <c r="A57" s="167"/>
      <c r="B57" s="131" t="s">
        <v>362</v>
      </c>
      <c r="C57" s="132" t="s">
        <v>408</v>
      </c>
      <c r="D57" s="132"/>
      <c r="E57" s="132"/>
      <c r="F57" s="132"/>
      <c r="G57" s="133"/>
      <c r="H57" s="134" t="s">
        <v>461</v>
      </c>
      <c r="I57" s="119">
        <v>0.108</v>
      </c>
      <c r="J57" s="119" t="s">
        <v>365</v>
      </c>
      <c r="K57" s="135" t="s">
        <v>365</v>
      </c>
      <c r="L57" s="135" t="s">
        <v>365</v>
      </c>
      <c r="M57" s="135" t="s">
        <v>365</v>
      </c>
      <c r="N57" s="135" t="s">
        <v>365</v>
      </c>
      <c r="O57" s="135" t="s">
        <v>365</v>
      </c>
      <c r="P57" s="135" t="s">
        <v>365</v>
      </c>
      <c r="Q57" s="135" t="s">
        <v>365</v>
      </c>
      <c r="R57" s="135" t="s">
        <v>365</v>
      </c>
      <c r="S57" s="135" t="s">
        <v>365</v>
      </c>
      <c r="T57" s="135" t="s">
        <v>365</v>
      </c>
      <c r="U57" s="119" t="s">
        <v>365</v>
      </c>
      <c r="V57" s="135" t="s">
        <v>365</v>
      </c>
      <c r="W57" s="135" t="s">
        <v>365</v>
      </c>
      <c r="X57" s="135" t="s">
        <v>365</v>
      </c>
      <c r="Y57" s="135" t="s">
        <v>365</v>
      </c>
      <c r="Z57" s="119" t="s">
        <v>365</v>
      </c>
      <c r="AA57" s="135" t="s">
        <v>365</v>
      </c>
      <c r="AB57" s="135" t="s">
        <v>365</v>
      </c>
      <c r="AC57" s="136" t="s">
        <v>365</v>
      </c>
      <c r="AD57" s="119" t="s">
        <v>365</v>
      </c>
      <c r="AE57" s="135" t="s">
        <v>365</v>
      </c>
      <c r="AF57" s="135" t="s">
        <v>365</v>
      </c>
      <c r="AG57" s="135" t="s">
        <v>365</v>
      </c>
      <c r="AH57" s="135" t="s">
        <v>365</v>
      </c>
      <c r="AI57" s="135" t="s">
        <v>365</v>
      </c>
      <c r="AJ57" s="135" t="s">
        <v>365</v>
      </c>
      <c r="AK57" s="135" t="s">
        <v>365</v>
      </c>
      <c r="AL57" s="135" t="s">
        <v>365</v>
      </c>
      <c r="AM57" s="135" t="s">
        <v>365</v>
      </c>
      <c r="AN57" s="135" t="s">
        <v>365</v>
      </c>
      <c r="AO57" s="135" t="s">
        <v>365</v>
      </c>
      <c r="AP57" s="135" t="s">
        <v>365</v>
      </c>
      <c r="AQ57" s="135" t="s">
        <v>365</v>
      </c>
      <c r="AR57" s="135" t="s">
        <v>365</v>
      </c>
      <c r="AS57" s="135" t="s">
        <v>365</v>
      </c>
      <c r="AT57" s="135" t="s">
        <v>365</v>
      </c>
      <c r="AU57" s="135" t="s">
        <v>365</v>
      </c>
      <c r="AV57" s="135" t="s">
        <v>365</v>
      </c>
      <c r="AW57" s="135" t="s">
        <v>365</v>
      </c>
      <c r="AX57" s="135" t="s">
        <v>365</v>
      </c>
      <c r="AY57" s="135" t="s">
        <v>365</v>
      </c>
      <c r="AZ57" s="135" t="s">
        <v>365</v>
      </c>
      <c r="BA57" s="136" t="s">
        <v>365</v>
      </c>
      <c r="BB57" s="119" t="s">
        <v>365</v>
      </c>
      <c r="BC57" s="135" t="s">
        <v>365</v>
      </c>
      <c r="BD57" s="135" t="s">
        <v>365</v>
      </c>
      <c r="BE57" s="135" t="s">
        <v>365</v>
      </c>
      <c r="BF57" s="135" t="s">
        <v>365</v>
      </c>
      <c r="BG57" s="135" t="s">
        <v>365</v>
      </c>
      <c r="BH57" s="135" t="s">
        <v>365</v>
      </c>
      <c r="BI57" s="135" t="s">
        <v>365</v>
      </c>
      <c r="BJ57" s="135" t="s">
        <v>365</v>
      </c>
      <c r="BK57" s="135" t="s">
        <v>365</v>
      </c>
      <c r="BL57" s="135" t="s">
        <v>365</v>
      </c>
      <c r="BM57" s="135" t="s">
        <v>365</v>
      </c>
      <c r="BN57" s="135" t="s">
        <v>365</v>
      </c>
      <c r="BO57" s="135" t="s">
        <v>365</v>
      </c>
      <c r="BP57" s="135" t="s">
        <v>365</v>
      </c>
      <c r="BQ57" s="135" t="s">
        <v>365</v>
      </c>
      <c r="BR57" s="135" t="s">
        <v>365</v>
      </c>
      <c r="BS57" s="135" t="s">
        <v>365</v>
      </c>
      <c r="BT57" s="120" t="s">
        <v>365</v>
      </c>
      <c r="BU57" s="119" t="s">
        <v>365</v>
      </c>
      <c r="BV57" s="135" t="s">
        <v>365</v>
      </c>
      <c r="BW57" s="135" t="s">
        <v>365</v>
      </c>
      <c r="BX57" s="136" t="s">
        <v>365</v>
      </c>
      <c r="BY57" s="268">
        <v>0.108</v>
      </c>
      <c r="BZ57" s="136" t="s">
        <v>365</v>
      </c>
      <c r="CA57" s="137">
        <v>0.1</v>
      </c>
      <c r="CB57" s="136">
        <v>8.0000000000000002E-3</v>
      </c>
    </row>
    <row r="58" spans="1:80" ht="11.25" customHeight="1">
      <c r="A58" s="167"/>
      <c r="B58" s="131" t="s">
        <v>362</v>
      </c>
      <c r="C58" s="132" t="s">
        <v>410</v>
      </c>
      <c r="D58" s="132"/>
      <c r="E58" s="132"/>
      <c r="F58" s="132"/>
      <c r="G58" s="133"/>
      <c r="H58" s="134" t="s">
        <v>462</v>
      </c>
      <c r="I58" s="119">
        <v>0</v>
      </c>
      <c r="J58" s="119" t="s">
        <v>365</v>
      </c>
      <c r="K58" s="135" t="s">
        <v>365</v>
      </c>
      <c r="L58" s="135" t="s">
        <v>365</v>
      </c>
      <c r="M58" s="135" t="s">
        <v>365</v>
      </c>
      <c r="N58" s="135" t="s">
        <v>365</v>
      </c>
      <c r="O58" s="135" t="s">
        <v>365</v>
      </c>
      <c r="P58" s="135" t="s">
        <v>365</v>
      </c>
      <c r="Q58" s="135" t="s">
        <v>365</v>
      </c>
      <c r="R58" s="135" t="s">
        <v>365</v>
      </c>
      <c r="S58" s="135" t="s">
        <v>365</v>
      </c>
      <c r="T58" s="135" t="s">
        <v>365</v>
      </c>
      <c r="U58" s="119" t="s">
        <v>365</v>
      </c>
      <c r="V58" s="135" t="s">
        <v>365</v>
      </c>
      <c r="W58" s="135" t="s">
        <v>365</v>
      </c>
      <c r="X58" s="135" t="s">
        <v>365</v>
      </c>
      <c r="Y58" s="135" t="s">
        <v>365</v>
      </c>
      <c r="Z58" s="119" t="s">
        <v>365</v>
      </c>
      <c r="AA58" s="135" t="s">
        <v>365</v>
      </c>
      <c r="AB58" s="135" t="s">
        <v>365</v>
      </c>
      <c r="AC58" s="136" t="s">
        <v>365</v>
      </c>
      <c r="AD58" s="119" t="s">
        <v>365</v>
      </c>
      <c r="AE58" s="135" t="s">
        <v>365</v>
      </c>
      <c r="AF58" s="135" t="s">
        <v>365</v>
      </c>
      <c r="AG58" s="135" t="s">
        <v>365</v>
      </c>
      <c r="AH58" s="135" t="s">
        <v>365</v>
      </c>
      <c r="AI58" s="135" t="s">
        <v>365</v>
      </c>
      <c r="AJ58" s="135" t="s">
        <v>365</v>
      </c>
      <c r="AK58" s="135" t="s">
        <v>365</v>
      </c>
      <c r="AL58" s="135" t="s">
        <v>365</v>
      </c>
      <c r="AM58" s="135" t="s">
        <v>365</v>
      </c>
      <c r="AN58" s="135" t="s">
        <v>365</v>
      </c>
      <c r="AO58" s="135" t="s">
        <v>365</v>
      </c>
      <c r="AP58" s="135" t="s">
        <v>365</v>
      </c>
      <c r="AQ58" s="135" t="s">
        <v>365</v>
      </c>
      <c r="AR58" s="135" t="s">
        <v>365</v>
      </c>
      <c r="AS58" s="135" t="s">
        <v>365</v>
      </c>
      <c r="AT58" s="135" t="s">
        <v>365</v>
      </c>
      <c r="AU58" s="135" t="s">
        <v>365</v>
      </c>
      <c r="AV58" s="135" t="s">
        <v>365</v>
      </c>
      <c r="AW58" s="135" t="s">
        <v>365</v>
      </c>
      <c r="AX58" s="135" t="s">
        <v>365</v>
      </c>
      <c r="AY58" s="135" t="s">
        <v>365</v>
      </c>
      <c r="AZ58" s="135" t="s">
        <v>365</v>
      </c>
      <c r="BA58" s="136" t="s">
        <v>365</v>
      </c>
      <c r="BB58" s="119" t="s">
        <v>365</v>
      </c>
      <c r="BC58" s="135" t="s">
        <v>365</v>
      </c>
      <c r="BD58" s="135" t="s">
        <v>365</v>
      </c>
      <c r="BE58" s="135" t="s">
        <v>365</v>
      </c>
      <c r="BF58" s="135" t="s">
        <v>365</v>
      </c>
      <c r="BG58" s="135" t="s">
        <v>365</v>
      </c>
      <c r="BH58" s="135" t="s">
        <v>365</v>
      </c>
      <c r="BI58" s="135" t="s">
        <v>365</v>
      </c>
      <c r="BJ58" s="135" t="s">
        <v>365</v>
      </c>
      <c r="BK58" s="135" t="s">
        <v>365</v>
      </c>
      <c r="BL58" s="135" t="s">
        <v>365</v>
      </c>
      <c r="BM58" s="135" t="s">
        <v>365</v>
      </c>
      <c r="BN58" s="135" t="s">
        <v>365</v>
      </c>
      <c r="BO58" s="135" t="s">
        <v>365</v>
      </c>
      <c r="BP58" s="135" t="s">
        <v>365</v>
      </c>
      <c r="BQ58" s="135" t="s">
        <v>365</v>
      </c>
      <c r="BR58" s="135" t="s">
        <v>365</v>
      </c>
      <c r="BS58" s="135" t="s">
        <v>365</v>
      </c>
      <c r="BT58" s="120" t="s">
        <v>365</v>
      </c>
      <c r="BU58" s="119" t="s">
        <v>365</v>
      </c>
      <c r="BV58" s="135" t="s">
        <v>365</v>
      </c>
      <c r="BW58" s="135" t="s">
        <v>365</v>
      </c>
      <c r="BX58" s="136" t="s">
        <v>365</v>
      </c>
      <c r="BY58" s="268">
        <v>0</v>
      </c>
      <c r="BZ58" s="136" t="s">
        <v>365</v>
      </c>
      <c r="CA58" s="137">
        <v>0</v>
      </c>
      <c r="CB58" s="136">
        <v>0</v>
      </c>
    </row>
    <row r="59" spans="1:80" ht="11.25" customHeight="1">
      <c r="A59" s="167"/>
      <c r="B59" s="131" t="s">
        <v>362</v>
      </c>
      <c r="C59" s="132" t="s">
        <v>463</v>
      </c>
      <c r="D59" s="132"/>
      <c r="E59" s="132"/>
      <c r="F59" s="132"/>
      <c r="G59" s="133"/>
      <c r="H59" s="134" t="s">
        <v>464</v>
      </c>
      <c r="I59" s="119">
        <v>70.391000000000005</v>
      </c>
      <c r="J59" s="119" t="s">
        <v>365</v>
      </c>
      <c r="K59" s="135" t="s">
        <v>365</v>
      </c>
      <c r="L59" s="135" t="s">
        <v>365</v>
      </c>
      <c r="M59" s="135" t="s">
        <v>365</v>
      </c>
      <c r="N59" s="135" t="s">
        <v>365</v>
      </c>
      <c r="O59" s="135" t="s">
        <v>365</v>
      </c>
      <c r="P59" s="135" t="s">
        <v>365</v>
      </c>
      <c r="Q59" s="135" t="s">
        <v>365</v>
      </c>
      <c r="R59" s="135" t="s">
        <v>365</v>
      </c>
      <c r="S59" s="135" t="s">
        <v>365</v>
      </c>
      <c r="T59" s="135" t="s">
        <v>365</v>
      </c>
      <c r="U59" s="119" t="s">
        <v>365</v>
      </c>
      <c r="V59" s="135" t="s">
        <v>365</v>
      </c>
      <c r="W59" s="135" t="s">
        <v>365</v>
      </c>
      <c r="X59" s="135" t="s">
        <v>365</v>
      </c>
      <c r="Y59" s="135" t="s">
        <v>365</v>
      </c>
      <c r="Z59" s="119" t="s">
        <v>365</v>
      </c>
      <c r="AA59" s="135" t="s">
        <v>365</v>
      </c>
      <c r="AB59" s="135" t="s">
        <v>365</v>
      </c>
      <c r="AC59" s="136" t="s">
        <v>365</v>
      </c>
      <c r="AD59" s="119" t="s">
        <v>365</v>
      </c>
      <c r="AE59" s="135" t="s">
        <v>365</v>
      </c>
      <c r="AF59" s="135" t="s">
        <v>365</v>
      </c>
      <c r="AG59" s="135" t="s">
        <v>365</v>
      </c>
      <c r="AH59" s="135" t="s">
        <v>365</v>
      </c>
      <c r="AI59" s="135" t="s">
        <v>365</v>
      </c>
      <c r="AJ59" s="135" t="s">
        <v>365</v>
      </c>
      <c r="AK59" s="135" t="s">
        <v>365</v>
      </c>
      <c r="AL59" s="135" t="s">
        <v>365</v>
      </c>
      <c r="AM59" s="135" t="s">
        <v>365</v>
      </c>
      <c r="AN59" s="135" t="s">
        <v>365</v>
      </c>
      <c r="AO59" s="135" t="s">
        <v>365</v>
      </c>
      <c r="AP59" s="135" t="s">
        <v>365</v>
      </c>
      <c r="AQ59" s="135" t="s">
        <v>365</v>
      </c>
      <c r="AR59" s="135" t="s">
        <v>365</v>
      </c>
      <c r="AS59" s="135" t="s">
        <v>365</v>
      </c>
      <c r="AT59" s="135" t="s">
        <v>365</v>
      </c>
      <c r="AU59" s="135" t="s">
        <v>365</v>
      </c>
      <c r="AV59" s="135" t="s">
        <v>365</v>
      </c>
      <c r="AW59" s="135" t="s">
        <v>365</v>
      </c>
      <c r="AX59" s="135" t="s">
        <v>365</v>
      </c>
      <c r="AY59" s="135" t="s">
        <v>365</v>
      </c>
      <c r="AZ59" s="135" t="s">
        <v>365</v>
      </c>
      <c r="BA59" s="136" t="s">
        <v>365</v>
      </c>
      <c r="BB59" s="119" t="s">
        <v>365</v>
      </c>
      <c r="BC59" s="135" t="s">
        <v>365</v>
      </c>
      <c r="BD59" s="135" t="s">
        <v>365</v>
      </c>
      <c r="BE59" s="135" t="s">
        <v>365</v>
      </c>
      <c r="BF59" s="135" t="s">
        <v>365</v>
      </c>
      <c r="BG59" s="135" t="s">
        <v>365</v>
      </c>
      <c r="BH59" s="135" t="s">
        <v>365</v>
      </c>
      <c r="BI59" s="135" t="s">
        <v>365</v>
      </c>
      <c r="BJ59" s="135" t="s">
        <v>365</v>
      </c>
      <c r="BK59" s="135" t="s">
        <v>365</v>
      </c>
      <c r="BL59" s="135" t="s">
        <v>365</v>
      </c>
      <c r="BM59" s="135" t="s">
        <v>365</v>
      </c>
      <c r="BN59" s="135" t="s">
        <v>365</v>
      </c>
      <c r="BO59" s="135" t="s">
        <v>365</v>
      </c>
      <c r="BP59" s="135" t="s">
        <v>365</v>
      </c>
      <c r="BQ59" s="135" t="s">
        <v>365</v>
      </c>
      <c r="BR59" s="135" t="s">
        <v>365</v>
      </c>
      <c r="BS59" s="135" t="s">
        <v>365</v>
      </c>
      <c r="BT59" s="120" t="s">
        <v>365</v>
      </c>
      <c r="BU59" s="119" t="s">
        <v>365</v>
      </c>
      <c r="BV59" s="135" t="s">
        <v>365</v>
      </c>
      <c r="BW59" s="135" t="s">
        <v>365</v>
      </c>
      <c r="BX59" s="136" t="s">
        <v>365</v>
      </c>
      <c r="BY59" s="268" t="s">
        <v>365</v>
      </c>
      <c r="BZ59" s="136">
        <v>70.391000000000005</v>
      </c>
      <c r="CA59" s="137">
        <v>57.447000000000003</v>
      </c>
      <c r="CB59" s="136">
        <v>3.7210000000000001</v>
      </c>
    </row>
    <row r="60" spans="1:80" ht="11.25" customHeight="1">
      <c r="A60" s="167"/>
      <c r="B60" s="131" t="s">
        <v>362</v>
      </c>
      <c r="C60" s="132" t="s">
        <v>465</v>
      </c>
      <c r="D60" s="132"/>
      <c r="E60" s="132"/>
      <c r="F60" s="132"/>
      <c r="G60" s="133"/>
      <c r="H60" s="134" t="s">
        <v>466</v>
      </c>
      <c r="I60" s="119">
        <v>23.478999999999999</v>
      </c>
      <c r="J60" s="119" t="s">
        <v>365</v>
      </c>
      <c r="K60" s="135" t="s">
        <v>365</v>
      </c>
      <c r="L60" s="135" t="s">
        <v>365</v>
      </c>
      <c r="M60" s="135" t="s">
        <v>365</v>
      </c>
      <c r="N60" s="135" t="s">
        <v>365</v>
      </c>
      <c r="O60" s="135" t="s">
        <v>365</v>
      </c>
      <c r="P60" s="135" t="s">
        <v>365</v>
      </c>
      <c r="Q60" s="135" t="s">
        <v>365</v>
      </c>
      <c r="R60" s="135" t="s">
        <v>365</v>
      </c>
      <c r="S60" s="135" t="s">
        <v>365</v>
      </c>
      <c r="T60" s="135" t="s">
        <v>365</v>
      </c>
      <c r="U60" s="119" t="s">
        <v>365</v>
      </c>
      <c r="V60" s="135" t="s">
        <v>365</v>
      </c>
      <c r="W60" s="135" t="s">
        <v>365</v>
      </c>
      <c r="X60" s="135" t="s">
        <v>365</v>
      </c>
      <c r="Y60" s="135" t="s">
        <v>365</v>
      </c>
      <c r="Z60" s="119" t="s">
        <v>365</v>
      </c>
      <c r="AA60" s="135" t="s">
        <v>365</v>
      </c>
      <c r="AB60" s="135" t="s">
        <v>365</v>
      </c>
      <c r="AC60" s="136" t="s">
        <v>365</v>
      </c>
      <c r="AD60" s="119" t="s">
        <v>365</v>
      </c>
      <c r="AE60" s="135" t="s">
        <v>365</v>
      </c>
      <c r="AF60" s="135" t="s">
        <v>365</v>
      </c>
      <c r="AG60" s="135" t="s">
        <v>365</v>
      </c>
      <c r="AH60" s="135" t="s">
        <v>365</v>
      </c>
      <c r="AI60" s="135" t="s">
        <v>365</v>
      </c>
      <c r="AJ60" s="135" t="s">
        <v>365</v>
      </c>
      <c r="AK60" s="135" t="s">
        <v>365</v>
      </c>
      <c r="AL60" s="135" t="s">
        <v>365</v>
      </c>
      <c r="AM60" s="135" t="s">
        <v>365</v>
      </c>
      <c r="AN60" s="135" t="s">
        <v>365</v>
      </c>
      <c r="AO60" s="135" t="s">
        <v>365</v>
      </c>
      <c r="AP60" s="135" t="s">
        <v>365</v>
      </c>
      <c r="AQ60" s="135" t="s">
        <v>365</v>
      </c>
      <c r="AR60" s="135" t="s">
        <v>365</v>
      </c>
      <c r="AS60" s="135" t="s">
        <v>365</v>
      </c>
      <c r="AT60" s="135" t="s">
        <v>365</v>
      </c>
      <c r="AU60" s="135" t="s">
        <v>365</v>
      </c>
      <c r="AV60" s="135" t="s">
        <v>365</v>
      </c>
      <c r="AW60" s="135" t="s">
        <v>365</v>
      </c>
      <c r="AX60" s="135" t="s">
        <v>365</v>
      </c>
      <c r="AY60" s="135" t="s">
        <v>365</v>
      </c>
      <c r="AZ60" s="135" t="s">
        <v>365</v>
      </c>
      <c r="BA60" s="136" t="s">
        <v>365</v>
      </c>
      <c r="BB60" s="119" t="s">
        <v>365</v>
      </c>
      <c r="BC60" s="135" t="s">
        <v>365</v>
      </c>
      <c r="BD60" s="135" t="s">
        <v>365</v>
      </c>
      <c r="BE60" s="135" t="s">
        <v>365</v>
      </c>
      <c r="BF60" s="135" t="s">
        <v>365</v>
      </c>
      <c r="BG60" s="135" t="s">
        <v>365</v>
      </c>
      <c r="BH60" s="135" t="s">
        <v>365</v>
      </c>
      <c r="BI60" s="135" t="s">
        <v>365</v>
      </c>
      <c r="BJ60" s="135" t="s">
        <v>365</v>
      </c>
      <c r="BK60" s="135" t="s">
        <v>365</v>
      </c>
      <c r="BL60" s="135" t="s">
        <v>365</v>
      </c>
      <c r="BM60" s="135" t="s">
        <v>365</v>
      </c>
      <c r="BN60" s="135" t="s">
        <v>365</v>
      </c>
      <c r="BO60" s="135" t="s">
        <v>365</v>
      </c>
      <c r="BP60" s="135" t="s">
        <v>365</v>
      </c>
      <c r="BQ60" s="135" t="s">
        <v>365</v>
      </c>
      <c r="BR60" s="135" t="s">
        <v>365</v>
      </c>
      <c r="BS60" s="135" t="s">
        <v>365</v>
      </c>
      <c r="BT60" s="120" t="s">
        <v>365</v>
      </c>
      <c r="BU60" s="119" t="s">
        <v>365</v>
      </c>
      <c r="BV60" s="135" t="s">
        <v>365</v>
      </c>
      <c r="BW60" s="135" t="s">
        <v>365</v>
      </c>
      <c r="BX60" s="136" t="s">
        <v>365</v>
      </c>
      <c r="BY60" s="268">
        <v>15.422000000000001</v>
      </c>
      <c r="BZ60" s="136">
        <v>8.0570000000000004</v>
      </c>
      <c r="CA60" s="137">
        <v>20.850999999999999</v>
      </c>
      <c r="CB60" s="136">
        <v>1.5720000000000001</v>
      </c>
    </row>
    <row r="61" spans="1:80" ht="11.25" customHeight="1">
      <c r="A61" s="131" t="s">
        <v>362</v>
      </c>
      <c r="B61" s="132" t="s">
        <v>416</v>
      </c>
      <c r="C61" s="132"/>
      <c r="D61" s="132"/>
      <c r="E61" s="132"/>
      <c r="F61" s="132"/>
      <c r="G61" s="133"/>
      <c r="H61" s="134" t="s">
        <v>467</v>
      </c>
      <c r="I61" s="119">
        <v>6893.57</v>
      </c>
      <c r="J61" s="119">
        <v>5487.3090000000002</v>
      </c>
      <c r="K61" s="135" t="s">
        <v>365</v>
      </c>
      <c r="L61" s="135" t="s">
        <v>365</v>
      </c>
      <c r="M61" s="135" t="s">
        <v>365</v>
      </c>
      <c r="N61" s="135" t="s">
        <v>365</v>
      </c>
      <c r="O61" s="135" t="s">
        <v>365</v>
      </c>
      <c r="P61" s="135" t="s">
        <v>365</v>
      </c>
      <c r="Q61" s="135">
        <v>5205.1040000000003</v>
      </c>
      <c r="R61" s="135" t="s">
        <v>365</v>
      </c>
      <c r="S61" s="135">
        <v>282.20499999999998</v>
      </c>
      <c r="T61" s="135" t="s">
        <v>365</v>
      </c>
      <c r="U61" s="119">
        <v>1406.261</v>
      </c>
      <c r="V61" s="135" t="s">
        <v>365</v>
      </c>
      <c r="W61" s="135">
        <v>1406.261</v>
      </c>
      <c r="X61" s="135" t="s">
        <v>365</v>
      </c>
      <c r="Y61" s="135" t="s">
        <v>365</v>
      </c>
      <c r="Z61" s="119" t="s">
        <v>365</v>
      </c>
      <c r="AA61" s="135" t="s">
        <v>365</v>
      </c>
      <c r="AB61" s="135" t="s">
        <v>365</v>
      </c>
      <c r="AC61" s="136" t="s">
        <v>365</v>
      </c>
      <c r="AD61" s="119" t="s">
        <v>365</v>
      </c>
      <c r="AE61" s="135" t="s">
        <v>365</v>
      </c>
      <c r="AF61" s="135" t="s">
        <v>365</v>
      </c>
      <c r="AG61" s="135" t="s">
        <v>365</v>
      </c>
      <c r="AH61" s="135" t="s">
        <v>365</v>
      </c>
      <c r="AI61" s="135" t="s">
        <v>365</v>
      </c>
      <c r="AJ61" s="135" t="s">
        <v>365</v>
      </c>
      <c r="AK61" s="135" t="s">
        <v>365</v>
      </c>
      <c r="AL61" s="135" t="s">
        <v>365</v>
      </c>
      <c r="AM61" s="135" t="s">
        <v>365</v>
      </c>
      <c r="AN61" s="135" t="s">
        <v>365</v>
      </c>
      <c r="AO61" s="135" t="s">
        <v>365</v>
      </c>
      <c r="AP61" s="135" t="s">
        <v>365</v>
      </c>
      <c r="AQ61" s="135" t="s">
        <v>365</v>
      </c>
      <c r="AR61" s="135" t="s">
        <v>365</v>
      </c>
      <c r="AS61" s="135" t="s">
        <v>365</v>
      </c>
      <c r="AT61" s="135" t="s">
        <v>365</v>
      </c>
      <c r="AU61" s="135" t="s">
        <v>365</v>
      </c>
      <c r="AV61" s="135" t="s">
        <v>365</v>
      </c>
      <c r="AW61" s="135" t="s">
        <v>365</v>
      </c>
      <c r="AX61" s="135" t="s">
        <v>365</v>
      </c>
      <c r="AY61" s="135" t="s">
        <v>365</v>
      </c>
      <c r="AZ61" s="135" t="s">
        <v>365</v>
      </c>
      <c r="BA61" s="136" t="s">
        <v>365</v>
      </c>
      <c r="BB61" s="119" t="s">
        <v>365</v>
      </c>
      <c r="BC61" s="135" t="s">
        <v>365</v>
      </c>
      <c r="BD61" s="135" t="s">
        <v>365</v>
      </c>
      <c r="BE61" s="135" t="s">
        <v>365</v>
      </c>
      <c r="BF61" s="135" t="s">
        <v>365</v>
      </c>
      <c r="BG61" s="135" t="s">
        <v>365</v>
      </c>
      <c r="BH61" s="135" t="s">
        <v>365</v>
      </c>
      <c r="BI61" s="135" t="s">
        <v>365</v>
      </c>
      <c r="BJ61" s="135" t="s">
        <v>365</v>
      </c>
      <c r="BK61" s="135" t="s">
        <v>365</v>
      </c>
      <c r="BL61" s="135" t="s">
        <v>365</v>
      </c>
      <c r="BM61" s="135" t="s">
        <v>365</v>
      </c>
      <c r="BN61" s="135" t="s">
        <v>365</v>
      </c>
      <c r="BO61" s="135" t="s">
        <v>365</v>
      </c>
      <c r="BP61" s="135" t="s">
        <v>365</v>
      </c>
      <c r="BQ61" s="135" t="s">
        <v>365</v>
      </c>
      <c r="BR61" s="135" t="s">
        <v>365</v>
      </c>
      <c r="BS61" s="135" t="s">
        <v>365</v>
      </c>
      <c r="BT61" s="120" t="s">
        <v>365</v>
      </c>
      <c r="BU61" s="119" t="s">
        <v>365</v>
      </c>
      <c r="BV61" s="135" t="s">
        <v>365</v>
      </c>
      <c r="BW61" s="135" t="s">
        <v>365</v>
      </c>
      <c r="BX61" s="136" t="s">
        <v>365</v>
      </c>
      <c r="BY61" s="268" t="s">
        <v>365</v>
      </c>
      <c r="BZ61" s="136" t="s">
        <v>365</v>
      </c>
      <c r="CA61" s="137">
        <v>6893.57</v>
      </c>
      <c r="CB61" s="136">
        <v>0</v>
      </c>
    </row>
    <row r="62" spans="1:80" ht="11.25" customHeight="1">
      <c r="A62" s="131" t="s">
        <v>362</v>
      </c>
      <c r="B62" s="132" t="s">
        <v>418</v>
      </c>
      <c r="C62" s="132"/>
      <c r="D62" s="132"/>
      <c r="E62" s="132"/>
      <c r="F62" s="132"/>
      <c r="G62" s="133"/>
      <c r="H62" s="134" t="s">
        <v>468</v>
      </c>
      <c r="I62" s="119">
        <v>548.34799999999996</v>
      </c>
      <c r="J62" s="119">
        <v>0</v>
      </c>
      <c r="K62" s="135" t="s">
        <v>365</v>
      </c>
      <c r="L62" s="135" t="s">
        <v>365</v>
      </c>
      <c r="M62" s="135" t="s">
        <v>365</v>
      </c>
      <c r="N62" s="135" t="s">
        <v>365</v>
      </c>
      <c r="O62" s="135" t="s">
        <v>365</v>
      </c>
      <c r="P62" s="135" t="s">
        <v>365</v>
      </c>
      <c r="Q62" s="135" t="s">
        <v>365</v>
      </c>
      <c r="R62" s="135" t="s">
        <v>365</v>
      </c>
      <c r="S62" s="135" t="s">
        <v>365</v>
      </c>
      <c r="T62" s="135" t="s">
        <v>365</v>
      </c>
      <c r="U62" s="119">
        <v>548.34799999999996</v>
      </c>
      <c r="V62" s="135" t="s">
        <v>365</v>
      </c>
      <c r="W62" s="135" t="s">
        <v>365</v>
      </c>
      <c r="X62" s="135">
        <v>464.37900000000002</v>
      </c>
      <c r="Y62" s="135">
        <v>83.968999999999994</v>
      </c>
      <c r="Z62" s="119" t="s">
        <v>365</v>
      </c>
      <c r="AA62" s="135" t="s">
        <v>365</v>
      </c>
      <c r="AB62" s="135" t="s">
        <v>365</v>
      </c>
      <c r="AC62" s="136" t="s">
        <v>365</v>
      </c>
      <c r="AD62" s="119" t="s">
        <v>365</v>
      </c>
      <c r="AE62" s="135" t="s">
        <v>365</v>
      </c>
      <c r="AF62" s="135" t="s">
        <v>365</v>
      </c>
      <c r="AG62" s="135" t="s">
        <v>365</v>
      </c>
      <c r="AH62" s="135" t="s">
        <v>365</v>
      </c>
      <c r="AI62" s="135" t="s">
        <v>365</v>
      </c>
      <c r="AJ62" s="135" t="s">
        <v>365</v>
      </c>
      <c r="AK62" s="135" t="s">
        <v>365</v>
      </c>
      <c r="AL62" s="135" t="s">
        <v>365</v>
      </c>
      <c r="AM62" s="135" t="s">
        <v>365</v>
      </c>
      <c r="AN62" s="135" t="s">
        <v>365</v>
      </c>
      <c r="AO62" s="135" t="s">
        <v>365</v>
      </c>
      <c r="AP62" s="135" t="s">
        <v>365</v>
      </c>
      <c r="AQ62" s="135" t="s">
        <v>365</v>
      </c>
      <c r="AR62" s="135" t="s">
        <v>365</v>
      </c>
      <c r="AS62" s="135" t="s">
        <v>365</v>
      </c>
      <c r="AT62" s="135" t="s">
        <v>365</v>
      </c>
      <c r="AU62" s="135" t="s">
        <v>365</v>
      </c>
      <c r="AV62" s="135" t="s">
        <v>365</v>
      </c>
      <c r="AW62" s="135" t="s">
        <v>365</v>
      </c>
      <c r="AX62" s="135" t="s">
        <v>365</v>
      </c>
      <c r="AY62" s="135" t="s">
        <v>365</v>
      </c>
      <c r="AZ62" s="135" t="s">
        <v>365</v>
      </c>
      <c r="BA62" s="136" t="s">
        <v>365</v>
      </c>
      <c r="BB62" s="119" t="s">
        <v>365</v>
      </c>
      <c r="BC62" s="135" t="s">
        <v>365</v>
      </c>
      <c r="BD62" s="135" t="s">
        <v>365</v>
      </c>
      <c r="BE62" s="135" t="s">
        <v>365</v>
      </c>
      <c r="BF62" s="135" t="s">
        <v>365</v>
      </c>
      <c r="BG62" s="135" t="s">
        <v>365</v>
      </c>
      <c r="BH62" s="135" t="s">
        <v>365</v>
      </c>
      <c r="BI62" s="135" t="s">
        <v>365</v>
      </c>
      <c r="BJ62" s="135" t="s">
        <v>365</v>
      </c>
      <c r="BK62" s="135" t="s">
        <v>365</v>
      </c>
      <c r="BL62" s="135" t="s">
        <v>365</v>
      </c>
      <c r="BM62" s="135" t="s">
        <v>365</v>
      </c>
      <c r="BN62" s="135" t="s">
        <v>365</v>
      </c>
      <c r="BO62" s="135" t="s">
        <v>365</v>
      </c>
      <c r="BP62" s="135" t="s">
        <v>365</v>
      </c>
      <c r="BQ62" s="135" t="s">
        <v>365</v>
      </c>
      <c r="BR62" s="135" t="s">
        <v>365</v>
      </c>
      <c r="BS62" s="135" t="s">
        <v>365</v>
      </c>
      <c r="BT62" s="120" t="s">
        <v>365</v>
      </c>
      <c r="BU62" s="119" t="s">
        <v>365</v>
      </c>
      <c r="BV62" s="135" t="s">
        <v>365</v>
      </c>
      <c r="BW62" s="135" t="s">
        <v>365</v>
      </c>
      <c r="BX62" s="136" t="s">
        <v>365</v>
      </c>
      <c r="BY62" s="268" t="s">
        <v>365</v>
      </c>
      <c r="BZ62" s="136" t="s">
        <v>365</v>
      </c>
      <c r="CA62" s="137">
        <v>548.34799999999996</v>
      </c>
      <c r="CB62" s="136">
        <v>0</v>
      </c>
    </row>
    <row r="63" spans="1:80" ht="11.25" customHeight="1">
      <c r="A63" s="131" t="s">
        <v>362</v>
      </c>
      <c r="B63" s="132" t="s">
        <v>420</v>
      </c>
      <c r="C63" s="132"/>
      <c r="D63" s="132"/>
      <c r="E63" s="132"/>
      <c r="F63" s="132"/>
      <c r="G63" s="133"/>
      <c r="H63" s="134" t="s">
        <v>469</v>
      </c>
      <c r="I63" s="119">
        <v>0</v>
      </c>
      <c r="J63" s="119">
        <v>0</v>
      </c>
      <c r="K63" s="135" t="s">
        <v>365</v>
      </c>
      <c r="L63" s="135" t="s">
        <v>365</v>
      </c>
      <c r="M63" s="135" t="s">
        <v>365</v>
      </c>
      <c r="N63" s="135" t="s">
        <v>365</v>
      </c>
      <c r="O63" s="135" t="s">
        <v>365</v>
      </c>
      <c r="P63" s="135" t="s">
        <v>365</v>
      </c>
      <c r="Q63" s="135" t="s">
        <v>365</v>
      </c>
      <c r="R63" s="135">
        <v>0</v>
      </c>
      <c r="S63" s="135" t="s">
        <v>365</v>
      </c>
      <c r="T63" s="135" t="s">
        <v>365</v>
      </c>
      <c r="U63" s="119">
        <v>0</v>
      </c>
      <c r="V63" s="135">
        <v>0</v>
      </c>
      <c r="W63" s="135" t="s">
        <v>365</v>
      </c>
      <c r="X63" s="135" t="s">
        <v>365</v>
      </c>
      <c r="Y63" s="135" t="s">
        <v>365</v>
      </c>
      <c r="Z63" s="119" t="s">
        <v>365</v>
      </c>
      <c r="AA63" s="135" t="s">
        <v>365</v>
      </c>
      <c r="AB63" s="135" t="s">
        <v>365</v>
      </c>
      <c r="AC63" s="136" t="s">
        <v>365</v>
      </c>
      <c r="AD63" s="119" t="s">
        <v>365</v>
      </c>
      <c r="AE63" s="135" t="s">
        <v>365</v>
      </c>
      <c r="AF63" s="135" t="s">
        <v>365</v>
      </c>
      <c r="AG63" s="135" t="s">
        <v>365</v>
      </c>
      <c r="AH63" s="135" t="s">
        <v>365</v>
      </c>
      <c r="AI63" s="135" t="s">
        <v>365</v>
      </c>
      <c r="AJ63" s="135" t="s">
        <v>365</v>
      </c>
      <c r="AK63" s="135" t="s">
        <v>365</v>
      </c>
      <c r="AL63" s="135" t="s">
        <v>365</v>
      </c>
      <c r="AM63" s="135" t="s">
        <v>365</v>
      </c>
      <c r="AN63" s="135" t="s">
        <v>365</v>
      </c>
      <c r="AO63" s="135" t="s">
        <v>365</v>
      </c>
      <c r="AP63" s="135" t="s">
        <v>365</v>
      </c>
      <c r="AQ63" s="135" t="s">
        <v>365</v>
      </c>
      <c r="AR63" s="135" t="s">
        <v>365</v>
      </c>
      <c r="AS63" s="135" t="s">
        <v>365</v>
      </c>
      <c r="AT63" s="135" t="s">
        <v>365</v>
      </c>
      <c r="AU63" s="135" t="s">
        <v>365</v>
      </c>
      <c r="AV63" s="135" t="s">
        <v>365</v>
      </c>
      <c r="AW63" s="135" t="s">
        <v>365</v>
      </c>
      <c r="AX63" s="135" t="s">
        <v>365</v>
      </c>
      <c r="AY63" s="135" t="s">
        <v>365</v>
      </c>
      <c r="AZ63" s="135" t="s">
        <v>365</v>
      </c>
      <c r="BA63" s="136" t="s">
        <v>365</v>
      </c>
      <c r="BB63" s="119" t="s">
        <v>365</v>
      </c>
      <c r="BC63" s="135" t="s">
        <v>365</v>
      </c>
      <c r="BD63" s="135" t="s">
        <v>365</v>
      </c>
      <c r="BE63" s="135" t="s">
        <v>365</v>
      </c>
      <c r="BF63" s="135" t="s">
        <v>365</v>
      </c>
      <c r="BG63" s="135" t="s">
        <v>365</v>
      </c>
      <c r="BH63" s="135" t="s">
        <v>365</v>
      </c>
      <c r="BI63" s="135" t="s">
        <v>365</v>
      </c>
      <c r="BJ63" s="135" t="s">
        <v>365</v>
      </c>
      <c r="BK63" s="135" t="s">
        <v>365</v>
      </c>
      <c r="BL63" s="135" t="s">
        <v>365</v>
      </c>
      <c r="BM63" s="135" t="s">
        <v>365</v>
      </c>
      <c r="BN63" s="135" t="s">
        <v>365</v>
      </c>
      <c r="BO63" s="135" t="s">
        <v>365</v>
      </c>
      <c r="BP63" s="135" t="s">
        <v>365</v>
      </c>
      <c r="BQ63" s="135" t="s">
        <v>365</v>
      </c>
      <c r="BR63" s="135" t="s">
        <v>365</v>
      </c>
      <c r="BS63" s="135" t="s">
        <v>365</v>
      </c>
      <c r="BT63" s="120" t="s">
        <v>365</v>
      </c>
      <c r="BU63" s="119" t="s">
        <v>365</v>
      </c>
      <c r="BV63" s="135" t="s">
        <v>365</v>
      </c>
      <c r="BW63" s="135" t="s">
        <v>365</v>
      </c>
      <c r="BX63" s="136" t="s">
        <v>365</v>
      </c>
      <c r="BY63" s="268" t="s">
        <v>365</v>
      </c>
      <c r="BZ63" s="136" t="s">
        <v>365</v>
      </c>
      <c r="CA63" s="137">
        <v>0</v>
      </c>
      <c r="CB63" s="136">
        <v>0</v>
      </c>
    </row>
    <row r="64" spans="1:80" ht="11.25" customHeight="1">
      <c r="A64" s="131" t="s">
        <v>362</v>
      </c>
      <c r="B64" s="132" t="s">
        <v>422</v>
      </c>
      <c r="C64" s="132"/>
      <c r="D64" s="132"/>
      <c r="E64" s="132"/>
      <c r="F64" s="132"/>
      <c r="G64" s="133"/>
      <c r="H64" s="134" t="s">
        <v>470</v>
      </c>
      <c r="I64" s="119">
        <v>28901.896000000001</v>
      </c>
      <c r="J64" s="119" t="s">
        <v>365</v>
      </c>
      <c r="K64" s="135" t="s">
        <v>365</v>
      </c>
      <c r="L64" s="135" t="s">
        <v>365</v>
      </c>
      <c r="M64" s="135" t="s">
        <v>365</v>
      </c>
      <c r="N64" s="135" t="s">
        <v>365</v>
      </c>
      <c r="O64" s="135" t="s">
        <v>365</v>
      </c>
      <c r="P64" s="135" t="s">
        <v>365</v>
      </c>
      <c r="Q64" s="135" t="s">
        <v>365</v>
      </c>
      <c r="R64" s="135" t="s">
        <v>365</v>
      </c>
      <c r="S64" s="135" t="s">
        <v>365</v>
      </c>
      <c r="T64" s="135" t="s">
        <v>365</v>
      </c>
      <c r="U64" s="119" t="s">
        <v>365</v>
      </c>
      <c r="V64" s="135" t="s">
        <v>365</v>
      </c>
      <c r="W64" s="135" t="s">
        <v>365</v>
      </c>
      <c r="X64" s="135" t="s">
        <v>365</v>
      </c>
      <c r="Y64" s="135" t="s">
        <v>365</v>
      </c>
      <c r="Z64" s="119" t="s">
        <v>365</v>
      </c>
      <c r="AA64" s="135" t="s">
        <v>365</v>
      </c>
      <c r="AB64" s="135" t="s">
        <v>365</v>
      </c>
      <c r="AC64" s="136" t="s">
        <v>365</v>
      </c>
      <c r="AD64" s="119">
        <v>28901.896000000001</v>
      </c>
      <c r="AE64" s="135">
        <v>0</v>
      </c>
      <c r="AF64" s="135">
        <v>0</v>
      </c>
      <c r="AG64" s="135">
        <v>891.80499999999995</v>
      </c>
      <c r="AH64" s="135">
        <v>0</v>
      </c>
      <c r="AI64" s="135">
        <v>0</v>
      </c>
      <c r="AJ64" s="135">
        <v>1046.6869999999999</v>
      </c>
      <c r="AK64" s="135">
        <v>0</v>
      </c>
      <c r="AL64" s="135">
        <v>748.94899999999996</v>
      </c>
      <c r="AM64" s="135">
        <v>4089.2440000000001</v>
      </c>
      <c r="AN64" s="135">
        <v>29.725000000000001</v>
      </c>
      <c r="AO64" s="135">
        <v>0</v>
      </c>
      <c r="AP64" s="135">
        <v>603.68299999999999</v>
      </c>
      <c r="AQ64" s="135">
        <v>4.8000000000000001E-2</v>
      </c>
      <c r="AR64" s="135">
        <v>2616.7759999999998</v>
      </c>
      <c r="AS64" s="135">
        <v>13253.299000000001</v>
      </c>
      <c r="AT64" s="135">
        <v>1963.8</v>
      </c>
      <c r="AU64" s="135">
        <v>145.27199999999999</v>
      </c>
      <c r="AV64" s="135">
        <v>394.065</v>
      </c>
      <c r="AW64" s="135">
        <v>1424.4259999999999</v>
      </c>
      <c r="AX64" s="135">
        <v>224.16200000000001</v>
      </c>
      <c r="AY64" s="135">
        <v>84.192999999999998</v>
      </c>
      <c r="AZ64" s="135">
        <v>1385.7619999999999</v>
      </c>
      <c r="BA64" s="136" t="s">
        <v>365</v>
      </c>
      <c r="BB64" s="119">
        <v>0</v>
      </c>
      <c r="BC64" s="135" t="s">
        <v>365</v>
      </c>
      <c r="BD64" s="135" t="s">
        <v>365</v>
      </c>
      <c r="BE64" s="135" t="s">
        <v>365</v>
      </c>
      <c r="BF64" s="135" t="s">
        <v>365</v>
      </c>
      <c r="BG64" s="135" t="s">
        <v>365</v>
      </c>
      <c r="BH64" s="135" t="s">
        <v>365</v>
      </c>
      <c r="BI64" s="135" t="s">
        <v>365</v>
      </c>
      <c r="BJ64" s="135" t="s">
        <v>365</v>
      </c>
      <c r="BK64" s="135" t="s">
        <v>365</v>
      </c>
      <c r="BL64" s="135" t="s">
        <v>365</v>
      </c>
      <c r="BM64" s="135" t="s">
        <v>365</v>
      </c>
      <c r="BN64" s="135">
        <v>0</v>
      </c>
      <c r="BO64" s="135" t="s">
        <v>365</v>
      </c>
      <c r="BP64" s="135">
        <v>0</v>
      </c>
      <c r="BQ64" s="135" t="s">
        <v>365</v>
      </c>
      <c r="BR64" s="135">
        <v>0</v>
      </c>
      <c r="BS64" s="135" t="s">
        <v>365</v>
      </c>
      <c r="BT64" s="120" t="s">
        <v>365</v>
      </c>
      <c r="BU64" s="119" t="s">
        <v>365</v>
      </c>
      <c r="BV64" s="135" t="s">
        <v>365</v>
      </c>
      <c r="BW64" s="135" t="s">
        <v>365</v>
      </c>
      <c r="BX64" s="136" t="s">
        <v>365</v>
      </c>
      <c r="BY64" s="268" t="s">
        <v>365</v>
      </c>
      <c r="BZ64" s="136" t="s">
        <v>365</v>
      </c>
      <c r="CA64" s="137">
        <v>28901.896000000001</v>
      </c>
      <c r="CB64" s="136">
        <v>0</v>
      </c>
    </row>
    <row r="65" spans="1:80" ht="11.25" customHeight="1">
      <c r="A65" s="131"/>
      <c r="B65" s="131" t="s">
        <v>362</v>
      </c>
      <c r="C65" s="132" t="s">
        <v>471</v>
      </c>
      <c r="D65" s="132"/>
      <c r="E65" s="132"/>
      <c r="F65" s="132"/>
      <c r="G65" s="133"/>
      <c r="H65" s="134" t="s">
        <v>472</v>
      </c>
      <c r="I65" s="119">
        <v>27311.674999999999</v>
      </c>
      <c r="J65" s="119" t="s">
        <v>365</v>
      </c>
      <c r="K65" s="135" t="s">
        <v>365</v>
      </c>
      <c r="L65" s="135" t="s">
        <v>365</v>
      </c>
      <c r="M65" s="135" t="s">
        <v>365</v>
      </c>
      <c r="N65" s="135" t="s">
        <v>365</v>
      </c>
      <c r="O65" s="135" t="s">
        <v>365</v>
      </c>
      <c r="P65" s="135" t="s">
        <v>365</v>
      </c>
      <c r="Q65" s="135" t="s">
        <v>365</v>
      </c>
      <c r="R65" s="135" t="s">
        <v>365</v>
      </c>
      <c r="S65" s="135" t="s">
        <v>365</v>
      </c>
      <c r="T65" s="135" t="s">
        <v>365</v>
      </c>
      <c r="U65" s="119" t="s">
        <v>365</v>
      </c>
      <c r="V65" s="135" t="s">
        <v>365</v>
      </c>
      <c r="W65" s="135" t="s">
        <v>365</v>
      </c>
      <c r="X65" s="135" t="s">
        <v>365</v>
      </c>
      <c r="Y65" s="135" t="s">
        <v>365</v>
      </c>
      <c r="Z65" s="119" t="s">
        <v>365</v>
      </c>
      <c r="AA65" s="135" t="s">
        <v>365</v>
      </c>
      <c r="AB65" s="135" t="s">
        <v>365</v>
      </c>
      <c r="AC65" s="136" t="s">
        <v>365</v>
      </c>
      <c r="AD65" s="119">
        <v>27311.674999999999</v>
      </c>
      <c r="AE65" s="135" t="s">
        <v>365</v>
      </c>
      <c r="AF65" s="135" t="s">
        <v>365</v>
      </c>
      <c r="AG65" s="135" t="s">
        <v>365</v>
      </c>
      <c r="AH65" s="135" t="s">
        <v>365</v>
      </c>
      <c r="AI65" s="135" t="s">
        <v>365</v>
      </c>
      <c r="AJ65" s="135">
        <v>919.04499999999996</v>
      </c>
      <c r="AK65" s="135">
        <v>0</v>
      </c>
      <c r="AL65" s="135">
        <v>721.56299999999999</v>
      </c>
      <c r="AM65" s="135">
        <v>4089.2440000000001</v>
      </c>
      <c r="AN65" s="135">
        <v>29.725000000000001</v>
      </c>
      <c r="AO65" s="135">
        <v>0</v>
      </c>
      <c r="AP65" s="135">
        <v>603.68299999999999</v>
      </c>
      <c r="AQ65" s="135">
        <v>4.8000000000000001E-2</v>
      </c>
      <c r="AR65" s="135">
        <v>2246.9749999999999</v>
      </c>
      <c r="AS65" s="135">
        <v>13241.96</v>
      </c>
      <c r="AT65" s="135">
        <v>1963.8</v>
      </c>
      <c r="AU65" s="135">
        <v>145.27199999999999</v>
      </c>
      <c r="AV65" s="135">
        <v>394.065</v>
      </c>
      <c r="AW65" s="135">
        <v>1424.4259999999999</v>
      </c>
      <c r="AX65" s="135">
        <v>224.16200000000001</v>
      </c>
      <c r="AY65" s="135">
        <v>84.192999999999998</v>
      </c>
      <c r="AZ65" s="135">
        <v>1223.5129999999999</v>
      </c>
      <c r="BA65" s="136" t="s">
        <v>365</v>
      </c>
      <c r="BB65" s="119" t="s">
        <v>365</v>
      </c>
      <c r="BC65" s="135" t="s">
        <v>365</v>
      </c>
      <c r="BD65" s="135" t="s">
        <v>365</v>
      </c>
      <c r="BE65" s="135" t="s">
        <v>365</v>
      </c>
      <c r="BF65" s="135" t="s">
        <v>365</v>
      </c>
      <c r="BG65" s="135" t="s">
        <v>365</v>
      </c>
      <c r="BH65" s="135" t="s">
        <v>365</v>
      </c>
      <c r="BI65" s="135" t="s">
        <v>365</v>
      </c>
      <c r="BJ65" s="135" t="s">
        <v>365</v>
      </c>
      <c r="BK65" s="135" t="s">
        <v>365</v>
      </c>
      <c r="BL65" s="135" t="s">
        <v>365</v>
      </c>
      <c r="BM65" s="135" t="s">
        <v>365</v>
      </c>
      <c r="BN65" s="135" t="s">
        <v>365</v>
      </c>
      <c r="BO65" s="135" t="s">
        <v>365</v>
      </c>
      <c r="BP65" s="135" t="s">
        <v>365</v>
      </c>
      <c r="BQ65" s="135" t="s">
        <v>365</v>
      </c>
      <c r="BR65" s="135" t="s">
        <v>365</v>
      </c>
      <c r="BS65" s="135" t="s">
        <v>365</v>
      </c>
      <c r="BT65" s="120" t="s">
        <v>365</v>
      </c>
      <c r="BU65" s="119" t="s">
        <v>365</v>
      </c>
      <c r="BV65" s="135" t="s">
        <v>365</v>
      </c>
      <c r="BW65" s="135" t="s">
        <v>365</v>
      </c>
      <c r="BX65" s="136" t="s">
        <v>365</v>
      </c>
      <c r="BY65" s="268" t="s">
        <v>365</v>
      </c>
      <c r="BZ65" s="136" t="s">
        <v>365</v>
      </c>
      <c r="CA65" s="137">
        <v>27311.674999999999</v>
      </c>
      <c r="CB65" s="136">
        <v>0</v>
      </c>
    </row>
    <row r="66" spans="1:80" ht="11.25" customHeight="1">
      <c r="A66" s="131"/>
      <c r="B66" s="131" t="s">
        <v>362</v>
      </c>
      <c r="C66" s="132" t="s">
        <v>473</v>
      </c>
      <c r="D66" s="132"/>
      <c r="E66" s="132"/>
      <c r="F66" s="132"/>
      <c r="G66" s="133"/>
      <c r="H66" s="134" t="s">
        <v>474</v>
      </c>
      <c r="I66" s="119">
        <v>716.34100000000001</v>
      </c>
      <c r="J66" s="119" t="s">
        <v>365</v>
      </c>
      <c r="K66" s="135" t="s">
        <v>365</v>
      </c>
      <c r="L66" s="135" t="s">
        <v>365</v>
      </c>
      <c r="M66" s="135" t="s">
        <v>365</v>
      </c>
      <c r="N66" s="135" t="s">
        <v>365</v>
      </c>
      <c r="O66" s="135" t="s">
        <v>365</v>
      </c>
      <c r="P66" s="135" t="s">
        <v>365</v>
      </c>
      <c r="Q66" s="135" t="s">
        <v>365</v>
      </c>
      <c r="R66" s="135" t="s">
        <v>365</v>
      </c>
      <c r="S66" s="135" t="s">
        <v>365</v>
      </c>
      <c r="T66" s="135" t="s">
        <v>365</v>
      </c>
      <c r="U66" s="119" t="s">
        <v>365</v>
      </c>
      <c r="V66" s="135" t="s">
        <v>365</v>
      </c>
      <c r="W66" s="135" t="s">
        <v>365</v>
      </c>
      <c r="X66" s="135" t="s">
        <v>365</v>
      </c>
      <c r="Y66" s="135" t="s">
        <v>365</v>
      </c>
      <c r="Z66" s="119" t="s">
        <v>365</v>
      </c>
      <c r="AA66" s="135" t="s">
        <v>365</v>
      </c>
      <c r="AB66" s="135" t="s">
        <v>365</v>
      </c>
      <c r="AC66" s="136" t="s">
        <v>365</v>
      </c>
      <c r="AD66" s="119">
        <v>716.34100000000001</v>
      </c>
      <c r="AE66" s="135" t="s">
        <v>365</v>
      </c>
      <c r="AF66" s="135" t="s">
        <v>365</v>
      </c>
      <c r="AG66" s="135">
        <v>716.34100000000001</v>
      </c>
      <c r="AH66" s="135" t="s">
        <v>365</v>
      </c>
      <c r="AI66" s="135" t="s">
        <v>365</v>
      </c>
      <c r="AJ66" s="135" t="s">
        <v>365</v>
      </c>
      <c r="AK66" s="135" t="s">
        <v>365</v>
      </c>
      <c r="AL66" s="135" t="s">
        <v>365</v>
      </c>
      <c r="AM66" s="135" t="s">
        <v>365</v>
      </c>
      <c r="AN66" s="135" t="s">
        <v>365</v>
      </c>
      <c r="AO66" s="135" t="s">
        <v>365</v>
      </c>
      <c r="AP66" s="135" t="s">
        <v>365</v>
      </c>
      <c r="AQ66" s="135" t="s">
        <v>365</v>
      </c>
      <c r="AR66" s="135" t="s">
        <v>365</v>
      </c>
      <c r="AS66" s="135" t="s">
        <v>365</v>
      </c>
      <c r="AT66" s="135" t="s">
        <v>365</v>
      </c>
      <c r="AU66" s="135" t="s">
        <v>365</v>
      </c>
      <c r="AV66" s="135" t="s">
        <v>365</v>
      </c>
      <c r="AW66" s="135" t="s">
        <v>365</v>
      </c>
      <c r="AX66" s="135" t="s">
        <v>365</v>
      </c>
      <c r="AY66" s="135" t="s">
        <v>365</v>
      </c>
      <c r="AZ66" s="135" t="s">
        <v>365</v>
      </c>
      <c r="BA66" s="136" t="s">
        <v>365</v>
      </c>
      <c r="BB66" s="119" t="s">
        <v>365</v>
      </c>
      <c r="BC66" s="135" t="s">
        <v>365</v>
      </c>
      <c r="BD66" s="135" t="s">
        <v>365</v>
      </c>
      <c r="BE66" s="135" t="s">
        <v>365</v>
      </c>
      <c r="BF66" s="135" t="s">
        <v>365</v>
      </c>
      <c r="BG66" s="135" t="s">
        <v>365</v>
      </c>
      <c r="BH66" s="135" t="s">
        <v>365</v>
      </c>
      <c r="BI66" s="135" t="s">
        <v>365</v>
      </c>
      <c r="BJ66" s="135" t="s">
        <v>365</v>
      </c>
      <c r="BK66" s="135" t="s">
        <v>365</v>
      </c>
      <c r="BL66" s="135" t="s">
        <v>365</v>
      </c>
      <c r="BM66" s="135" t="s">
        <v>365</v>
      </c>
      <c r="BN66" s="135" t="s">
        <v>365</v>
      </c>
      <c r="BO66" s="135" t="s">
        <v>365</v>
      </c>
      <c r="BP66" s="135" t="s">
        <v>365</v>
      </c>
      <c r="BQ66" s="135" t="s">
        <v>365</v>
      </c>
      <c r="BR66" s="135" t="s">
        <v>365</v>
      </c>
      <c r="BS66" s="135" t="s">
        <v>365</v>
      </c>
      <c r="BT66" s="120" t="s">
        <v>365</v>
      </c>
      <c r="BU66" s="119" t="s">
        <v>365</v>
      </c>
      <c r="BV66" s="135" t="s">
        <v>365</v>
      </c>
      <c r="BW66" s="135" t="s">
        <v>365</v>
      </c>
      <c r="BX66" s="136" t="s">
        <v>365</v>
      </c>
      <c r="BY66" s="268" t="s">
        <v>365</v>
      </c>
      <c r="BZ66" s="136" t="s">
        <v>365</v>
      </c>
      <c r="CA66" s="137">
        <v>716.34100000000001</v>
      </c>
      <c r="CB66" s="136">
        <v>0</v>
      </c>
    </row>
    <row r="67" spans="1:80" ht="11.25" customHeight="1">
      <c r="A67" s="131"/>
      <c r="B67" s="131" t="s">
        <v>362</v>
      </c>
      <c r="C67" s="132" t="s">
        <v>428</v>
      </c>
      <c r="D67" s="132"/>
      <c r="E67" s="132"/>
      <c r="F67" s="132"/>
      <c r="G67" s="133"/>
      <c r="H67" s="134" t="s">
        <v>475</v>
      </c>
      <c r="I67" s="119">
        <v>175.46299999999999</v>
      </c>
      <c r="J67" s="119" t="s">
        <v>365</v>
      </c>
      <c r="K67" s="135" t="s">
        <v>365</v>
      </c>
      <c r="L67" s="135" t="s">
        <v>365</v>
      </c>
      <c r="M67" s="135" t="s">
        <v>365</v>
      </c>
      <c r="N67" s="135" t="s">
        <v>365</v>
      </c>
      <c r="O67" s="135" t="s">
        <v>365</v>
      </c>
      <c r="P67" s="135" t="s">
        <v>365</v>
      </c>
      <c r="Q67" s="135" t="s">
        <v>365</v>
      </c>
      <c r="R67" s="135" t="s">
        <v>365</v>
      </c>
      <c r="S67" s="135" t="s">
        <v>365</v>
      </c>
      <c r="T67" s="135" t="s">
        <v>365</v>
      </c>
      <c r="U67" s="119" t="s">
        <v>365</v>
      </c>
      <c r="V67" s="135" t="s">
        <v>365</v>
      </c>
      <c r="W67" s="135" t="s">
        <v>365</v>
      </c>
      <c r="X67" s="135" t="s">
        <v>365</v>
      </c>
      <c r="Y67" s="135" t="s">
        <v>365</v>
      </c>
      <c r="Z67" s="119" t="s">
        <v>365</v>
      </c>
      <c r="AA67" s="135" t="s">
        <v>365</v>
      </c>
      <c r="AB67" s="135" t="s">
        <v>365</v>
      </c>
      <c r="AC67" s="136" t="s">
        <v>365</v>
      </c>
      <c r="AD67" s="119">
        <v>175.46299999999999</v>
      </c>
      <c r="AE67" s="135" t="s">
        <v>365</v>
      </c>
      <c r="AF67" s="135" t="s">
        <v>365</v>
      </c>
      <c r="AG67" s="135">
        <v>175.46299999999999</v>
      </c>
      <c r="AH67" s="135" t="s">
        <v>365</v>
      </c>
      <c r="AI67" s="135" t="s">
        <v>365</v>
      </c>
      <c r="AJ67" s="135" t="s">
        <v>365</v>
      </c>
      <c r="AK67" s="135" t="s">
        <v>365</v>
      </c>
      <c r="AL67" s="135" t="s">
        <v>365</v>
      </c>
      <c r="AM67" s="135" t="s">
        <v>365</v>
      </c>
      <c r="AN67" s="135" t="s">
        <v>365</v>
      </c>
      <c r="AO67" s="135" t="s">
        <v>365</v>
      </c>
      <c r="AP67" s="135" t="s">
        <v>365</v>
      </c>
      <c r="AQ67" s="135" t="s">
        <v>365</v>
      </c>
      <c r="AR67" s="135" t="s">
        <v>365</v>
      </c>
      <c r="AS67" s="135" t="s">
        <v>365</v>
      </c>
      <c r="AT67" s="135" t="s">
        <v>365</v>
      </c>
      <c r="AU67" s="135" t="s">
        <v>365</v>
      </c>
      <c r="AV67" s="135" t="s">
        <v>365</v>
      </c>
      <c r="AW67" s="135" t="s">
        <v>365</v>
      </c>
      <c r="AX67" s="135" t="s">
        <v>365</v>
      </c>
      <c r="AY67" s="135" t="s">
        <v>365</v>
      </c>
      <c r="AZ67" s="135" t="s">
        <v>365</v>
      </c>
      <c r="BA67" s="136" t="s">
        <v>365</v>
      </c>
      <c r="BB67" s="119" t="s">
        <v>365</v>
      </c>
      <c r="BC67" s="135" t="s">
        <v>365</v>
      </c>
      <c r="BD67" s="135" t="s">
        <v>365</v>
      </c>
      <c r="BE67" s="135" t="s">
        <v>365</v>
      </c>
      <c r="BF67" s="135" t="s">
        <v>365</v>
      </c>
      <c r="BG67" s="135" t="s">
        <v>365</v>
      </c>
      <c r="BH67" s="135" t="s">
        <v>365</v>
      </c>
      <c r="BI67" s="135" t="s">
        <v>365</v>
      </c>
      <c r="BJ67" s="135" t="s">
        <v>365</v>
      </c>
      <c r="BK67" s="135" t="s">
        <v>365</v>
      </c>
      <c r="BL67" s="135" t="s">
        <v>365</v>
      </c>
      <c r="BM67" s="135" t="s">
        <v>365</v>
      </c>
      <c r="BN67" s="135" t="s">
        <v>365</v>
      </c>
      <c r="BO67" s="135" t="s">
        <v>365</v>
      </c>
      <c r="BP67" s="135" t="s">
        <v>365</v>
      </c>
      <c r="BQ67" s="135" t="s">
        <v>365</v>
      </c>
      <c r="BR67" s="135" t="s">
        <v>365</v>
      </c>
      <c r="BS67" s="135" t="s">
        <v>365</v>
      </c>
      <c r="BT67" s="120" t="s">
        <v>365</v>
      </c>
      <c r="BU67" s="119" t="s">
        <v>365</v>
      </c>
      <c r="BV67" s="135" t="s">
        <v>365</v>
      </c>
      <c r="BW67" s="135" t="s">
        <v>365</v>
      </c>
      <c r="BX67" s="136" t="s">
        <v>365</v>
      </c>
      <c r="BY67" s="268" t="s">
        <v>365</v>
      </c>
      <c r="BZ67" s="136" t="s">
        <v>365</v>
      </c>
      <c r="CA67" s="137">
        <v>175.46299999999999</v>
      </c>
      <c r="CB67" s="136">
        <v>0</v>
      </c>
    </row>
    <row r="68" spans="1:80" ht="11.25" customHeight="1">
      <c r="A68" s="167"/>
      <c r="B68" s="131" t="s">
        <v>362</v>
      </c>
      <c r="C68" s="132" t="s">
        <v>430</v>
      </c>
      <c r="D68" s="132"/>
      <c r="E68" s="132"/>
      <c r="F68" s="132"/>
      <c r="G68" s="133"/>
      <c r="H68" s="134" t="s">
        <v>476</v>
      </c>
      <c r="I68" s="119">
        <v>0</v>
      </c>
      <c r="J68" s="119" t="s">
        <v>365</v>
      </c>
      <c r="K68" s="135" t="s">
        <v>365</v>
      </c>
      <c r="L68" s="135" t="s">
        <v>365</v>
      </c>
      <c r="M68" s="135" t="s">
        <v>365</v>
      </c>
      <c r="N68" s="135" t="s">
        <v>365</v>
      </c>
      <c r="O68" s="135" t="s">
        <v>365</v>
      </c>
      <c r="P68" s="135" t="s">
        <v>365</v>
      </c>
      <c r="Q68" s="135" t="s">
        <v>365</v>
      </c>
      <c r="R68" s="135" t="s">
        <v>365</v>
      </c>
      <c r="S68" s="135" t="s">
        <v>365</v>
      </c>
      <c r="T68" s="135" t="s">
        <v>365</v>
      </c>
      <c r="U68" s="119" t="s">
        <v>365</v>
      </c>
      <c r="V68" s="135" t="s">
        <v>365</v>
      </c>
      <c r="W68" s="135" t="s">
        <v>365</v>
      </c>
      <c r="X68" s="135" t="s">
        <v>365</v>
      </c>
      <c r="Y68" s="135" t="s">
        <v>365</v>
      </c>
      <c r="Z68" s="119" t="s">
        <v>365</v>
      </c>
      <c r="AA68" s="135" t="s">
        <v>365</v>
      </c>
      <c r="AB68" s="135" t="s">
        <v>365</v>
      </c>
      <c r="AC68" s="136" t="s">
        <v>365</v>
      </c>
      <c r="AD68" s="119">
        <v>0</v>
      </c>
      <c r="AE68" s="135">
        <v>0</v>
      </c>
      <c r="AF68" s="135">
        <v>0</v>
      </c>
      <c r="AG68" s="135" t="s">
        <v>365</v>
      </c>
      <c r="AH68" s="135" t="s">
        <v>365</v>
      </c>
      <c r="AI68" s="135" t="s">
        <v>365</v>
      </c>
      <c r="AJ68" s="135">
        <v>0</v>
      </c>
      <c r="AK68" s="135">
        <v>0</v>
      </c>
      <c r="AL68" s="135">
        <v>0</v>
      </c>
      <c r="AM68" s="135">
        <v>0</v>
      </c>
      <c r="AN68" s="135">
        <v>0</v>
      </c>
      <c r="AO68" s="135">
        <v>0</v>
      </c>
      <c r="AP68" s="135">
        <v>0</v>
      </c>
      <c r="AQ68" s="135">
        <v>0</v>
      </c>
      <c r="AR68" s="135">
        <v>0</v>
      </c>
      <c r="AS68" s="135">
        <v>0</v>
      </c>
      <c r="AT68" s="135">
        <v>0</v>
      </c>
      <c r="AU68" s="135">
        <v>0</v>
      </c>
      <c r="AV68" s="135">
        <v>0</v>
      </c>
      <c r="AW68" s="135">
        <v>0</v>
      </c>
      <c r="AX68" s="135">
        <v>0</v>
      </c>
      <c r="AY68" s="135">
        <v>0</v>
      </c>
      <c r="AZ68" s="135">
        <v>0</v>
      </c>
      <c r="BA68" s="136" t="s">
        <v>365</v>
      </c>
      <c r="BB68" s="119">
        <v>0</v>
      </c>
      <c r="BC68" s="135" t="s">
        <v>365</v>
      </c>
      <c r="BD68" s="135" t="s">
        <v>365</v>
      </c>
      <c r="BE68" s="135" t="s">
        <v>365</v>
      </c>
      <c r="BF68" s="135" t="s">
        <v>365</v>
      </c>
      <c r="BG68" s="135" t="s">
        <v>365</v>
      </c>
      <c r="BH68" s="135" t="s">
        <v>365</v>
      </c>
      <c r="BI68" s="135" t="s">
        <v>365</v>
      </c>
      <c r="BJ68" s="135" t="s">
        <v>365</v>
      </c>
      <c r="BK68" s="135" t="s">
        <v>365</v>
      </c>
      <c r="BL68" s="135" t="s">
        <v>365</v>
      </c>
      <c r="BM68" s="135" t="s">
        <v>365</v>
      </c>
      <c r="BN68" s="135">
        <v>0</v>
      </c>
      <c r="BO68" s="135" t="s">
        <v>365</v>
      </c>
      <c r="BP68" s="135">
        <v>0</v>
      </c>
      <c r="BQ68" s="135" t="s">
        <v>365</v>
      </c>
      <c r="BR68" s="135">
        <v>0</v>
      </c>
      <c r="BS68" s="135" t="s">
        <v>365</v>
      </c>
      <c r="BT68" s="120" t="s">
        <v>365</v>
      </c>
      <c r="BU68" s="119" t="s">
        <v>365</v>
      </c>
      <c r="BV68" s="135" t="s">
        <v>365</v>
      </c>
      <c r="BW68" s="135" t="s">
        <v>365</v>
      </c>
      <c r="BX68" s="136" t="s">
        <v>365</v>
      </c>
      <c r="BY68" s="268" t="s">
        <v>365</v>
      </c>
      <c r="BZ68" s="136" t="s">
        <v>365</v>
      </c>
      <c r="CA68" s="137">
        <v>0</v>
      </c>
      <c r="CB68" s="136">
        <v>0</v>
      </c>
    </row>
    <row r="69" spans="1:80" ht="11.25" customHeight="1">
      <c r="A69" s="167"/>
      <c r="B69" s="131" t="s">
        <v>362</v>
      </c>
      <c r="C69" s="132" t="s">
        <v>477</v>
      </c>
      <c r="D69" s="132"/>
      <c r="E69" s="132"/>
      <c r="F69" s="132"/>
      <c r="G69" s="133"/>
      <c r="H69" s="134" t="s">
        <v>478</v>
      </c>
      <c r="I69" s="119">
        <v>0</v>
      </c>
      <c r="J69" s="119" t="s">
        <v>365</v>
      </c>
      <c r="K69" s="135" t="s">
        <v>365</v>
      </c>
      <c r="L69" s="135" t="s">
        <v>365</v>
      </c>
      <c r="M69" s="135" t="s">
        <v>365</v>
      </c>
      <c r="N69" s="135" t="s">
        <v>365</v>
      </c>
      <c r="O69" s="135" t="s">
        <v>365</v>
      </c>
      <c r="P69" s="135" t="s">
        <v>365</v>
      </c>
      <c r="Q69" s="135" t="s">
        <v>365</v>
      </c>
      <c r="R69" s="135" t="s">
        <v>365</v>
      </c>
      <c r="S69" s="135" t="s">
        <v>365</v>
      </c>
      <c r="T69" s="135" t="s">
        <v>365</v>
      </c>
      <c r="U69" s="119" t="s">
        <v>365</v>
      </c>
      <c r="V69" s="135" t="s">
        <v>365</v>
      </c>
      <c r="W69" s="135" t="s">
        <v>365</v>
      </c>
      <c r="X69" s="135" t="s">
        <v>365</v>
      </c>
      <c r="Y69" s="135" t="s">
        <v>365</v>
      </c>
      <c r="Z69" s="119" t="s">
        <v>365</v>
      </c>
      <c r="AA69" s="135" t="s">
        <v>365</v>
      </c>
      <c r="AB69" s="135" t="s">
        <v>365</v>
      </c>
      <c r="AC69" s="136" t="s">
        <v>365</v>
      </c>
      <c r="AD69" s="119">
        <v>0</v>
      </c>
      <c r="AE69" s="135">
        <v>0</v>
      </c>
      <c r="AF69" s="135">
        <v>0</v>
      </c>
      <c r="AG69" s="135" t="s">
        <v>365</v>
      </c>
      <c r="AH69" s="135" t="s">
        <v>365</v>
      </c>
      <c r="AI69" s="135" t="s">
        <v>365</v>
      </c>
      <c r="AJ69" s="135">
        <v>0</v>
      </c>
      <c r="AK69" s="135">
        <v>0</v>
      </c>
      <c r="AL69" s="135">
        <v>0</v>
      </c>
      <c r="AM69" s="135">
        <v>0</v>
      </c>
      <c r="AN69" s="135">
        <v>0</v>
      </c>
      <c r="AO69" s="135">
        <v>0</v>
      </c>
      <c r="AP69" s="135">
        <v>0</v>
      </c>
      <c r="AQ69" s="135">
        <v>0</v>
      </c>
      <c r="AR69" s="135">
        <v>0</v>
      </c>
      <c r="AS69" s="135">
        <v>0</v>
      </c>
      <c r="AT69" s="135">
        <v>0</v>
      </c>
      <c r="AU69" s="135">
        <v>0</v>
      </c>
      <c r="AV69" s="135">
        <v>0</v>
      </c>
      <c r="AW69" s="135">
        <v>0</v>
      </c>
      <c r="AX69" s="135">
        <v>0</v>
      </c>
      <c r="AY69" s="135">
        <v>0</v>
      </c>
      <c r="AZ69" s="135">
        <v>0</v>
      </c>
      <c r="BA69" s="136" t="s">
        <v>365</v>
      </c>
      <c r="BB69" s="119" t="s">
        <v>365</v>
      </c>
      <c r="BC69" s="135" t="s">
        <v>365</v>
      </c>
      <c r="BD69" s="135" t="s">
        <v>365</v>
      </c>
      <c r="BE69" s="135" t="s">
        <v>365</v>
      </c>
      <c r="BF69" s="135" t="s">
        <v>365</v>
      </c>
      <c r="BG69" s="135" t="s">
        <v>365</v>
      </c>
      <c r="BH69" s="135" t="s">
        <v>365</v>
      </c>
      <c r="BI69" s="135" t="s">
        <v>365</v>
      </c>
      <c r="BJ69" s="135" t="s">
        <v>365</v>
      </c>
      <c r="BK69" s="135" t="s">
        <v>365</v>
      </c>
      <c r="BL69" s="135" t="s">
        <v>365</v>
      </c>
      <c r="BM69" s="135" t="s">
        <v>365</v>
      </c>
      <c r="BN69" s="135" t="s">
        <v>365</v>
      </c>
      <c r="BO69" s="135" t="s">
        <v>365</v>
      </c>
      <c r="BP69" s="135" t="s">
        <v>365</v>
      </c>
      <c r="BQ69" s="135" t="s">
        <v>365</v>
      </c>
      <c r="BR69" s="135" t="s">
        <v>365</v>
      </c>
      <c r="BS69" s="135" t="s">
        <v>365</v>
      </c>
      <c r="BT69" s="120" t="s">
        <v>365</v>
      </c>
      <c r="BU69" s="119" t="s">
        <v>365</v>
      </c>
      <c r="BV69" s="135" t="s">
        <v>365</v>
      </c>
      <c r="BW69" s="135" t="s">
        <v>365</v>
      </c>
      <c r="BX69" s="136" t="s">
        <v>365</v>
      </c>
      <c r="BY69" s="268" t="s">
        <v>365</v>
      </c>
      <c r="BZ69" s="136" t="s">
        <v>365</v>
      </c>
      <c r="CA69" s="137">
        <v>0</v>
      </c>
      <c r="CB69" s="136">
        <v>0</v>
      </c>
    </row>
    <row r="70" spans="1:80" ht="11.25" customHeight="1">
      <c r="A70" s="167"/>
      <c r="B70" s="131" t="s">
        <v>362</v>
      </c>
      <c r="C70" s="132" t="s">
        <v>479</v>
      </c>
      <c r="D70" s="132"/>
      <c r="E70" s="132"/>
      <c r="F70" s="132"/>
      <c r="G70" s="133"/>
      <c r="H70" s="134" t="s">
        <v>480</v>
      </c>
      <c r="I70" s="119">
        <v>698.41600000000005</v>
      </c>
      <c r="J70" s="119" t="s">
        <v>365</v>
      </c>
      <c r="K70" s="135" t="s">
        <v>365</v>
      </c>
      <c r="L70" s="135" t="s">
        <v>365</v>
      </c>
      <c r="M70" s="135" t="s">
        <v>365</v>
      </c>
      <c r="N70" s="135" t="s">
        <v>365</v>
      </c>
      <c r="O70" s="135" t="s">
        <v>365</v>
      </c>
      <c r="P70" s="135" t="s">
        <v>365</v>
      </c>
      <c r="Q70" s="135" t="s">
        <v>365</v>
      </c>
      <c r="R70" s="135" t="s">
        <v>365</v>
      </c>
      <c r="S70" s="135" t="s">
        <v>365</v>
      </c>
      <c r="T70" s="135" t="s">
        <v>365</v>
      </c>
      <c r="U70" s="119" t="s">
        <v>365</v>
      </c>
      <c r="V70" s="135" t="s">
        <v>365</v>
      </c>
      <c r="W70" s="135" t="s">
        <v>365</v>
      </c>
      <c r="X70" s="135" t="s">
        <v>365</v>
      </c>
      <c r="Y70" s="135" t="s">
        <v>365</v>
      </c>
      <c r="Z70" s="119" t="s">
        <v>365</v>
      </c>
      <c r="AA70" s="135" t="s">
        <v>365</v>
      </c>
      <c r="AB70" s="135" t="s">
        <v>365</v>
      </c>
      <c r="AC70" s="136" t="s">
        <v>365</v>
      </c>
      <c r="AD70" s="119">
        <v>698.41600000000005</v>
      </c>
      <c r="AE70" s="135" t="s">
        <v>365</v>
      </c>
      <c r="AF70" s="135" t="s">
        <v>365</v>
      </c>
      <c r="AG70" s="135" t="s">
        <v>365</v>
      </c>
      <c r="AH70" s="135" t="s">
        <v>365</v>
      </c>
      <c r="AI70" s="135" t="s">
        <v>365</v>
      </c>
      <c r="AJ70" s="135">
        <v>127.642</v>
      </c>
      <c r="AK70" s="135">
        <v>0</v>
      </c>
      <c r="AL70" s="135">
        <v>27.385999999999999</v>
      </c>
      <c r="AM70" s="135">
        <v>0</v>
      </c>
      <c r="AN70" s="135">
        <v>0</v>
      </c>
      <c r="AO70" s="135">
        <v>0</v>
      </c>
      <c r="AP70" s="135">
        <v>0</v>
      </c>
      <c r="AQ70" s="135">
        <v>0</v>
      </c>
      <c r="AR70" s="135">
        <v>369.80099999999999</v>
      </c>
      <c r="AS70" s="135">
        <v>11.337999999999999</v>
      </c>
      <c r="AT70" s="135">
        <v>0</v>
      </c>
      <c r="AU70" s="135">
        <v>0</v>
      </c>
      <c r="AV70" s="135">
        <v>0</v>
      </c>
      <c r="AW70" s="135">
        <v>0</v>
      </c>
      <c r="AX70" s="135">
        <v>0</v>
      </c>
      <c r="AY70" s="135">
        <v>0</v>
      </c>
      <c r="AZ70" s="135">
        <v>162.249</v>
      </c>
      <c r="BA70" s="136" t="s">
        <v>365</v>
      </c>
      <c r="BB70" s="119">
        <v>0</v>
      </c>
      <c r="BC70" s="135" t="s">
        <v>365</v>
      </c>
      <c r="BD70" s="135" t="s">
        <v>365</v>
      </c>
      <c r="BE70" s="135" t="s">
        <v>365</v>
      </c>
      <c r="BF70" s="135" t="s">
        <v>365</v>
      </c>
      <c r="BG70" s="135" t="s">
        <v>365</v>
      </c>
      <c r="BH70" s="135" t="s">
        <v>365</v>
      </c>
      <c r="BI70" s="135" t="s">
        <v>365</v>
      </c>
      <c r="BJ70" s="135" t="s">
        <v>365</v>
      </c>
      <c r="BK70" s="135" t="s">
        <v>365</v>
      </c>
      <c r="BL70" s="135" t="s">
        <v>365</v>
      </c>
      <c r="BM70" s="135" t="s">
        <v>365</v>
      </c>
      <c r="BN70" s="135">
        <v>0</v>
      </c>
      <c r="BO70" s="135" t="s">
        <v>365</v>
      </c>
      <c r="BP70" s="135">
        <v>0</v>
      </c>
      <c r="BQ70" s="135" t="s">
        <v>365</v>
      </c>
      <c r="BR70" s="135">
        <v>0</v>
      </c>
      <c r="BS70" s="135" t="s">
        <v>365</v>
      </c>
      <c r="BT70" s="120" t="s">
        <v>365</v>
      </c>
      <c r="BU70" s="119" t="s">
        <v>365</v>
      </c>
      <c r="BV70" s="135" t="s">
        <v>365</v>
      </c>
      <c r="BW70" s="135" t="s">
        <v>365</v>
      </c>
      <c r="BX70" s="136" t="s">
        <v>365</v>
      </c>
      <c r="BY70" s="268" t="s">
        <v>365</v>
      </c>
      <c r="BZ70" s="136" t="s">
        <v>365</v>
      </c>
      <c r="CA70" s="137">
        <v>698.41600000000005</v>
      </c>
      <c r="CB70" s="136">
        <v>0</v>
      </c>
    </row>
    <row r="71" spans="1:80" ht="11.25" customHeight="1">
      <c r="A71" s="131" t="s">
        <v>362</v>
      </c>
      <c r="B71" s="132" t="s">
        <v>436</v>
      </c>
      <c r="C71" s="132"/>
      <c r="D71" s="132"/>
      <c r="E71" s="132"/>
      <c r="F71" s="132"/>
      <c r="G71" s="133"/>
      <c r="H71" s="134" t="s">
        <v>481</v>
      </c>
      <c r="I71" s="119">
        <v>6.8659999999999997</v>
      </c>
      <c r="J71" s="119">
        <v>6.8659999999999997</v>
      </c>
      <c r="K71" s="135" t="s">
        <v>365</v>
      </c>
      <c r="L71" s="135" t="s">
        <v>365</v>
      </c>
      <c r="M71" s="135" t="s">
        <v>365</v>
      </c>
      <c r="N71" s="135" t="s">
        <v>365</v>
      </c>
      <c r="O71" s="135" t="s">
        <v>365</v>
      </c>
      <c r="P71" s="135">
        <v>6.8659999999999997</v>
      </c>
      <c r="Q71" s="135" t="s">
        <v>365</v>
      </c>
      <c r="R71" s="135" t="s">
        <v>365</v>
      </c>
      <c r="S71" s="135" t="s">
        <v>365</v>
      </c>
      <c r="T71" s="135" t="s">
        <v>365</v>
      </c>
      <c r="U71" s="119" t="s">
        <v>365</v>
      </c>
      <c r="V71" s="135" t="s">
        <v>365</v>
      </c>
      <c r="W71" s="135" t="s">
        <v>365</v>
      </c>
      <c r="X71" s="135" t="s">
        <v>365</v>
      </c>
      <c r="Y71" s="135" t="s">
        <v>365</v>
      </c>
      <c r="Z71" s="119" t="s">
        <v>365</v>
      </c>
      <c r="AA71" s="135" t="s">
        <v>365</v>
      </c>
      <c r="AB71" s="135" t="s">
        <v>365</v>
      </c>
      <c r="AC71" s="136" t="s">
        <v>365</v>
      </c>
      <c r="AD71" s="119" t="s">
        <v>365</v>
      </c>
      <c r="AE71" s="135" t="s">
        <v>365</v>
      </c>
      <c r="AF71" s="135" t="s">
        <v>365</v>
      </c>
      <c r="AG71" s="135" t="s">
        <v>365</v>
      </c>
      <c r="AH71" s="135" t="s">
        <v>365</v>
      </c>
      <c r="AI71" s="135" t="s">
        <v>365</v>
      </c>
      <c r="AJ71" s="135" t="s">
        <v>365</v>
      </c>
      <c r="AK71" s="135" t="s">
        <v>365</v>
      </c>
      <c r="AL71" s="135" t="s">
        <v>365</v>
      </c>
      <c r="AM71" s="135" t="s">
        <v>365</v>
      </c>
      <c r="AN71" s="135" t="s">
        <v>365</v>
      </c>
      <c r="AO71" s="135" t="s">
        <v>365</v>
      </c>
      <c r="AP71" s="135" t="s">
        <v>365</v>
      </c>
      <c r="AQ71" s="135" t="s">
        <v>365</v>
      </c>
      <c r="AR71" s="135" t="s">
        <v>365</v>
      </c>
      <c r="AS71" s="135" t="s">
        <v>365</v>
      </c>
      <c r="AT71" s="135" t="s">
        <v>365</v>
      </c>
      <c r="AU71" s="135" t="s">
        <v>365</v>
      </c>
      <c r="AV71" s="135" t="s">
        <v>365</v>
      </c>
      <c r="AW71" s="135" t="s">
        <v>365</v>
      </c>
      <c r="AX71" s="135" t="s">
        <v>365</v>
      </c>
      <c r="AY71" s="135" t="s">
        <v>365</v>
      </c>
      <c r="AZ71" s="135" t="s">
        <v>365</v>
      </c>
      <c r="BA71" s="136" t="s">
        <v>365</v>
      </c>
      <c r="BB71" s="119" t="s">
        <v>365</v>
      </c>
      <c r="BC71" s="135" t="s">
        <v>365</v>
      </c>
      <c r="BD71" s="135" t="s">
        <v>365</v>
      </c>
      <c r="BE71" s="135" t="s">
        <v>365</v>
      </c>
      <c r="BF71" s="135" t="s">
        <v>365</v>
      </c>
      <c r="BG71" s="135" t="s">
        <v>365</v>
      </c>
      <c r="BH71" s="135" t="s">
        <v>365</v>
      </c>
      <c r="BI71" s="135" t="s">
        <v>365</v>
      </c>
      <c r="BJ71" s="135" t="s">
        <v>365</v>
      </c>
      <c r="BK71" s="135" t="s">
        <v>365</v>
      </c>
      <c r="BL71" s="135" t="s">
        <v>365</v>
      </c>
      <c r="BM71" s="135" t="s">
        <v>365</v>
      </c>
      <c r="BN71" s="135" t="s">
        <v>365</v>
      </c>
      <c r="BO71" s="135" t="s">
        <v>365</v>
      </c>
      <c r="BP71" s="135" t="s">
        <v>365</v>
      </c>
      <c r="BQ71" s="135" t="s">
        <v>365</v>
      </c>
      <c r="BR71" s="135" t="s">
        <v>365</v>
      </c>
      <c r="BS71" s="135" t="s">
        <v>365</v>
      </c>
      <c r="BT71" s="120" t="s">
        <v>365</v>
      </c>
      <c r="BU71" s="119" t="s">
        <v>365</v>
      </c>
      <c r="BV71" s="135" t="s">
        <v>365</v>
      </c>
      <c r="BW71" s="135" t="s">
        <v>365</v>
      </c>
      <c r="BX71" s="136" t="s">
        <v>365</v>
      </c>
      <c r="BY71" s="268" t="s">
        <v>365</v>
      </c>
      <c r="BZ71" s="136" t="s">
        <v>365</v>
      </c>
      <c r="CA71" s="137">
        <v>6.8659999999999997</v>
      </c>
      <c r="CB71" s="136">
        <v>0</v>
      </c>
    </row>
    <row r="72" spans="1:80" ht="11.25" customHeight="1">
      <c r="A72" s="131" t="s">
        <v>362</v>
      </c>
      <c r="B72" s="132" t="s">
        <v>438</v>
      </c>
      <c r="C72" s="132"/>
      <c r="D72" s="132"/>
      <c r="E72" s="132"/>
      <c r="F72" s="132"/>
      <c r="G72" s="133"/>
      <c r="H72" s="134" t="s">
        <v>482</v>
      </c>
      <c r="I72" s="119">
        <v>0</v>
      </c>
      <c r="J72" s="119">
        <v>0</v>
      </c>
      <c r="K72" s="135" t="s">
        <v>365</v>
      </c>
      <c r="L72" s="135" t="s">
        <v>365</v>
      </c>
      <c r="M72" s="135" t="s">
        <v>365</v>
      </c>
      <c r="N72" s="135" t="s">
        <v>365</v>
      </c>
      <c r="O72" s="135" t="s">
        <v>365</v>
      </c>
      <c r="P72" s="135" t="s">
        <v>365</v>
      </c>
      <c r="Q72" s="135" t="s">
        <v>365</v>
      </c>
      <c r="R72" s="135" t="s">
        <v>365</v>
      </c>
      <c r="S72" s="135" t="s">
        <v>365</v>
      </c>
      <c r="T72" s="135">
        <v>0</v>
      </c>
      <c r="U72" s="119" t="s">
        <v>365</v>
      </c>
      <c r="V72" s="135" t="s">
        <v>365</v>
      </c>
      <c r="W72" s="135" t="s">
        <v>365</v>
      </c>
      <c r="X72" s="135" t="s">
        <v>365</v>
      </c>
      <c r="Y72" s="135" t="s">
        <v>365</v>
      </c>
      <c r="Z72" s="119">
        <v>0</v>
      </c>
      <c r="AA72" s="135" t="s">
        <v>365</v>
      </c>
      <c r="AB72" s="135">
        <v>0</v>
      </c>
      <c r="AC72" s="136" t="s">
        <v>365</v>
      </c>
      <c r="AD72" s="119" t="s">
        <v>365</v>
      </c>
      <c r="AE72" s="135" t="s">
        <v>365</v>
      </c>
      <c r="AF72" s="135" t="s">
        <v>365</v>
      </c>
      <c r="AG72" s="135" t="s">
        <v>365</v>
      </c>
      <c r="AH72" s="135" t="s">
        <v>365</v>
      </c>
      <c r="AI72" s="135" t="s">
        <v>365</v>
      </c>
      <c r="AJ72" s="135" t="s">
        <v>365</v>
      </c>
      <c r="AK72" s="135" t="s">
        <v>365</v>
      </c>
      <c r="AL72" s="135" t="s">
        <v>365</v>
      </c>
      <c r="AM72" s="135" t="s">
        <v>365</v>
      </c>
      <c r="AN72" s="135" t="s">
        <v>365</v>
      </c>
      <c r="AO72" s="135" t="s">
        <v>365</v>
      </c>
      <c r="AP72" s="135" t="s">
        <v>365</v>
      </c>
      <c r="AQ72" s="135" t="s">
        <v>365</v>
      </c>
      <c r="AR72" s="135" t="s">
        <v>365</v>
      </c>
      <c r="AS72" s="135" t="s">
        <v>365</v>
      </c>
      <c r="AT72" s="135" t="s">
        <v>365</v>
      </c>
      <c r="AU72" s="135" t="s">
        <v>365</v>
      </c>
      <c r="AV72" s="135" t="s">
        <v>365</v>
      </c>
      <c r="AW72" s="135" t="s">
        <v>365</v>
      </c>
      <c r="AX72" s="135" t="s">
        <v>365</v>
      </c>
      <c r="AY72" s="135" t="s">
        <v>365</v>
      </c>
      <c r="AZ72" s="135" t="s">
        <v>365</v>
      </c>
      <c r="BA72" s="136" t="s">
        <v>365</v>
      </c>
      <c r="BB72" s="119" t="s">
        <v>365</v>
      </c>
      <c r="BC72" s="135" t="s">
        <v>365</v>
      </c>
      <c r="BD72" s="135" t="s">
        <v>365</v>
      </c>
      <c r="BE72" s="135" t="s">
        <v>365</v>
      </c>
      <c r="BF72" s="135" t="s">
        <v>365</v>
      </c>
      <c r="BG72" s="135" t="s">
        <v>365</v>
      </c>
      <c r="BH72" s="135" t="s">
        <v>365</v>
      </c>
      <c r="BI72" s="135" t="s">
        <v>365</v>
      </c>
      <c r="BJ72" s="135" t="s">
        <v>365</v>
      </c>
      <c r="BK72" s="135" t="s">
        <v>365</v>
      </c>
      <c r="BL72" s="135" t="s">
        <v>365</v>
      </c>
      <c r="BM72" s="135" t="s">
        <v>365</v>
      </c>
      <c r="BN72" s="135" t="s">
        <v>365</v>
      </c>
      <c r="BO72" s="135" t="s">
        <v>365</v>
      </c>
      <c r="BP72" s="135" t="s">
        <v>365</v>
      </c>
      <c r="BQ72" s="135" t="s">
        <v>365</v>
      </c>
      <c r="BR72" s="135" t="s">
        <v>365</v>
      </c>
      <c r="BS72" s="135" t="s">
        <v>365</v>
      </c>
      <c r="BT72" s="120" t="s">
        <v>365</v>
      </c>
      <c r="BU72" s="119" t="s">
        <v>365</v>
      </c>
      <c r="BV72" s="135" t="s">
        <v>365</v>
      </c>
      <c r="BW72" s="135" t="s">
        <v>365</v>
      </c>
      <c r="BX72" s="136" t="s">
        <v>365</v>
      </c>
      <c r="BY72" s="268" t="s">
        <v>365</v>
      </c>
      <c r="BZ72" s="136" t="s">
        <v>365</v>
      </c>
      <c r="CA72" s="137">
        <v>0</v>
      </c>
      <c r="CB72" s="136">
        <v>0</v>
      </c>
    </row>
    <row r="73" spans="1:80" ht="11.25" customHeight="1">
      <c r="A73" s="131" t="s">
        <v>362</v>
      </c>
      <c r="B73" s="132" t="s">
        <v>440</v>
      </c>
      <c r="C73" s="132"/>
      <c r="D73" s="132"/>
      <c r="E73" s="132"/>
      <c r="F73" s="132"/>
      <c r="G73" s="133"/>
      <c r="H73" s="134" t="s">
        <v>483</v>
      </c>
      <c r="I73" s="119">
        <v>0</v>
      </c>
      <c r="J73" s="119" t="s">
        <v>365</v>
      </c>
      <c r="K73" s="135" t="s">
        <v>365</v>
      </c>
      <c r="L73" s="135" t="s">
        <v>365</v>
      </c>
      <c r="M73" s="135" t="s">
        <v>365</v>
      </c>
      <c r="N73" s="135" t="s">
        <v>365</v>
      </c>
      <c r="O73" s="135" t="s">
        <v>365</v>
      </c>
      <c r="P73" s="135" t="s">
        <v>365</v>
      </c>
      <c r="Q73" s="135" t="s">
        <v>365</v>
      </c>
      <c r="R73" s="135" t="s">
        <v>365</v>
      </c>
      <c r="S73" s="135" t="s">
        <v>365</v>
      </c>
      <c r="T73" s="135" t="s">
        <v>365</v>
      </c>
      <c r="U73" s="119" t="s">
        <v>365</v>
      </c>
      <c r="V73" s="135" t="s">
        <v>365</v>
      </c>
      <c r="W73" s="135" t="s">
        <v>365</v>
      </c>
      <c r="X73" s="135" t="s">
        <v>365</v>
      </c>
      <c r="Y73" s="135" t="s">
        <v>365</v>
      </c>
      <c r="Z73" s="119" t="s">
        <v>365</v>
      </c>
      <c r="AA73" s="135" t="s">
        <v>365</v>
      </c>
      <c r="AB73" s="135" t="s">
        <v>365</v>
      </c>
      <c r="AC73" s="136" t="s">
        <v>365</v>
      </c>
      <c r="AD73" s="119">
        <v>0</v>
      </c>
      <c r="AE73" s="135" t="s">
        <v>365</v>
      </c>
      <c r="AF73" s="135" t="s">
        <v>365</v>
      </c>
      <c r="AG73" s="135" t="s">
        <v>365</v>
      </c>
      <c r="AH73" s="135">
        <v>0</v>
      </c>
      <c r="AI73" s="135">
        <v>0</v>
      </c>
      <c r="AJ73" s="135" t="s">
        <v>365</v>
      </c>
      <c r="AK73" s="135" t="s">
        <v>365</v>
      </c>
      <c r="AL73" s="135" t="s">
        <v>365</v>
      </c>
      <c r="AM73" s="135" t="s">
        <v>365</v>
      </c>
      <c r="AN73" s="135" t="s">
        <v>365</v>
      </c>
      <c r="AO73" s="135" t="s">
        <v>365</v>
      </c>
      <c r="AP73" s="135" t="s">
        <v>365</v>
      </c>
      <c r="AQ73" s="135" t="s">
        <v>365</v>
      </c>
      <c r="AR73" s="135" t="s">
        <v>365</v>
      </c>
      <c r="AS73" s="135" t="s">
        <v>365</v>
      </c>
      <c r="AT73" s="135" t="s">
        <v>365</v>
      </c>
      <c r="AU73" s="135" t="s">
        <v>365</v>
      </c>
      <c r="AV73" s="135" t="s">
        <v>365</v>
      </c>
      <c r="AW73" s="135" t="s">
        <v>365</v>
      </c>
      <c r="AX73" s="135" t="s">
        <v>365</v>
      </c>
      <c r="AY73" s="135" t="s">
        <v>365</v>
      </c>
      <c r="AZ73" s="135" t="s">
        <v>365</v>
      </c>
      <c r="BA73" s="136" t="s">
        <v>365</v>
      </c>
      <c r="BB73" s="119" t="s">
        <v>365</v>
      </c>
      <c r="BC73" s="135" t="s">
        <v>365</v>
      </c>
      <c r="BD73" s="135" t="s">
        <v>365</v>
      </c>
      <c r="BE73" s="135" t="s">
        <v>365</v>
      </c>
      <c r="BF73" s="135" t="s">
        <v>365</v>
      </c>
      <c r="BG73" s="135" t="s">
        <v>365</v>
      </c>
      <c r="BH73" s="135" t="s">
        <v>365</v>
      </c>
      <c r="BI73" s="135" t="s">
        <v>365</v>
      </c>
      <c r="BJ73" s="135" t="s">
        <v>365</v>
      </c>
      <c r="BK73" s="135" t="s">
        <v>365</v>
      </c>
      <c r="BL73" s="135" t="s">
        <v>365</v>
      </c>
      <c r="BM73" s="135" t="s">
        <v>365</v>
      </c>
      <c r="BN73" s="135" t="s">
        <v>365</v>
      </c>
      <c r="BO73" s="135" t="s">
        <v>365</v>
      </c>
      <c r="BP73" s="135" t="s">
        <v>365</v>
      </c>
      <c r="BQ73" s="135" t="s">
        <v>365</v>
      </c>
      <c r="BR73" s="135" t="s">
        <v>365</v>
      </c>
      <c r="BS73" s="135" t="s">
        <v>365</v>
      </c>
      <c r="BT73" s="120" t="s">
        <v>365</v>
      </c>
      <c r="BU73" s="119" t="s">
        <v>365</v>
      </c>
      <c r="BV73" s="135" t="s">
        <v>365</v>
      </c>
      <c r="BW73" s="135" t="s">
        <v>365</v>
      </c>
      <c r="BX73" s="136" t="s">
        <v>365</v>
      </c>
      <c r="BY73" s="268" t="s">
        <v>365</v>
      </c>
      <c r="BZ73" s="136" t="s">
        <v>365</v>
      </c>
      <c r="CA73" s="137">
        <v>0</v>
      </c>
      <c r="CB73" s="136">
        <v>0</v>
      </c>
    </row>
    <row r="74" spans="1:80" ht="11.25" customHeight="1">
      <c r="A74" s="131" t="s">
        <v>362</v>
      </c>
      <c r="B74" s="132" t="s">
        <v>484</v>
      </c>
      <c r="C74" s="132"/>
      <c r="D74" s="132"/>
      <c r="E74" s="132"/>
      <c r="F74" s="132"/>
      <c r="G74" s="133"/>
      <c r="H74" s="134" t="s">
        <v>485</v>
      </c>
      <c r="I74" s="119">
        <v>0</v>
      </c>
      <c r="J74" s="119" t="s">
        <v>365</v>
      </c>
      <c r="K74" s="135" t="s">
        <v>365</v>
      </c>
      <c r="L74" s="135" t="s">
        <v>365</v>
      </c>
      <c r="M74" s="135" t="s">
        <v>365</v>
      </c>
      <c r="N74" s="135" t="s">
        <v>365</v>
      </c>
      <c r="O74" s="135" t="s">
        <v>365</v>
      </c>
      <c r="P74" s="135" t="s">
        <v>365</v>
      </c>
      <c r="Q74" s="135" t="s">
        <v>365</v>
      </c>
      <c r="R74" s="135" t="s">
        <v>365</v>
      </c>
      <c r="S74" s="135" t="s">
        <v>365</v>
      </c>
      <c r="T74" s="135" t="s">
        <v>365</v>
      </c>
      <c r="U74" s="119" t="s">
        <v>365</v>
      </c>
      <c r="V74" s="135" t="s">
        <v>365</v>
      </c>
      <c r="W74" s="135" t="s">
        <v>365</v>
      </c>
      <c r="X74" s="135" t="s">
        <v>365</v>
      </c>
      <c r="Y74" s="135" t="s">
        <v>365</v>
      </c>
      <c r="Z74" s="119" t="s">
        <v>365</v>
      </c>
      <c r="AA74" s="135" t="s">
        <v>365</v>
      </c>
      <c r="AB74" s="135" t="s">
        <v>365</v>
      </c>
      <c r="AC74" s="136" t="s">
        <v>365</v>
      </c>
      <c r="AD74" s="119" t="s">
        <v>365</v>
      </c>
      <c r="AE74" s="135" t="s">
        <v>365</v>
      </c>
      <c r="AF74" s="135" t="s">
        <v>365</v>
      </c>
      <c r="AG74" s="135" t="s">
        <v>365</v>
      </c>
      <c r="AH74" s="135" t="s">
        <v>365</v>
      </c>
      <c r="AI74" s="135" t="s">
        <v>365</v>
      </c>
      <c r="AJ74" s="135" t="s">
        <v>365</v>
      </c>
      <c r="AK74" s="135" t="s">
        <v>365</v>
      </c>
      <c r="AL74" s="135" t="s">
        <v>365</v>
      </c>
      <c r="AM74" s="135" t="s">
        <v>365</v>
      </c>
      <c r="AN74" s="135" t="s">
        <v>365</v>
      </c>
      <c r="AO74" s="135" t="s">
        <v>365</v>
      </c>
      <c r="AP74" s="135" t="s">
        <v>365</v>
      </c>
      <c r="AQ74" s="135" t="s">
        <v>365</v>
      </c>
      <c r="AR74" s="135" t="s">
        <v>365</v>
      </c>
      <c r="AS74" s="135" t="s">
        <v>365</v>
      </c>
      <c r="AT74" s="135" t="s">
        <v>365</v>
      </c>
      <c r="AU74" s="135" t="s">
        <v>365</v>
      </c>
      <c r="AV74" s="135" t="s">
        <v>365</v>
      </c>
      <c r="AW74" s="135" t="s">
        <v>365</v>
      </c>
      <c r="AX74" s="135" t="s">
        <v>365</v>
      </c>
      <c r="AY74" s="135" t="s">
        <v>365</v>
      </c>
      <c r="AZ74" s="135" t="s">
        <v>365</v>
      </c>
      <c r="BA74" s="136">
        <v>0</v>
      </c>
      <c r="BB74" s="119" t="s">
        <v>365</v>
      </c>
      <c r="BC74" s="135" t="s">
        <v>365</v>
      </c>
      <c r="BD74" s="135" t="s">
        <v>365</v>
      </c>
      <c r="BE74" s="135" t="s">
        <v>365</v>
      </c>
      <c r="BF74" s="135" t="s">
        <v>365</v>
      </c>
      <c r="BG74" s="135" t="s">
        <v>365</v>
      </c>
      <c r="BH74" s="135" t="s">
        <v>365</v>
      </c>
      <c r="BI74" s="135" t="s">
        <v>365</v>
      </c>
      <c r="BJ74" s="135" t="s">
        <v>365</v>
      </c>
      <c r="BK74" s="135" t="s">
        <v>365</v>
      </c>
      <c r="BL74" s="135" t="s">
        <v>365</v>
      </c>
      <c r="BM74" s="135" t="s">
        <v>365</v>
      </c>
      <c r="BN74" s="135" t="s">
        <v>365</v>
      </c>
      <c r="BO74" s="135" t="s">
        <v>365</v>
      </c>
      <c r="BP74" s="135" t="s">
        <v>365</v>
      </c>
      <c r="BQ74" s="135" t="s">
        <v>365</v>
      </c>
      <c r="BR74" s="135" t="s">
        <v>365</v>
      </c>
      <c r="BS74" s="135" t="s">
        <v>365</v>
      </c>
      <c r="BT74" s="120" t="s">
        <v>365</v>
      </c>
      <c r="BU74" s="119" t="s">
        <v>365</v>
      </c>
      <c r="BV74" s="135" t="s">
        <v>365</v>
      </c>
      <c r="BW74" s="135" t="s">
        <v>365</v>
      </c>
      <c r="BX74" s="136" t="s">
        <v>365</v>
      </c>
      <c r="BY74" s="268" t="s">
        <v>365</v>
      </c>
      <c r="BZ74" s="136" t="s">
        <v>365</v>
      </c>
      <c r="CA74" s="137">
        <v>0</v>
      </c>
      <c r="CB74" s="136">
        <v>0</v>
      </c>
    </row>
    <row r="75" spans="1:80" ht="11.25" customHeight="1">
      <c r="A75" s="131" t="s">
        <v>362</v>
      </c>
      <c r="B75" s="132" t="s">
        <v>444</v>
      </c>
      <c r="C75" s="132"/>
      <c r="D75" s="132"/>
      <c r="E75" s="132"/>
      <c r="F75" s="132"/>
      <c r="G75" s="133"/>
      <c r="H75" s="134" t="s">
        <v>486</v>
      </c>
      <c r="I75" s="119">
        <v>965.86</v>
      </c>
      <c r="J75" s="119" t="s">
        <v>365</v>
      </c>
      <c r="K75" s="135" t="s">
        <v>365</v>
      </c>
      <c r="L75" s="135" t="s">
        <v>365</v>
      </c>
      <c r="M75" s="135" t="s">
        <v>365</v>
      </c>
      <c r="N75" s="135" t="s">
        <v>365</v>
      </c>
      <c r="O75" s="135" t="s">
        <v>365</v>
      </c>
      <c r="P75" s="135" t="s">
        <v>365</v>
      </c>
      <c r="Q75" s="135" t="s">
        <v>365</v>
      </c>
      <c r="R75" s="135" t="s">
        <v>365</v>
      </c>
      <c r="S75" s="135" t="s">
        <v>365</v>
      </c>
      <c r="T75" s="135" t="s">
        <v>365</v>
      </c>
      <c r="U75" s="119" t="s">
        <v>365</v>
      </c>
      <c r="V75" s="135" t="s">
        <v>365</v>
      </c>
      <c r="W75" s="135" t="s">
        <v>365</v>
      </c>
      <c r="X75" s="135" t="s">
        <v>365</v>
      </c>
      <c r="Y75" s="135" t="s">
        <v>365</v>
      </c>
      <c r="Z75" s="119" t="s">
        <v>365</v>
      </c>
      <c r="AA75" s="135" t="s">
        <v>365</v>
      </c>
      <c r="AB75" s="135" t="s">
        <v>365</v>
      </c>
      <c r="AC75" s="136" t="s">
        <v>365</v>
      </c>
      <c r="AD75" s="119" t="s">
        <v>365</v>
      </c>
      <c r="AE75" s="135" t="s">
        <v>365</v>
      </c>
      <c r="AF75" s="135" t="s">
        <v>365</v>
      </c>
      <c r="AG75" s="135" t="s">
        <v>365</v>
      </c>
      <c r="AH75" s="135" t="s">
        <v>365</v>
      </c>
      <c r="AI75" s="135" t="s">
        <v>365</v>
      </c>
      <c r="AJ75" s="135" t="s">
        <v>365</v>
      </c>
      <c r="AK75" s="135" t="s">
        <v>365</v>
      </c>
      <c r="AL75" s="135" t="s">
        <v>365</v>
      </c>
      <c r="AM75" s="135" t="s">
        <v>365</v>
      </c>
      <c r="AN75" s="135" t="s">
        <v>365</v>
      </c>
      <c r="AO75" s="135" t="s">
        <v>365</v>
      </c>
      <c r="AP75" s="135" t="s">
        <v>365</v>
      </c>
      <c r="AQ75" s="135" t="s">
        <v>365</v>
      </c>
      <c r="AR75" s="135" t="s">
        <v>365</v>
      </c>
      <c r="AS75" s="135" t="s">
        <v>365</v>
      </c>
      <c r="AT75" s="135" t="s">
        <v>365</v>
      </c>
      <c r="AU75" s="135" t="s">
        <v>365</v>
      </c>
      <c r="AV75" s="135" t="s">
        <v>365</v>
      </c>
      <c r="AW75" s="135" t="s">
        <v>365</v>
      </c>
      <c r="AX75" s="135" t="s">
        <v>365</v>
      </c>
      <c r="AY75" s="135" t="s">
        <v>365</v>
      </c>
      <c r="AZ75" s="135" t="s">
        <v>365</v>
      </c>
      <c r="BA75" s="136" t="s">
        <v>365</v>
      </c>
      <c r="BB75" s="119">
        <v>965.86</v>
      </c>
      <c r="BC75" s="135" t="s">
        <v>365</v>
      </c>
      <c r="BD75" s="135" t="s">
        <v>365</v>
      </c>
      <c r="BE75" s="135" t="s">
        <v>365</v>
      </c>
      <c r="BF75" s="135" t="s">
        <v>365</v>
      </c>
      <c r="BG75" s="135" t="s">
        <v>365</v>
      </c>
      <c r="BH75" s="135" t="s">
        <v>365</v>
      </c>
      <c r="BI75" s="135" t="s">
        <v>365</v>
      </c>
      <c r="BJ75" s="135" t="s">
        <v>365</v>
      </c>
      <c r="BK75" s="135" t="s">
        <v>365</v>
      </c>
      <c r="BL75" s="135" t="s">
        <v>365</v>
      </c>
      <c r="BM75" s="135" t="s">
        <v>365</v>
      </c>
      <c r="BN75" s="135">
        <v>169.2</v>
      </c>
      <c r="BO75" s="135" t="s">
        <v>365</v>
      </c>
      <c r="BP75" s="135">
        <v>796.66</v>
      </c>
      <c r="BQ75" s="135" t="s">
        <v>365</v>
      </c>
      <c r="BR75" s="135">
        <v>0</v>
      </c>
      <c r="BS75" s="135" t="s">
        <v>365</v>
      </c>
      <c r="BT75" s="120" t="s">
        <v>365</v>
      </c>
      <c r="BU75" s="119" t="s">
        <v>365</v>
      </c>
      <c r="BV75" s="135" t="s">
        <v>365</v>
      </c>
      <c r="BW75" s="135" t="s">
        <v>365</v>
      </c>
      <c r="BX75" s="136" t="s">
        <v>365</v>
      </c>
      <c r="BY75" s="268" t="s">
        <v>365</v>
      </c>
      <c r="BZ75" s="136" t="s">
        <v>365</v>
      </c>
      <c r="CA75" s="137">
        <v>0</v>
      </c>
      <c r="CB75" s="136">
        <v>965.86</v>
      </c>
    </row>
    <row r="76" spans="1:80" ht="11.25" customHeight="1">
      <c r="A76" s="131" t="s">
        <v>362</v>
      </c>
      <c r="B76" s="132" t="s">
        <v>446</v>
      </c>
      <c r="C76" s="132"/>
      <c r="D76" s="132"/>
      <c r="E76" s="132"/>
      <c r="F76" s="132"/>
      <c r="G76" s="133"/>
      <c r="H76" s="168" t="s">
        <v>487</v>
      </c>
      <c r="I76" s="119">
        <v>0</v>
      </c>
      <c r="J76" s="119" t="s">
        <v>365</v>
      </c>
      <c r="K76" s="135" t="s">
        <v>365</v>
      </c>
      <c r="L76" s="135" t="s">
        <v>365</v>
      </c>
      <c r="M76" s="135" t="s">
        <v>365</v>
      </c>
      <c r="N76" s="135" t="s">
        <v>365</v>
      </c>
      <c r="O76" s="135" t="s">
        <v>365</v>
      </c>
      <c r="P76" s="135" t="s">
        <v>365</v>
      </c>
      <c r="Q76" s="135" t="s">
        <v>365</v>
      </c>
      <c r="R76" s="135" t="s">
        <v>365</v>
      </c>
      <c r="S76" s="135" t="s">
        <v>365</v>
      </c>
      <c r="T76" s="135" t="s">
        <v>365</v>
      </c>
      <c r="U76" s="119" t="s">
        <v>365</v>
      </c>
      <c r="V76" s="135" t="s">
        <v>365</v>
      </c>
      <c r="W76" s="135" t="s">
        <v>365</v>
      </c>
      <c r="X76" s="135" t="s">
        <v>365</v>
      </c>
      <c r="Y76" s="135" t="s">
        <v>365</v>
      </c>
      <c r="Z76" s="119" t="s">
        <v>365</v>
      </c>
      <c r="AA76" s="135" t="s">
        <v>365</v>
      </c>
      <c r="AB76" s="135" t="s">
        <v>365</v>
      </c>
      <c r="AC76" s="136" t="s">
        <v>365</v>
      </c>
      <c r="AD76" s="119" t="s">
        <v>365</v>
      </c>
      <c r="AE76" s="135" t="s">
        <v>365</v>
      </c>
      <c r="AF76" s="135" t="s">
        <v>365</v>
      </c>
      <c r="AG76" s="135" t="s">
        <v>365</v>
      </c>
      <c r="AH76" s="135" t="s">
        <v>365</v>
      </c>
      <c r="AI76" s="135" t="s">
        <v>365</v>
      </c>
      <c r="AJ76" s="135" t="s">
        <v>365</v>
      </c>
      <c r="AK76" s="135" t="s">
        <v>365</v>
      </c>
      <c r="AL76" s="135" t="s">
        <v>365</v>
      </c>
      <c r="AM76" s="135" t="s">
        <v>365</v>
      </c>
      <c r="AN76" s="135" t="s">
        <v>365</v>
      </c>
      <c r="AO76" s="135" t="s">
        <v>365</v>
      </c>
      <c r="AP76" s="135" t="s">
        <v>365</v>
      </c>
      <c r="AQ76" s="135" t="s">
        <v>365</v>
      </c>
      <c r="AR76" s="135" t="s">
        <v>365</v>
      </c>
      <c r="AS76" s="135" t="s">
        <v>365</v>
      </c>
      <c r="AT76" s="135" t="s">
        <v>365</v>
      </c>
      <c r="AU76" s="135" t="s">
        <v>365</v>
      </c>
      <c r="AV76" s="135" t="s">
        <v>365</v>
      </c>
      <c r="AW76" s="135" t="s">
        <v>365</v>
      </c>
      <c r="AX76" s="135" t="s">
        <v>365</v>
      </c>
      <c r="AY76" s="135" t="s">
        <v>365</v>
      </c>
      <c r="AZ76" s="135" t="s">
        <v>365</v>
      </c>
      <c r="BA76" s="136" t="s">
        <v>365</v>
      </c>
      <c r="BB76" s="119">
        <v>0</v>
      </c>
      <c r="BC76" s="135" t="s">
        <v>365</v>
      </c>
      <c r="BD76" s="135" t="s">
        <v>365</v>
      </c>
      <c r="BE76" s="135" t="s">
        <v>365</v>
      </c>
      <c r="BF76" s="135" t="s">
        <v>365</v>
      </c>
      <c r="BG76" s="135" t="s">
        <v>365</v>
      </c>
      <c r="BH76" s="135" t="s">
        <v>365</v>
      </c>
      <c r="BI76" s="135" t="s">
        <v>365</v>
      </c>
      <c r="BJ76" s="135">
        <v>0</v>
      </c>
      <c r="BK76" s="135" t="s">
        <v>365</v>
      </c>
      <c r="BL76" s="135" t="s">
        <v>365</v>
      </c>
      <c r="BM76" s="135" t="s">
        <v>365</v>
      </c>
      <c r="BN76" s="135" t="s">
        <v>365</v>
      </c>
      <c r="BO76" s="135" t="s">
        <v>365</v>
      </c>
      <c r="BP76" s="135" t="s">
        <v>365</v>
      </c>
      <c r="BQ76" s="135" t="s">
        <v>365</v>
      </c>
      <c r="BR76" s="135" t="s">
        <v>365</v>
      </c>
      <c r="BS76" s="135" t="s">
        <v>365</v>
      </c>
      <c r="BT76" s="120" t="s">
        <v>365</v>
      </c>
      <c r="BU76" s="119" t="s">
        <v>365</v>
      </c>
      <c r="BV76" s="135" t="s">
        <v>365</v>
      </c>
      <c r="BW76" s="135" t="s">
        <v>365</v>
      </c>
      <c r="BX76" s="136" t="s">
        <v>365</v>
      </c>
      <c r="BY76" s="268" t="s">
        <v>365</v>
      </c>
      <c r="BZ76" s="136" t="s">
        <v>365</v>
      </c>
      <c r="CA76" s="137">
        <v>0</v>
      </c>
      <c r="CB76" s="136">
        <v>0</v>
      </c>
    </row>
    <row r="77" spans="1:80" ht="11.25" customHeight="1">
      <c r="A77" s="131" t="s">
        <v>362</v>
      </c>
      <c r="B77" s="132" t="s">
        <v>448</v>
      </c>
      <c r="C77" s="132"/>
      <c r="D77" s="132"/>
      <c r="E77" s="132"/>
      <c r="F77" s="132"/>
      <c r="G77" s="133"/>
      <c r="H77" s="134" t="s">
        <v>488</v>
      </c>
      <c r="I77" s="119">
        <v>558.00400000000002</v>
      </c>
      <c r="J77" s="119" t="s">
        <v>365</v>
      </c>
      <c r="K77" s="135" t="s">
        <v>365</v>
      </c>
      <c r="L77" s="135" t="s">
        <v>365</v>
      </c>
      <c r="M77" s="135" t="s">
        <v>365</v>
      </c>
      <c r="N77" s="135" t="s">
        <v>365</v>
      </c>
      <c r="O77" s="135" t="s">
        <v>365</v>
      </c>
      <c r="P77" s="135" t="s">
        <v>365</v>
      </c>
      <c r="Q77" s="135" t="s">
        <v>365</v>
      </c>
      <c r="R77" s="135" t="s">
        <v>365</v>
      </c>
      <c r="S77" s="135" t="s">
        <v>365</v>
      </c>
      <c r="T77" s="135" t="s">
        <v>365</v>
      </c>
      <c r="U77" s="119" t="s">
        <v>365</v>
      </c>
      <c r="V77" s="135" t="s">
        <v>365</v>
      </c>
      <c r="W77" s="135" t="s">
        <v>365</v>
      </c>
      <c r="X77" s="135" t="s">
        <v>365</v>
      </c>
      <c r="Y77" s="135" t="s">
        <v>365</v>
      </c>
      <c r="Z77" s="119" t="s">
        <v>365</v>
      </c>
      <c r="AA77" s="135" t="s">
        <v>365</v>
      </c>
      <c r="AB77" s="135" t="s">
        <v>365</v>
      </c>
      <c r="AC77" s="136" t="s">
        <v>365</v>
      </c>
      <c r="AD77" s="119">
        <v>558.00400000000002</v>
      </c>
      <c r="AE77" s="135" t="s">
        <v>365</v>
      </c>
      <c r="AF77" s="135" t="s">
        <v>365</v>
      </c>
      <c r="AG77" s="135" t="s">
        <v>365</v>
      </c>
      <c r="AH77" s="135">
        <v>0</v>
      </c>
      <c r="AI77" s="135">
        <v>558.00400000000002</v>
      </c>
      <c r="AJ77" s="135" t="s">
        <v>365</v>
      </c>
      <c r="AK77" s="135" t="s">
        <v>365</v>
      </c>
      <c r="AL77" s="135" t="s">
        <v>365</v>
      </c>
      <c r="AM77" s="135" t="s">
        <v>365</v>
      </c>
      <c r="AN77" s="135" t="s">
        <v>365</v>
      </c>
      <c r="AO77" s="135" t="s">
        <v>365</v>
      </c>
      <c r="AP77" s="135" t="s">
        <v>365</v>
      </c>
      <c r="AQ77" s="135" t="s">
        <v>365</v>
      </c>
      <c r="AR77" s="135" t="s">
        <v>365</v>
      </c>
      <c r="AS77" s="135" t="s">
        <v>365</v>
      </c>
      <c r="AT77" s="135" t="s">
        <v>365</v>
      </c>
      <c r="AU77" s="135" t="s">
        <v>365</v>
      </c>
      <c r="AV77" s="135" t="s">
        <v>365</v>
      </c>
      <c r="AW77" s="135" t="s">
        <v>365</v>
      </c>
      <c r="AX77" s="135" t="s">
        <v>365</v>
      </c>
      <c r="AY77" s="135" t="s">
        <v>365</v>
      </c>
      <c r="AZ77" s="135" t="s">
        <v>365</v>
      </c>
      <c r="BA77" s="136" t="s">
        <v>365</v>
      </c>
      <c r="BB77" s="119" t="s">
        <v>365</v>
      </c>
      <c r="BC77" s="135" t="s">
        <v>365</v>
      </c>
      <c r="BD77" s="135" t="s">
        <v>365</v>
      </c>
      <c r="BE77" s="135" t="s">
        <v>365</v>
      </c>
      <c r="BF77" s="135" t="s">
        <v>365</v>
      </c>
      <c r="BG77" s="135" t="s">
        <v>365</v>
      </c>
      <c r="BH77" s="135" t="s">
        <v>365</v>
      </c>
      <c r="BI77" s="135" t="s">
        <v>365</v>
      </c>
      <c r="BJ77" s="135" t="s">
        <v>365</v>
      </c>
      <c r="BK77" s="135" t="s">
        <v>365</v>
      </c>
      <c r="BL77" s="135" t="s">
        <v>365</v>
      </c>
      <c r="BM77" s="135" t="s">
        <v>365</v>
      </c>
      <c r="BN77" s="135" t="s">
        <v>365</v>
      </c>
      <c r="BO77" s="135" t="s">
        <v>365</v>
      </c>
      <c r="BP77" s="135" t="s">
        <v>365</v>
      </c>
      <c r="BQ77" s="135" t="s">
        <v>365</v>
      </c>
      <c r="BR77" s="135" t="s">
        <v>365</v>
      </c>
      <c r="BS77" s="135" t="s">
        <v>365</v>
      </c>
      <c r="BT77" s="120" t="s">
        <v>365</v>
      </c>
      <c r="BU77" s="119" t="s">
        <v>365</v>
      </c>
      <c r="BV77" s="135" t="s">
        <v>365</v>
      </c>
      <c r="BW77" s="135" t="s">
        <v>365</v>
      </c>
      <c r="BX77" s="136" t="s">
        <v>365</v>
      </c>
      <c r="BY77" s="268" t="s">
        <v>365</v>
      </c>
      <c r="BZ77" s="136" t="s">
        <v>365</v>
      </c>
      <c r="CA77" s="137">
        <v>558.00400000000002</v>
      </c>
      <c r="CB77" s="136">
        <v>0</v>
      </c>
    </row>
    <row r="78" spans="1:80" ht="11.25" customHeight="1">
      <c r="A78" s="138" t="s">
        <v>362</v>
      </c>
      <c r="B78" s="139" t="s">
        <v>450</v>
      </c>
      <c r="C78" s="139"/>
      <c r="D78" s="139"/>
      <c r="E78" s="139"/>
      <c r="F78" s="139"/>
      <c r="G78" s="140"/>
      <c r="H78" s="141" t="s">
        <v>489</v>
      </c>
      <c r="I78" s="142">
        <v>0</v>
      </c>
      <c r="J78" s="142">
        <v>0</v>
      </c>
      <c r="K78" s="143" t="s">
        <v>365</v>
      </c>
      <c r="L78" s="143" t="s">
        <v>365</v>
      </c>
      <c r="M78" s="143" t="s">
        <v>365</v>
      </c>
      <c r="N78" s="143" t="s">
        <v>365</v>
      </c>
      <c r="O78" s="143" t="s">
        <v>365</v>
      </c>
      <c r="P78" s="143">
        <v>0</v>
      </c>
      <c r="Q78" s="143">
        <v>0</v>
      </c>
      <c r="R78" s="143">
        <v>0</v>
      </c>
      <c r="S78" s="143">
        <v>0</v>
      </c>
      <c r="T78" s="143">
        <v>0</v>
      </c>
      <c r="U78" s="142">
        <v>0</v>
      </c>
      <c r="V78" s="143">
        <v>0</v>
      </c>
      <c r="W78" s="143">
        <v>0</v>
      </c>
      <c r="X78" s="143">
        <v>0</v>
      </c>
      <c r="Y78" s="143">
        <v>0</v>
      </c>
      <c r="Z78" s="142">
        <v>0</v>
      </c>
      <c r="AA78" s="143" t="s">
        <v>365</v>
      </c>
      <c r="AB78" s="143">
        <v>0</v>
      </c>
      <c r="AC78" s="144" t="s">
        <v>365</v>
      </c>
      <c r="AD78" s="142">
        <v>0</v>
      </c>
      <c r="AE78" s="143" t="s">
        <v>365</v>
      </c>
      <c r="AF78" s="143" t="s">
        <v>365</v>
      </c>
      <c r="AG78" s="143" t="s">
        <v>365</v>
      </c>
      <c r="AH78" s="143">
        <v>0</v>
      </c>
      <c r="AI78" s="143">
        <v>0</v>
      </c>
      <c r="AJ78" s="143" t="s">
        <v>365</v>
      </c>
      <c r="AK78" s="143" t="s">
        <v>365</v>
      </c>
      <c r="AL78" s="143" t="s">
        <v>365</v>
      </c>
      <c r="AM78" s="143" t="s">
        <v>365</v>
      </c>
      <c r="AN78" s="143" t="s">
        <v>365</v>
      </c>
      <c r="AO78" s="143" t="s">
        <v>365</v>
      </c>
      <c r="AP78" s="143" t="s">
        <v>365</v>
      </c>
      <c r="AQ78" s="143" t="s">
        <v>365</v>
      </c>
      <c r="AR78" s="143" t="s">
        <v>365</v>
      </c>
      <c r="AS78" s="143" t="s">
        <v>365</v>
      </c>
      <c r="AT78" s="143" t="s">
        <v>365</v>
      </c>
      <c r="AU78" s="143" t="s">
        <v>365</v>
      </c>
      <c r="AV78" s="143" t="s">
        <v>365</v>
      </c>
      <c r="AW78" s="143" t="s">
        <v>365</v>
      </c>
      <c r="AX78" s="143" t="s">
        <v>365</v>
      </c>
      <c r="AY78" s="143" t="s">
        <v>365</v>
      </c>
      <c r="AZ78" s="143" t="s">
        <v>365</v>
      </c>
      <c r="BA78" s="144" t="s">
        <v>365</v>
      </c>
      <c r="BB78" s="142" t="s">
        <v>365</v>
      </c>
      <c r="BC78" s="143" t="s">
        <v>365</v>
      </c>
      <c r="BD78" s="143" t="s">
        <v>365</v>
      </c>
      <c r="BE78" s="143" t="s">
        <v>365</v>
      </c>
      <c r="BF78" s="143" t="s">
        <v>365</v>
      </c>
      <c r="BG78" s="143" t="s">
        <v>365</v>
      </c>
      <c r="BH78" s="143" t="s">
        <v>365</v>
      </c>
      <c r="BI78" s="143" t="s">
        <v>365</v>
      </c>
      <c r="BJ78" s="143" t="s">
        <v>365</v>
      </c>
      <c r="BK78" s="143" t="s">
        <v>365</v>
      </c>
      <c r="BL78" s="143" t="s">
        <v>365</v>
      </c>
      <c r="BM78" s="143" t="s">
        <v>365</v>
      </c>
      <c r="BN78" s="143" t="s">
        <v>365</v>
      </c>
      <c r="BO78" s="143" t="s">
        <v>365</v>
      </c>
      <c r="BP78" s="143" t="s">
        <v>365</v>
      </c>
      <c r="BQ78" s="143" t="s">
        <v>365</v>
      </c>
      <c r="BR78" s="143" t="s">
        <v>365</v>
      </c>
      <c r="BS78" s="143" t="s">
        <v>365</v>
      </c>
      <c r="BT78" s="159" t="s">
        <v>365</v>
      </c>
      <c r="BU78" s="142" t="s">
        <v>365</v>
      </c>
      <c r="BV78" s="143" t="s">
        <v>365</v>
      </c>
      <c r="BW78" s="143" t="s">
        <v>365</v>
      </c>
      <c r="BX78" s="144" t="s">
        <v>365</v>
      </c>
      <c r="BY78" s="269" t="s">
        <v>365</v>
      </c>
      <c r="BZ78" s="144" t="s">
        <v>365</v>
      </c>
      <c r="CA78" s="145">
        <v>0</v>
      </c>
      <c r="CB78" s="144">
        <v>0</v>
      </c>
    </row>
    <row r="79" spans="1:80" ht="11.25" customHeight="1">
      <c r="A79" s="147" t="s">
        <v>490</v>
      </c>
      <c r="B79" s="147"/>
      <c r="C79" s="147"/>
      <c r="D79" s="147"/>
      <c r="E79" s="147"/>
      <c r="F79" s="147"/>
      <c r="G79" s="149"/>
      <c r="H79" s="150" t="s">
        <v>491</v>
      </c>
      <c r="I79" s="151">
        <v>5827.7079999999996</v>
      </c>
      <c r="J79" s="151">
        <v>88.358999999999995</v>
      </c>
      <c r="K79" s="152">
        <v>0</v>
      </c>
      <c r="L79" s="152">
        <v>58.804000000000002</v>
      </c>
      <c r="M79" s="152">
        <v>28.529</v>
      </c>
      <c r="N79" s="152">
        <v>0</v>
      </c>
      <c r="O79" s="152">
        <v>1.006</v>
      </c>
      <c r="P79" s="152">
        <v>0</v>
      </c>
      <c r="Q79" s="152">
        <v>0.02</v>
      </c>
      <c r="R79" s="152">
        <v>0</v>
      </c>
      <c r="S79" s="152">
        <v>0</v>
      </c>
      <c r="T79" s="152">
        <v>0</v>
      </c>
      <c r="U79" s="151">
        <v>833.81799999999998</v>
      </c>
      <c r="V79" s="152">
        <v>0</v>
      </c>
      <c r="W79" s="152">
        <v>833.81799999999998</v>
      </c>
      <c r="X79" s="152">
        <v>0</v>
      </c>
      <c r="Y79" s="152">
        <v>0</v>
      </c>
      <c r="Z79" s="151">
        <v>0</v>
      </c>
      <c r="AA79" s="152">
        <v>0</v>
      </c>
      <c r="AB79" s="152">
        <v>0</v>
      </c>
      <c r="AC79" s="151">
        <v>0</v>
      </c>
      <c r="AD79" s="151">
        <v>821.07500000000005</v>
      </c>
      <c r="AE79" s="152">
        <v>0</v>
      </c>
      <c r="AF79" s="152">
        <v>0</v>
      </c>
      <c r="AG79" s="152">
        <v>0</v>
      </c>
      <c r="AH79" s="152">
        <v>0</v>
      </c>
      <c r="AI79" s="152">
        <v>0</v>
      </c>
      <c r="AJ79" s="152">
        <v>362.56700000000001</v>
      </c>
      <c r="AK79" s="152">
        <v>0</v>
      </c>
      <c r="AL79" s="152">
        <v>8.93</v>
      </c>
      <c r="AM79" s="152">
        <v>0.35</v>
      </c>
      <c r="AN79" s="152">
        <v>0</v>
      </c>
      <c r="AO79" s="152">
        <v>0</v>
      </c>
      <c r="AP79" s="152">
        <v>0</v>
      </c>
      <c r="AQ79" s="152">
        <v>5.0000000000000001E-3</v>
      </c>
      <c r="AR79" s="152">
        <v>0</v>
      </c>
      <c r="AS79" s="152">
        <v>27.298999999999999</v>
      </c>
      <c r="AT79" s="152">
        <v>390.70499999999998</v>
      </c>
      <c r="AU79" s="152">
        <v>0</v>
      </c>
      <c r="AV79" s="152">
        <v>0</v>
      </c>
      <c r="AW79" s="152">
        <v>0</v>
      </c>
      <c r="AX79" s="152">
        <v>0</v>
      </c>
      <c r="AY79" s="152">
        <v>0</v>
      </c>
      <c r="AZ79" s="152">
        <v>31.219000000000001</v>
      </c>
      <c r="BA79" s="151">
        <v>1518.297</v>
      </c>
      <c r="BB79" s="151">
        <v>0.629</v>
      </c>
      <c r="BC79" s="152" t="s">
        <v>365</v>
      </c>
      <c r="BD79" s="152" t="s">
        <v>365</v>
      </c>
      <c r="BE79" s="152" t="s">
        <v>365</v>
      </c>
      <c r="BF79" s="152" t="s">
        <v>365</v>
      </c>
      <c r="BG79" s="152">
        <v>0</v>
      </c>
      <c r="BH79" s="152">
        <v>0</v>
      </c>
      <c r="BI79" s="152">
        <v>0.629</v>
      </c>
      <c r="BJ79" s="152">
        <v>0</v>
      </c>
      <c r="BK79" s="152">
        <v>0</v>
      </c>
      <c r="BL79" s="152">
        <v>0</v>
      </c>
      <c r="BM79" s="152">
        <v>0</v>
      </c>
      <c r="BN79" s="152">
        <v>0</v>
      </c>
      <c r="BO79" s="152">
        <v>0</v>
      </c>
      <c r="BP79" s="152">
        <v>0</v>
      </c>
      <c r="BQ79" s="152">
        <v>0</v>
      </c>
      <c r="BR79" s="152">
        <v>0</v>
      </c>
      <c r="BS79" s="152">
        <v>0</v>
      </c>
      <c r="BT79" s="152" t="s">
        <v>365</v>
      </c>
      <c r="BU79" s="151">
        <v>2.3E-2</v>
      </c>
      <c r="BV79" s="152">
        <v>2.3E-2</v>
      </c>
      <c r="BW79" s="152">
        <v>0</v>
      </c>
      <c r="BX79" s="151" t="s">
        <v>365</v>
      </c>
      <c r="BY79" s="270">
        <v>604.04600000000005</v>
      </c>
      <c r="BZ79" s="151">
        <v>1961.4590000000001</v>
      </c>
      <c r="CA79" s="153">
        <v>5421.48</v>
      </c>
      <c r="CB79" s="151">
        <v>149.22300000000001</v>
      </c>
    </row>
    <row r="80" spans="1:80" ht="11.25" customHeight="1">
      <c r="A80" s="154" t="s">
        <v>362</v>
      </c>
      <c r="B80" s="155" t="s">
        <v>492</v>
      </c>
      <c r="C80" s="155"/>
      <c r="D80" s="155"/>
      <c r="E80" s="155"/>
      <c r="F80" s="155"/>
      <c r="G80" s="156"/>
      <c r="H80" s="157" t="s">
        <v>493</v>
      </c>
      <c r="I80" s="119">
        <v>1170.472</v>
      </c>
      <c r="J80" s="119">
        <v>0.82899999999999996</v>
      </c>
      <c r="K80" s="120">
        <v>0</v>
      </c>
      <c r="L80" s="120">
        <v>0</v>
      </c>
      <c r="M80" s="120">
        <v>0.73799999999999999</v>
      </c>
      <c r="N80" s="120">
        <v>0</v>
      </c>
      <c r="O80" s="120">
        <v>8.5000000000000006E-2</v>
      </c>
      <c r="P80" s="120">
        <v>0</v>
      </c>
      <c r="Q80" s="120">
        <v>6.0000000000000001E-3</v>
      </c>
      <c r="R80" s="120">
        <v>0</v>
      </c>
      <c r="S80" s="120">
        <v>0</v>
      </c>
      <c r="T80" s="120">
        <v>0</v>
      </c>
      <c r="U80" s="119">
        <v>1.2999999999999999E-2</v>
      </c>
      <c r="V80" s="120">
        <v>0</v>
      </c>
      <c r="W80" s="120">
        <v>1.2999999999999999E-2</v>
      </c>
      <c r="X80" s="120">
        <v>0</v>
      </c>
      <c r="Y80" s="120">
        <v>0</v>
      </c>
      <c r="Z80" s="119">
        <v>0</v>
      </c>
      <c r="AA80" s="120">
        <v>0</v>
      </c>
      <c r="AB80" s="120">
        <v>0</v>
      </c>
      <c r="AC80" s="119">
        <v>0</v>
      </c>
      <c r="AD80" s="119">
        <v>8.0399999999999991</v>
      </c>
      <c r="AE80" s="120">
        <v>0</v>
      </c>
      <c r="AF80" s="120">
        <v>0</v>
      </c>
      <c r="AG80" s="120" t="s">
        <v>365</v>
      </c>
      <c r="AH80" s="120" t="s">
        <v>365</v>
      </c>
      <c r="AI80" s="120" t="s">
        <v>365</v>
      </c>
      <c r="AJ80" s="120">
        <v>0</v>
      </c>
      <c r="AK80" s="120">
        <v>0</v>
      </c>
      <c r="AL80" s="120">
        <v>2.5999999999999999E-2</v>
      </c>
      <c r="AM80" s="120">
        <v>0.318</v>
      </c>
      <c r="AN80" s="120">
        <v>0</v>
      </c>
      <c r="AO80" s="120">
        <v>0</v>
      </c>
      <c r="AP80" s="120">
        <v>0</v>
      </c>
      <c r="AQ80" s="120">
        <v>2E-3</v>
      </c>
      <c r="AR80" s="120">
        <v>0</v>
      </c>
      <c r="AS80" s="120">
        <v>4.24</v>
      </c>
      <c r="AT80" s="120">
        <v>3.452</v>
      </c>
      <c r="AU80" s="120">
        <v>0</v>
      </c>
      <c r="AV80" s="120">
        <v>0</v>
      </c>
      <c r="AW80" s="120">
        <v>0</v>
      </c>
      <c r="AX80" s="120">
        <v>0</v>
      </c>
      <c r="AY80" s="120">
        <v>0</v>
      </c>
      <c r="AZ80" s="120">
        <v>2E-3</v>
      </c>
      <c r="BA80" s="119">
        <v>0.89400000000000002</v>
      </c>
      <c r="BB80" s="119">
        <v>4.4999999999999998E-2</v>
      </c>
      <c r="BC80" s="120" t="s">
        <v>365</v>
      </c>
      <c r="BD80" s="120" t="s">
        <v>365</v>
      </c>
      <c r="BE80" s="120" t="s">
        <v>365</v>
      </c>
      <c r="BF80" s="120" t="s">
        <v>365</v>
      </c>
      <c r="BG80" s="120">
        <v>0</v>
      </c>
      <c r="BH80" s="120">
        <v>0</v>
      </c>
      <c r="BI80" s="120">
        <v>4.4999999999999998E-2</v>
      </c>
      <c r="BJ80" s="120">
        <v>0</v>
      </c>
      <c r="BK80" s="120">
        <v>0</v>
      </c>
      <c r="BL80" s="120">
        <v>0</v>
      </c>
      <c r="BM80" s="120">
        <v>0</v>
      </c>
      <c r="BN80" s="120">
        <v>0</v>
      </c>
      <c r="BO80" s="120">
        <v>0</v>
      </c>
      <c r="BP80" s="120">
        <v>0</v>
      </c>
      <c r="BQ80" s="120">
        <v>0</v>
      </c>
      <c r="BR80" s="120">
        <v>0</v>
      </c>
      <c r="BS80" s="120">
        <v>0</v>
      </c>
      <c r="BT80" s="120" t="s">
        <v>365</v>
      </c>
      <c r="BU80" s="119">
        <v>0.01</v>
      </c>
      <c r="BV80" s="120">
        <v>0.01</v>
      </c>
      <c r="BW80" s="120">
        <v>0</v>
      </c>
      <c r="BX80" s="119" t="s">
        <v>365</v>
      </c>
      <c r="BY80" s="267">
        <v>138.095</v>
      </c>
      <c r="BZ80" s="119">
        <v>1022.544</v>
      </c>
      <c r="CA80" s="121">
        <v>972.125</v>
      </c>
      <c r="CB80" s="119">
        <v>64.367999999999995</v>
      </c>
    </row>
    <row r="81" spans="1:80" ht="11.25" customHeight="1">
      <c r="A81" s="131" t="s">
        <v>362</v>
      </c>
      <c r="B81" s="132" t="s">
        <v>494</v>
      </c>
      <c r="C81" s="132"/>
      <c r="D81" s="132"/>
      <c r="E81" s="132"/>
      <c r="F81" s="132"/>
      <c r="G81" s="133"/>
      <c r="H81" s="168" t="s">
        <v>495</v>
      </c>
      <c r="I81" s="119">
        <v>517.48</v>
      </c>
      <c r="J81" s="119">
        <v>15.861000000000001</v>
      </c>
      <c r="K81" s="135">
        <v>0</v>
      </c>
      <c r="L81" s="135">
        <v>0</v>
      </c>
      <c r="M81" s="135">
        <v>14.926</v>
      </c>
      <c r="N81" s="135">
        <v>0</v>
      </c>
      <c r="O81" s="135">
        <v>0.92100000000000004</v>
      </c>
      <c r="P81" s="135">
        <v>0</v>
      </c>
      <c r="Q81" s="135">
        <v>1.4E-2</v>
      </c>
      <c r="R81" s="135">
        <v>0</v>
      </c>
      <c r="S81" s="135">
        <v>0</v>
      </c>
      <c r="T81" s="135">
        <v>0</v>
      </c>
      <c r="U81" s="119">
        <v>0</v>
      </c>
      <c r="V81" s="135">
        <v>0</v>
      </c>
      <c r="W81" s="135">
        <v>0</v>
      </c>
      <c r="X81" s="135">
        <v>0</v>
      </c>
      <c r="Y81" s="135">
        <v>0</v>
      </c>
      <c r="Z81" s="119">
        <v>0</v>
      </c>
      <c r="AA81" s="135">
        <v>0</v>
      </c>
      <c r="AB81" s="135">
        <v>0</v>
      </c>
      <c r="AC81" s="136">
        <v>0</v>
      </c>
      <c r="AD81" s="119">
        <v>20.858000000000001</v>
      </c>
      <c r="AE81" s="135">
        <v>0</v>
      </c>
      <c r="AF81" s="135">
        <v>0</v>
      </c>
      <c r="AG81" s="135" t="s">
        <v>365</v>
      </c>
      <c r="AH81" s="135" t="s">
        <v>365</v>
      </c>
      <c r="AI81" s="135" t="s">
        <v>365</v>
      </c>
      <c r="AJ81" s="135">
        <v>0</v>
      </c>
      <c r="AK81" s="135">
        <v>0</v>
      </c>
      <c r="AL81" s="135">
        <v>1.4999999999999999E-2</v>
      </c>
      <c r="AM81" s="135">
        <v>3.2000000000000001E-2</v>
      </c>
      <c r="AN81" s="135">
        <v>0</v>
      </c>
      <c r="AO81" s="135">
        <v>0</v>
      </c>
      <c r="AP81" s="135">
        <v>0</v>
      </c>
      <c r="AQ81" s="135">
        <v>3.0000000000000001E-3</v>
      </c>
      <c r="AR81" s="135">
        <v>0</v>
      </c>
      <c r="AS81" s="135">
        <v>20.562000000000001</v>
      </c>
      <c r="AT81" s="135">
        <v>0</v>
      </c>
      <c r="AU81" s="135">
        <v>0</v>
      </c>
      <c r="AV81" s="135">
        <v>0</v>
      </c>
      <c r="AW81" s="135">
        <v>0</v>
      </c>
      <c r="AX81" s="135">
        <v>0</v>
      </c>
      <c r="AY81" s="135">
        <v>0</v>
      </c>
      <c r="AZ81" s="135">
        <v>0.245</v>
      </c>
      <c r="BA81" s="136">
        <v>2.7440000000000002</v>
      </c>
      <c r="BB81" s="119">
        <v>0.58499999999999996</v>
      </c>
      <c r="BC81" s="135" t="s">
        <v>365</v>
      </c>
      <c r="BD81" s="135" t="s">
        <v>365</v>
      </c>
      <c r="BE81" s="135" t="s">
        <v>365</v>
      </c>
      <c r="BF81" s="135" t="s">
        <v>365</v>
      </c>
      <c r="BG81" s="135">
        <v>0</v>
      </c>
      <c r="BH81" s="135">
        <v>0</v>
      </c>
      <c r="BI81" s="135">
        <v>0.58499999999999996</v>
      </c>
      <c r="BJ81" s="135">
        <v>0</v>
      </c>
      <c r="BK81" s="135">
        <v>0</v>
      </c>
      <c r="BL81" s="135">
        <v>0</v>
      </c>
      <c r="BM81" s="135">
        <v>0</v>
      </c>
      <c r="BN81" s="135">
        <v>0</v>
      </c>
      <c r="BO81" s="135">
        <v>0</v>
      </c>
      <c r="BP81" s="135">
        <v>0</v>
      </c>
      <c r="BQ81" s="135">
        <v>0</v>
      </c>
      <c r="BR81" s="135">
        <v>0</v>
      </c>
      <c r="BS81" s="135">
        <v>0</v>
      </c>
      <c r="BT81" s="120" t="s">
        <v>365</v>
      </c>
      <c r="BU81" s="119">
        <v>1.2999999999999999E-2</v>
      </c>
      <c r="BV81" s="135">
        <v>1.2999999999999999E-2</v>
      </c>
      <c r="BW81" s="135">
        <v>0</v>
      </c>
      <c r="BX81" s="136" t="s">
        <v>365</v>
      </c>
      <c r="BY81" s="268">
        <v>71.063000000000002</v>
      </c>
      <c r="BZ81" s="136">
        <v>406.35599999999999</v>
      </c>
      <c r="CA81" s="137">
        <v>436.88799999999998</v>
      </c>
      <c r="CB81" s="136">
        <v>27.349</v>
      </c>
    </row>
    <row r="82" spans="1:80" ht="11.25" customHeight="1">
      <c r="A82" s="131" t="s">
        <v>362</v>
      </c>
      <c r="B82" s="132" t="s">
        <v>496</v>
      </c>
      <c r="C82" s="132"/>
      <c r="D82" s="132"/>
      <c r="E82" s="132"/>
      <c r="F82" s="132"/>
      <c r="G82" s="133"/>
      <c r="H82" s="134" t="s">
        <v>497</v>
      </c>
      <c r="I82" s="119">
        <v>499.37799999999999</v>
      </c>
      <c r="J82" s="119" t="s">
        <v>365</v>
      </c>
      <c r="K82" s="135" t="s">
        <v>365</v>
      </c>
      <c r="L82" s="135" t="s">
        <v>365</v>
      </c>
      <c r="M82" s="135" t="s">
        <v>365</v>
      </c>
      <c r="N82" s="135" t="s">
        <v>365</v>
      </c>
      <c r="O82" s="135" t="s">
        <v>365</v>
      </c>
      <c r="P82" s="135" t="s">
        <v>365</v>
      </c>
      <c r="Q82" s="135" t="s">
        <v>365</v>
      </c>
      <c r="R82" s="135" t="s">
        <v>365</v>
      </c>
      <c r="S82" s="135" t="s">
        <v>365</v>
      </c>
      <c r="T82" s="135" t="s">
        <v>365</v>
      </c>
      <c r="U82" s="119" t="s">
        <v>365</v>
      </c>
      <c r="V82" s="135" t="s">
        <v>365</v>
      </c>
      <c r="W82" s="135" t="s">
        <v>365</v>
      </c>
      <c r="X82" s="135" t="s">
        <v>365</v>
      </c>
      <c r="Y82" s="135" t="s">
        <v>365</v>
      </c>
      <c r="Z82" s="119" t="s">
        <v>365</v>
      </c>
      <c r="AA82" s="135" t="s">
        <v>365</v>
      </c>
      <c r="AB82" s="135" t="s">
        <v>365</v>
      </c>
      <c r="AC82" s="136" t="s">
        <v>365</v>
      </c>
      <c r="AD82" s="119">
        <v>2.089</v>
      </c>
      <c r="AE82" s="135">
        <v>0</v>
      </c>
      <c r="AF82" s="135">
        <v>0</v>
      </c>
      <c r="AG82" s="135" t="s">
        <v>365</v>
      </c>
      <c r="AH82" s="135" t="s">
        <v>365</v>
      </c>
      <c r="AI82" s="135" t="s">
        <v>365</v>
      </c>
      <c r="AJ82" s="135">
        <v>0</v>
      </c>
      <c r="AK82" s="135">
        <v>0</v>
      </c>
      <c r="AL82" s="135">
        <v>0</v>
      </c>
      <c r="AM82" s="135">
        <v>0</v>
      </c>
      <c r="AN82" s="135">
        <v>0</v>
      </c>
      <c r="AO82" s="135">
        <v>0</v>
      </c>
      <c r="AP82" s="135">
        <v>0</v>
      </c>
      <c r="AQ82" s="135">
        <v>0</v>
      </c>
      <c r="AR82" s="135">
        <v>0</v>
      </c>
      <c r="AS82" s="135">
        <v>2.089</v>
      </c>
      <c r="AT82" s="135">
        <v>0</v>
      </c>
      <c r="AU82" s="135">
        <v>0</v>
      </c>
      <c r="AV82" s="135">
        <v>0</v>
      </c>
      <c r="AW82" s="135">
        <v>0</v>
      </c>
      <c r="AX82" s="135">
        <v>0</v>
      </c>
      <c r="AY82" s="135">
        <v>0</v>
      </c>
      <c r="AZ82" s="135">
        <v>0</v>
      </c>
      <c r="BA82" s="136">
        <v>466.67599999999999</v>
      </c>
      <c r="BB82" s="119">
        <v>0</v>
      </c>
      <c r="BC82" s="135" t="s">
        <v>365</v>
      </c>
      <c r="BD82" s="135" t="s">
        <v>365</v>
      </c>
      <c r="BE82" s="135" t="s">
        <v>365</v>
      </c>
      <c r="BF82" s="135" t="s">
        <v>365</v>
      </c>
      <c r="BG82" s="135" t="s">
        <v>365</v>
      </c>
      <c r="BH82" s="135" t="s">
        <v>365</v>
      </c>
      <c r="BI82" s="135" t="s">
        <v>365</v>
      </c>
      <c r="BJ82" s="135" t="s">
        <v>365</v>
      </c>
      <c r="BK82" s="135" t="s">
        <v>365</v>
      </c>
      <c r="BL82" s="135" t="s">
        <v>365</v>
      </c>
      <c r="BM82" s="135" t="s">
        <v>365</v>
      </c>
      <c r="BN82" s="135">
        <v>0</v>
      </c>
      <c r="BO82" s="135" t="s">
        <v>365</v>
      </c>
      <c r="BP82" s="135">
        <v>0</v>
      </c>
      <c r="BQ82" s="135" t="s">
        <v>365</v>
      </c>
      <c r="BR82" s="135">
        <v>0</v>
      </c>
      <c r="BS82" s="135" t="s">
        <v>365</v>
      </c>
      <c r="BT82" s="120" t="s">
        <v>365</v>
      </c>
      <c r="BU82" s="119" t="s">
        <v>365</v>
      </c>
      <c r="BV82" s="135" t="s">
        <v>365</v>
      </c>
      <c r="BW82" s="135" t="s">
        <v>365</v>
      </c>
      <c r="BX82" s="136" t="s">
        <v>365</v>
      </c>
      <c r="BY82" s="268">
        <v>0.55200000000000005</v>
      </c>
      <c r="BZ82" s="136">
        <v>30.061</v>
      </c>
      <c r="CA82" s="137">
        <v>493.80900000000003</v>
      </c>
      <c r="CB82" s="136">
        <v>1.63</v>
      </c>
    </row>
    <row r="83" spans="1:80" ht="11.25" customHeight="1">
      <c r="A83" s="131" t="s">
        <v>362</v>
      </c>
      <c r="B83" s="132" t="s">
        <v>436</v>
      </c>
      <c r="C83" s="132"/>
      <c r="D83" s="132"/>
      <c r="E83" s="132"/>
      <c r="F83" s="132"/>
      <c r="G83" s="133"/>
      <c r="H83" s="134" t="s">
        <v>498</v>
      </c>
      <c r="I83" s="119">
        <v>7.9000000000000001E-2</v>
      </c>
      <c r="J83" s="119">
        <v>0</v>
      </c>
      <c r="K83" s="135">
        <v>0</v>
      </c>
      <c r="L83" s="135">
        <v>0</v>
      </c>
      <c r="M83" s="135">
        <v>0</v>
      </c>
      <c r="N83" s="135">
        <v>0</v>
      </c>
      <c r="O83" s="135">
        <v>0</v>
      </c>
      <c r="P83" s="135">
        <v>0</v>
      </c>
      <c r="Q83" s="135">
        <v>0</v>
      </c>
      <c r="R83" s="135">
        <v>0</v>
      </c>
      <c r="S83" s="135">
        <v>0</v>
      </c>
      <c r="T83" s="135">
        <v>0</v>
      </c>
      <c r="U83" s="119">
        <v>0</v>
      </c>
      <c r="V83" s="135">
        <v>0</v>
      </c>
      <c r="W83" s="135">
        <v>0</v>
      </c>
      <c r="X83" s="135">
        <v>0</v>
      </c>
      <c r="Y83" s="135">
        <v>0</v>
      </c>
      <c r="Z83" s="119">
        <v>0</v>
      </c>
      <c r="AA83" s="135">
        <v>0</v>
      </c>
      <c r="AB83" s="135">
        <v>0</v>
      </c>
      <c r="AC83" s="136">
        <v>0</v>
      </c>
      <c r="AD83" s="119" t="s">
        <v>365</v>
      </c>
      <c r="AE83" s="135" t="s">
        <v>365</v>
      </c>
      <c r="AF83" s="135" t="s">
        <v>365</v>
      </c>
      <c r="AG83" s="135" t="s">
        <v>365</v>
      </c>
      <c r="AH83" s="135" t="s">
        <v>365</v>
      </c>
      <c r="AI83" s="135" t="s">
        <v>365</v>
      </c>
      <c r="AJ83" s="135" t="s">
        <v>365</v>
      </c>
      <c r="AK83" s="135" t="s">
        <v>365</v>
      </c>
      <c r="AL83" s="135" t="s">
        <v>365</v>
      </c>
      <c r="AM83" s="135" t="s">
        <v>365</v>
      </c>
      <c r="AN83" s="135" t="s">
        <v>365</v>
      </c>
      <c r="AO83" s="135" t="s">
        <v>365</v>
      </c>
      <c r="AP83" s="135" t="s">
        <v>365</v>
      </c>
      <c r="AQ83" s="135" t="s">
        <v>365</v>
      </c>
      <c r="AR83" s="135" t="s">
        <v>365</v>
      </c>
      <c r="AS83" s="135" t="s">
        <v>365</v>
      </c>
      <c r="AT83" s="135" t="s">
        <v>365</v>
      </c>
      <c r="AU83" s="135" t="s">
        <v>365</v>
      </c>
      <c r="AV83" s="135" t="s">
        <v>365</v>
      </c>
      <c r="AW83" s="135" t="s">
        <v>365</v>
      </c>
      <c r="AX83" s="135" t="s">
        <v>365</v>
      </c>
      <c r="AY83" s="135" t="s">
        <v>365</v>
      </c>
      <c r="AZ83" s="135" t="s">
        <v>365</v>
      </c>
      <c r="BA83" s="136" t="s">
        <v>365</v>
      </c>
      <c r="BB83" s="119">
        <v>0</v>
      </c>
      <c r="BC83" s="135" t="s">
        <v>365</v>
      </c>
      <c r="BD83" s="135" t="s">
        <v>365</v>
      </c>
      <c r="BE83" s="135" t="s">
        <v>365</v>
      </c>
      <c r="BF83" s="135" t="s">
        <v>365</v>
      </c>
      <c r="BG83" s="135">
        <v>0</v>
      </c>
      <c r="BH83" s="135">
        <v>0</v>
      </c>
      <c r="BI83" s="135">
        <v>0</v>
      </c>
      <c r="BJ83" s="135">
        <v>0</v>
      </c>
      <c r="BK83" s="135">
        <v>0</v>
      </c>
      <c r="BL83" s="135">
        <v>0</v>
      </c>
      <c r="BM83" s="135">
        <v>0</v>
      </c>
      <c r="BN83" s="135" t="s">
        <v>365</v>
      </c>
      <c r="BO83" s="135">
        <v>0</v>
      </c>
      <c r="BP83" s="135" t="s">
        <v>365</v>
      </c>
      <c r="BQ83" s="135">
        <v>0</v>
      </c>
      <c r="BR83" s="135" t="s">
        <v>365</v>
      </c>
      <c r="BS83" s="135">
        <v>0</v>
      </c>
      <c r="BT83" s="120" t="s">
        <v>365</v>
      </c>
      <c r="BU83" s="119">
        <v>0</v>
      </c>
      <c r="BV83" s="135">
        <v>0</v>
      </c>
      <c r="BW83" s="135">
        <v>0</v>
      </c>
      <c r="BX83" s="136" t="s">
        <v>365</v>
      </c>
      <c r="BY83" s="268">
        <v>0</v>
      </c>
      <c r="BZ83" s="136">
        <v>7.9000000000000001E-2</v>
      </c>
      <c r="CA83" s="137">
        <v>6.5000000000000002E-2</v>
      </c>
      <c r="CB83" s="136">
        <v>4.0000000000000001E-3</v>
      </c>
    </row>
    <row r="84" spans="1:80" ht="11.25" customHeight="1">
      <c r="A84" s="131" t="s">
        <v>362</v>
      </c>
      <c r="B84" s="132" t="s">
        <v>416</v>
      </c>
      <c r="C84" s="132"/>
      <c r="D84" s="132"/>
      <c r="E84" s="132"/>
      <c r="F84" s="132"/>
      <c r="G84" s="133"/>
      <c r="H84" s="134" t="s">
        <v>499</v>
      </c>
      <c r="I84" s="119">
        <v>968.39300000000003</v>
      </c>
      <c r="J84" s="119">
        <v>58.804000000000002</v>
      </c>
      <c r="K84" s="135">
        <v>0</v>
      </c>
      <c r="L84" s="135">
        <v>58.804000000000002</v>
      </c>
      <c r="M84" s="135">
        <v>0</v>
      </c>
      <c r="N84" s="135">
        <v>0</v>
      </c>
      <c r="O84" s="135">
        <v>0</v>
      </c>
      <c r="P84" s="135">
        <v>0</v>
      </c>
      <c r="Q84" s="135">
        <v>0</v>
      </c>
      <c r="R84" s="135">
        <v>0</v>
      </c>
      <c r="S84" s="135">
        <v>0</v>
      </c>
      <c r="T84" s="135">
        <v>0</v>
      </c>
      <c r="U84" s="119">
        <v>833.80499999999995</v>
      </c>
      <c r="V84" s="135">
        <v>0</v>
      </c>
      <c r="W84" s="135">
        <v>833.80499999999995</v>
      </c>
      <c r="X84" s="135">
        <v>0</v>
      </c>
      <c r="Y84" s="135">
        <v>0</v>
      </c>
      <c r="Z84" s="119">
        <v>0</v>
      </c>
      <c r="AA84" s="135">
        <v>0</v>
      </c>
      <c r="AB84" s="135">
        <v>0</v>
      </c>
      <c r="AC84" s="136">
        <v>0</v>
      </c>
      <c r="AD84" s="119">
        <v>0</v>
      </c>
      <c r="AE84" s="135">
        <v>0</v>
      </c>
      <c r="AF84" s="135">
        <v>0</v>
      </c>
      <c r="AG84" s="135" t="s">
        <v>365</v>
      </c>
      <c r="AH84" s="135" t="s">
        <v>365</v>
      </c>
      <c r="AI84" s="135" t="s">
        <v>365</v>
      </c>
      <c r="AJ84" s="135">
        <v>0</v>
      </c>
      <c r="AK84" s="135">
        <v>0</v>
      </c>
      <c r="AL84" s="135">
        <v>0</v>
      </c>
      <c r="AM84" s="135">
        <v>0</v>
      </c>
      <c r="AN84" s="135">
        <v>0</v>
      </c>
      <c r="AO84" s="135">
        <v>0</v>
      </c>
      <c r="AP84" s="135">
        <v>0</v>
      </c>
      <c r="AQ84" s="135">
        <v>0</v>
      </c>
      <c r="AR84" s="135">
        <v>0</v>
      </c>
      <c r="AS84" s="135">
        <v>0</v>
      </c>
      <c r="AT84" s="135">
        <v>0</v>
      </c>
      <c r="AU84" s="135">
        <v>0</v>
      </c>
      <c r="AV84" s="135">
        <v>0</v>
      </c>
      <c r="AW84" s="135">
        <v>0</v>
      </c>
      <c r="AX84" s="135">
        <v>0</v>
      </c>
      <c r="AY84" s="135">
        <v>0</v>
      </c>
      <c r="AZ84" s="135">
        <v>0</v>
      </c>
      <c r="BA84" s="136">
        <v>0.25900000000000001</v>
      </c>
      <c r="BB84" s="119">
        <v>0</v>
      </c>
      <c r="BC84" s="135" t="s">
        <v>365</v>
      </c>
      <c r="BD84" s="135" t="s">
        <v>365</v>
      </c>
      <c r="BE84" s="135" t="s">
        <v>365</v>
      </c>
      <c r="BF84" s="135" t="s">
        <v>365</v>
      </c>
      <c r="BG84" s="135">
        <v>0</v>
      </c>
      <c r="BH84" s="135">
        <v>0</v>
      </c>
      <c r="BI84" s="135">
        <v>0</v>
      </c>
      <c r="BJ84" s="135">
        <v>0</v>
      </c>
      <c r="BK84" s="135">
        <v>0</v>
      </c>
      <c r="BL84" s="135">
        <v>0</v>
      </c>
      <c r="BM84" s="135">
        <v>0</v>
      </c>
      <c r="BN84" s="135">
        <v>0</v>
      </c>
      <c r="BO84" s="135">
        <v>0</v>
      </c>
      <c r="BP84" s="135">
        <v>0</v>
      </c>
      <c r="BQ84" s="135">
        <v>0</v>
      </c>
      <c r="BR84" s="135">
        <v>0</v>
      </c>
      <c r="BS84" s="135">
        <v>0</v>
      </c>
      <c r="BT84" s="120" t="s">
        <v>365</v>
      </c>
      <c r="BU84" s="119">
        <v>0</v>
      </c>
      <c r="BV84" s="135">
        <v>0</v>
      </c>
      <c r="BW84" s="135">
        <v>0</v>
      </c>
      <c r="BX84" s="136" t="s">
        <v>365</v>
      </c>
      <c r="BY84" s="268">
        <v>18.992000000000001</v>
      </c>
      <c r="BZ84" s="136">
        <v>56.533000000000001</v>
      </c>
      <c r="CA84" s="137">
        <v>956.58500000000004</v>
      </c>
      <c r="CB84" s="136">
        <v>4.4000000000000004</v>
      </c>
    </row>
    <row r="85" spans="1:80" ht="11.25" customHeight="1">
      <c r="A85" s="131" t="s">
        <v>362</v>
      </c>
      <c r="B85" s="132" t="s">
        <v>438</v>
      </c>
      <c r="C85" s="132"/>
      <c r="D85" s="132"/>
      <c r="E85" s="132"/>
      <c r="F85" s="132"/>
      <c r="G85" s="133"/>
      <c r="H85" s="134" t="s">
        <v>500</v>
      </c>
      <c r="I85" s="119">
        <v>0</v>
      </c>
      <c r="J85" s="119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5">
        <v>0</v>
      </c>
      <c r="R85" s="135">
        <v>0</v>
      </c>
      <c r="S85" s="135">
        <v>0</v>
      </c>
      <c r="T85" s="135">
        <v>0</v>
      </c>
      <c r="U85" s="119">
        <v>0</v>
      </c>
      <c r="V85" s="135">
        <v>0</v>
      </c>
      <c r="W85" s="135">
        <v>0</v>
      </c>
      <c r="X85" s="135">
        <v>0</v>
      </c>
      <c r="Y85" s="135">
        <v>0</v>
      </c>
      <c r="Z85" s="119">
        <v>0</v>
      </c>
      <c r="AA85" s="135">
        <v>0</v>
      </c>
      <c r="AB85" s="135">
        <v>0</v>
      </c>
      <c r="AC85" s="136">
        <v>0</v>
      </c>
      <c r="AD85" s="119" t="s">
        <v>365</v>
      </c>
      <c r="AE85" s="135" t="s">
        <v>365</v>
      </c>
      <c r="AF85" s="135" t="s">
        <v>365</v>
      </c>
      <c r="AG85" s="135" t="s">
        <v>365</v>
      </c>
      <c r="AH85" s="135" t="s">
        <v>365</v>
      </c>
      <c r="AI85" s="135" t="s">
        <v>365</v>
      </c>
      <c r="AJ85" s="135" t="s">
        <v>365</v>
      </c>
      <c r="AK85" s="135" t="s">
        <v>365</v>
      </c>
      <c r="AL85" s="135" t="s">
        <v>365</v>
      </c>
      <c r="AM85" s="135" t="s">
        <v>365</v>
      </c>
      <c r="AN85" s="135" t="s">
        <v>365</v>
      </c>
      <c r="AO85" s="135" t="s">
        <v>365</v>
      </c>
      <c r="AP85" s="135" t="s">
        <v>365</v>
      </c>
      <c r="AQ85" s="135" t="s">
        <v>365</v>
      </c>
      <c r="AR85" s="135" t="s">
        <v>365</v>
      </c>
      <c r="AS85" s="135" t="s">
        <v>365</v>
      </c>
      <c r="AT85" s="135" t="s">
        <v>365</v>
      </c>
      <c r="AU85" s="135" t="s">
        <v>365</v>
      </c>
      <c r="AV85" s="135" t="s">
        <v>365</v>
      </c>
      <c r="AW85" s="135" t="s">
        <v>365</v>
      </c>
      <c r="AX85" s="135" t="s">
        <v>365</v>
      </c>
      <c r="AY85" s="135" t="s">
        <v>365</v>
      </c>
      <c r="AZ85" s="135" t="s">
        <v>365</v>
      </c>
      <c r="BA85" s="136" t="s">
        <v>365</v>
      </c>
      <c r="BB85" s="119">
        <v>0</v>
      </c>
      <c r="BC85" s="135" t="s">
        <v>365</v>
      </c>
      <c r="BD85" s="135" t="s">
        <v>365</v>
      </c>
      <c r="BE85" s="135" t="s">
        <v>365</v>
      </c>
      <c r="BF85" s="135" t="s">
        <v>365</v>
      </c>
      <c r="BG85" s="135">
        <v>0</v>
      </c>
      <c r="BH85" s="135">
        <v>0</v>
      </c>
      <c r="BI85" s="135">
        <v>0</v>
      </c>
      <c r="BJ85" s="135">
        <v>0</v>
      </c>
      <c r="BK85" s="135">
        <v>0</v>
      </c>
      <c r="BL85" s="135">
        <v>0</v>
      </c>
      <c r="BM85" s="135">
        <v>0</v>
      </c>
      <c r="BN85" s="135" t="s">
        <v>365</v>
      </c>
      <c r="BO85" s="135">
        <v>0</v>
      </c>
      <c r="BP85" s="135" t="s">
        <v>365</v>
      </c>
      <c r="BQ85" s="135">
        <v>0</v>
      </c>
      <c r="BR85" s="135" t="s">
        <v>365</v>
      </c>
      <c r="BS85" s="135">
        <v>0</v>
      </c>
      <c r="BT85" s="120" t="s">
        <v>365</v>
      </c>
      <c r="BU85" s="119">
        <v>0</v>
      </c>
      <c r="BV85" s="135">
        <v>0</v>
      </c>
      <c r="BW85" s="135">
        <v>0</v>
      </c>
      <c r="BX85" s="136" t="s">
        <v>365</v>
      </c>
      <c r="BY85" s="268">
        <v>0</v>
      </c>
      <c r="BZ85" s="136">
        <v>0</v>
      </c>
      <c r="CA85" s="137">
        <v>0</v>
      </c>
      <c r="CB85" s="136">
        <v>0</v>
      </c>
    </row>
    <row r="86" spans="1:80" ht="11.25" customHeight="1">
      <c r="A86" s="131" t="s">
        <v>362</v>
      </c>
      <c r="B86" s="132" t="s">
        <v>420</v>
      </c>
      <c r="C86" s="132"/>
      <c r="D86" s="132"/>
      <c r="E86" s="132"/>
      <c r="F86" s="132"/>
      <c r="G86" s="133"/>
      <c r="H86" s="134" t="s">
        <v>501</v>
      </c>
      <c r="I86" s="119">
        <v>11.651999999999999</v>
      </c>
      <c r="J86" s="119">
        <v>0</v>
      </c>
      <c r="K86" s="135">
        <v>0</v>
      </c>
      <c r="L86" s="135">
        <v>0</v>
      </c>
      <c r="M86" s="135">
        <v>0</v>
      </c>
      <c r="N86" s="135">
        <v>0</v>
      </c>
      <c r="O86" s="135">
        <v>0</v>
      </c>
      <c r="P86" s="135">
        <v>0</v>
      </c>
      <c r="Q86" s="135">
        <v>0</v>
      </c>
      <c r="R86" s="135">
        <v>0</v>
      </c>
      <c r="S86" s="135">
        <v>0</v>
      </c>
      <c r="T86" s="135">
        <v>0</v>
      </c>
      <c r="U86" s="119">
        <v>0</v>
      </c>
      <c r="V86" s="135">
        <v>0</v>
      </c>
      <c r="W86" s="135">
        <v>0</v>
      </c>
      <c r="X86" s="135">
        <v>0</v>
      </c>
      <c r="Y86" s="135">
        <v>0</v>
      </c>
      <c r="Z86" s="119">
        <v>0</v>
      </c>
      <c r="AA86" s="135">
        <v>0</v>
      </c>
      <c r="AB86" s="135">
        <v>0</v>
      </c>
      <c r="AC86" s="136">
        <v>0</v>
      </c>
      <c r="AD86" s="119">
        <v>0</v>
      </c>
      <c r="AE86" s="135">
        <v>0</v>
      </c>
      <c r="AF86" s="135">
        <v>0</v>
      </c>
      <c r="AG86" s="135" t="s">
        <v>365</v>
      </c>
      <c r="AH86" s="135" t="s">
        <v>365</v>
      </c>
      <c r="AI86" s="135" t="s">
        <v>365</v>
      </c>
      <c r="AJ86" s="135">
        <v>0</v>
      </c>
      <c r="AK86" s="135">
        <v>0</v>
      </c>
      <c r="AL86" s="135">
        <v>0</v>
      </c>
      <c r="AM86" s="135">
        <v>0</v>
      </c>
      <c r="AN86" s="135">
        <v>0</v>
      </c>
      <c r="AO86" s="135">
        <v>0</v>
      </c>
      <c r="AP86" s="135">
        <v>0</v>
      </c>
      <c r="AQ86" s="135">
        <v>0</v>
      </c>
      <c r="AR86" s="135">
        <v>0</v>
      </c>
      <c r="AS86" s="135">
        <v>0</v>
      </c>
      <c r="AT86" s="135">
        <v>0</v>
      </c>
      <c r="AU86" s="135">
        <v>0</v>
      </c>
      <c r="AV86" s="135">
        <v>0</v>
      </c>
      <c r="AW86" s="135">
        <v>0</v>
      </c>
      <c r="AX86" s="135">
        <v>0</v>
      </c>
      <c r="AY86" s="135">
        <v>0</v>
      </c>
      <c r="AZ86" s="135">
        <v>0</v>
      </c>
      <c r="BA86" s="136">
        <v>0</v>
      </c>
      <c r="BB86" s="119">
        <v>0</v>
      </c>
      <c r="BC86" s="135" t="s">
        <v>365</v>
      </c>
      <c r="BD86" s="135" t="s">
        <v>365</v>
      </c>
      <c r="BE86" s="135" t="s">
        <v>365</v>
      </c>
      <c r="BF86" s="135" t="s">
        <v>365</v>
      </c>
      <c r="BG86" s="135">
        <v>0</v>
      </c>
      <c r="BH86" s="135">
        <v>0</v>
      </c>
      <c r="BI86" s="135">
        <v>0</v>
      </c>
      <c r="BJ86" s="135">
        <v>0</v>
      </c>
      <c r="BK86" s="135">
        <v>0</v>
      </c>
      <c r="BL86" s="135">
        <v>0</v>
      </c>
      <c r="BM86" s="135">
        <v>0</v>
      </c>
      <c r="BN86" s="135">
        <v>0</v>
      </c>
      <c r="BO86" s="135">
        <v>0</v>
      </c>
      <c r="BP86" s="135">
        <v>0</v>
      </c>
      <c r="BQ86" s="135">
        <v>0</v>
      </c>
      <c r="BR86" s="135">
        <v>0</v>
      </c>
      <c r="BS86" s="135">
        <v>0</v>
      </c>
      <c r="BT86" s="120" t="s">
        <v>365</v>
      </c>
      <c r="BU86" s="119">
        <v>0</v>
      </c>
      <c r="BV86" s="135">
        <v>0</v>
      </c>
      <c r="BW86" s="135">
        <v>0</v>
      </c>
      <c r="BX86" s="136" t="s">
        <v>365</v>
      </c>
      <c r="BY86" s="268">
        <v>0.32700000000000001</v>
      </c>
      <c r="BZ86" s="136">
        <v>11.324999999999999</v>
      </c>
      <c r="CA86" s="137">
        <v>9.5449999999999999</v>
      </c>
      <c r="CB86" s="136">
        <v>0.623</v>
      </c>
    </row>
    <row r="87" spans="1:80" ht="11.25" customHeight="1">
      <c r="A87" s="131" t="s">
        <v>362</v>
      </c>
      <c r="B87" s="132" t="s">
        <v>418</v>
      </c>
      <c r="C87" s="132"/>
      <c r="D87" s="132"/>
      <c r="E87" s="132"/>
      <c r="F87" s="132"/>
      <c r="G87" s="133"/>
      <c r="H87" s="134" t="s">
        <v>502</v>
      </c>
      <c r="I87" s="119">
        <v>0</v>
      </c>
      <c r="J87" s="119">
        <v>0</v>
      </c>
      <c r="K87" s="135">
        <v>0</v>
      </c>
      <c r="L87" s="135">
        <v>0</v>
      </c>
      <c r="M87" s="135">
        <v>0</v>
      </c>
      <c r="N87" s="135">
        <v>0</v>
      </c>
      <c r="O87" s="135">
        <v>0</v>
      </c>
      <c r="P87" s="135">
        <v>0</v>
      </c>
      <c r="Q87" s="135">
        <v>0</v>
      </c>
      <c r="R87" s="135">
        <v>0</v>
      </c>
      <c r="S87" s="135">
        <v>0</v>
      </c>
      <c r="T87" s="135">
        <v>0</v>
      </c>
      <c r="U87" s="119">
        <v>0</v>
      </c>
      <c r="V87" s="135">
        <v>0</v>
      </c>
      <c r="W87" s="135">
        <v>0</v>
      </c>
      <c r="X87" s="135">
        <v>0</v>
      </c>
      <c r="Y87" s="135">
        <v>0</v>
      </c>
      <c r="Z87" s="119">
        <v>0</v>
      </c>
      <c r="AA87" s="135">
        <v>0</v>
      </c>
      <c r="AB87" s="135">
        <v>0</v>
      </c>
      <c r="AC87" s="136">
        <v>0</v>
      </c>
      <c r="AD87" s="119">
        <v>0</v>
      </c>
      <c r="AE87" s="135">
        <v>0</v>
      </c>
      <c r="AF87" s="135">
        <v>0</v>
      </c>
      <c r="AG87" s="135" t="s">
        <v>365</v>
      </c>
      <c r="AH87" s="135" t="s">
        <v>365</v>
      </c>
      <c r="AI87" s="135" t="s">
        <v>365</v>
      </c>
      <c r="AJ87" s="135">
        <v>0</v>
      </c>
      <c r="AK87" s="135">
        <v>0</v>
      </c>
      <c r="AL87" s="135">
        <v>0</v>
      </c>
      <c r="AM87" s="135">
        <v>0</v>
      </c>
      <c r="AN87" s="135">
        <v>0</v>
      </c>
      <c r="AO87" s="135">
        <v>0</v>
      </c>
      <c r="AP87" s="135">
        <v>0</v>
      </c>
      <c r="AQ87" s="135">
        <v>0</v>
      </c>
      <c r="AR87" s="135">
        <v>0</v>
      </c>
      <c r="AS87" s="135">
        <v>0</v>
      </c>
      <c r="AT87" s="135">
        <v>0</v>
      </c>
      <c r="AU87" s="135">
        <v>0</v>
      </c>
      <c r="AV87" s="135">
        <v>0</v>
      </c>
      <c r="AW87" s="135">
        <v>0</v>
      </c>
      <c r="AX87" s="135">
        <v>0</v>
      </c>
      <c r="AY87" s="135">
        <v>0</v>
      </c>
      <c r="AZ87" s="135">
        <v>0</v>
      </c>
      <c r="BA87" s="136">
        <v>0</v>
      </c>
      <c r="BB87" s="119">
        <v>0</v>
      </c>
      <c r="BC87" s="135" t="s">
        <v>365</v>
      </c>
      <c r="BD87" s="135" t="s">
        <v>365</v>
      </c>
      <c r="BE87" s="135" t="s">
        <v>365</v>
      </c>
      <c r="BF87" s="135" t="s">
        <v>365</v>
      </c>
      <c r="BG87" s="135">
        <v>0</v>
      </c>
      <c r="BH87" s="135">
        <v>0</v>
      </c>
      <c r="BI87" s="135">
        <v>0</v>
      </c>
      <c r="BJ87" s="135">
        <v>0</v>
      </c>
      <c r="BK87" s="135">
        <v>0</v>
      </c>
      <c r="BL87" s="135">
        <v>0</v>
      </c>
      <c r="BM87" s="135">
        <v>0</v>
      </c>
      <c r="BN87" s="135">
        <v>0</v>
      </c>
      <c r="BO87" s="135">
        <v>0</v>
      </c>
      <c r="BP87" s="135">
        <v>0</v>
      </c>
      <c r="BQ87" s="135">
        <v>0</v>
      </c>
      <c r="BR87" s="135">
        <v>0</v>
      </c>
      <c r="BS87" s="135">
        <v>0</v>
      </c>
      <c r="BT87" s="120" t="s">
        <v>365</v>
      </c>
      <c r="BU87" s="119">
        <v>0</v>
      </c>
      <c r="BV87" s="135">
        <v>0</v>
      </c>
      <c r="BW87" s="135">
        <v>0</v>
      </c>
      <c r="BX87" s="136" t="s">
        <v>365</v>
      </c>
      <c r="BY87" s="268">
        <v>0</v>
      </c>
      <c r="BZ87" s="136">
        <v>0</v>
      </c>
      <c r="CA87" s="137">
        <v>0</v>
      </c>
      <c r="CB87" s="136">
        <v>0</v>
      </c>
    </row>
    <row r="88" spans="1:80" ht="11.25" customHeight="1">
      <c r="A88" s="131" t="s">
        <v>362</v>
      </c>
      <c r="B88" s="132" t="s">
        <v>503</v>
      </c>
      <c r="C88" s="132"/>
      <c r="D88" s="132"/>
      <c r="E88" s="132"/>
      <c r="F88" s="132"/>
      <c r="G88" s="133"/>
      <c r="H88" s="134" t="s">
        <v>504</v>
      </c>
      <c r="I88" s="119">
        <v>1938.1479999999999</v>
      </c>
      <c r="J88" s="119">
        <v>12.865</v>
      </c>
      <c r="K88" s="135">
        <v>0</v>
      </c>
      <c r="L88" s="135">
        <v>0</v>
      </c>
      <c r="M88" s="135">
        <v>12.865</v>
      </c>
      <c r="N88" s="135">
        <v>0</v>
      </c>
      <c r="O88" s="135">
        <v>0</v>
      </c>
      <c r="P88" s="135">
        <v>0</v>
      </c>
      <c r="Q88" s="135">
        <v>0</v>
      </c>
      <c r="R88" s="135">
        <v>0</v>
      </c>
      <c r="S88" s="135">
        <v>0</v>
      </c>
      <c r="T88" s="135">
        <v>0</v>
      </c>
      <c r="U88" s="119">
        <v>0</v>
      </c>
      <c r="V88" s="135">
        <v>0</v>
      </c>
      <c r="W88" s="135">
        <v>0</v>
      </c>
      <c r="X88" s="135">
        <v>0</v>
      </c>
      <c r="Y88" s="135">
        <v>0</v>
      </c>
      <c r="Z88" s="119">
        <v>0</v>
      </c>
      <c r="AA88" s="135">
        <v>0</v>
      </c>
      <c r="AB88" s="135">
        <v>0</v>
      </c>
      <c r="AC88" s="136">
        <v>0</v>
      </c>
      <c r="AD88" s="119">
        <v>790.08799999999997</v>
      </c>
      <c r="AE88" s="135" t="s">
        <v>365</v>
      </c>
      <c r="AF88" s="135" t="s">
        <v>365</v>
      </c>
      <c r="AG88" s="135" t="s">
        <v>365</v>
      </c>
      <c r="AH88" s="135" t="s">
        <v>365</v>
      </c>
      <c r="AI88" s="135" t="s">
        <v>365</v>
      </c>
      <c r="AJ88" s="135">
        <v>362.56700000000001</v>
      </c>
      <c r="AK88" s="135">
        <v>0</v>
      </c>
      <c r="AL88" s="135">
        <v>8.8879999999999999</v>
      </c>
      <c r="AM88" s="135">
        <v>0</v>
      </c>
      <c r="AN88" s="135">
        <v>0</v>
      </c>
      <c r="AO88" s="135">
        <v>0</v>
      </c>
      <c r="AP88" s="135">
        <v>0</v>
      </c>
      <c r="AQ88" s="135">
        <v>0</v>
      </c>
      <c r="AR88" s="135">
        <v>0</v>
      </c>
      <c r="AS88" s="135">
        <v>0.40799999999999997</v>
      </c>
      <c r="AT88" s="135">
        <v>387.25299999999999</v>
      </c>
      <c r="AU88" s="135">
        <v>0</v>
      </c>
      <c r="AV88" s="135">
        <v>0</v>
      </c>
      <c r="AW88" s="135">
        <v>0</v>
      </c>
      <c r="AX88" s="135">
        <v>0</v>
      </c>
      <c r="AY88" s="135">
        <v>0</v>
      </c>
      <c r="AZ88" s="135">
        <v>30.971</v>
      </c>
      <c r="BA88" s="136">
        <v>981.32299999999998</v>
      </c>
      <c r="BB88" s="119">
        <v>0</v>
      </c>
      <c r="BC88" s="135" t="s">
        <v>365</v>
      </c>
      <c r="BD88" s="135" t="s">
        <v>365</v>
      </c>
      <c r="BE88" s="135" t="s">
        <v>365</v>
      </c>
      <c r="BF88" s="135" t="s">
        <v>365</v>
      </c>
      <c r="BG88" s="135">
        <v>0</v>
      </c>
      <c r="BH88" s="135">
        <v>0</v>
      </c>
      <c r="BI88" s="135">
        <v>0</v>
      </c>
      <c r="BJ88" s="135">
        <v>0</v>
      </c>
      <c r="BK88" s="135">
        <v>0</v>
      </c>
      <c r="BL88" s="135">
        <v>0</v>
      </c>
      <c r="BM88" s="135">
        <v>0</v>
      </c>
      <c r="BN88" s="135">
        <v>0</v>
      </c>
      <c r="BO88" s="135">
        <v>0</v>
      </c>
      <c r="BP88" s="135">
        <v>0</v>
      </c>
      <c r="BQ88" s="135">
        <v>0</v>
      </c>
      <c r="BR88" s="135">
        <v>0</v>
      </c>
      <c r="BS88" s="135">
        <v>0</v>
      </c>
      <c r="BT88" s="120" t="s">
        <v>365</v>
      </c>
      <c r="BU88" s="119">
        <v>0</v>
      </c>
      <c r="BV88" s="135">
        <v>0</v>
      </c>
      <c r="BW88" s="135">
        <v>0</v>
      </c>
      <c r="BX88" s="136" t="s">
        <v>365</v>
      </c>
      <c r="BY88" s="268">
        <v>7.5910000000000002</v>
      </c>
      <c r="BZ88" s="136">
        <v>146.28100000000001</v>
      </c>
      <c r="CA88" s="137">
        <v>1910.684</v>
      </c>
      <c r="CB88" s="136">
        <v>8.298</v>
      </c>
    </row>
    <row r="89" spans="1:80" ht="11.25" customHeight="1">
      <c r="A89" s="131" t="s">
        <v>362</v>
      </c>
      <c r="B89" s="132" t="s">
        <v>505</v>
      </c>
      <c r="C89" s="132"/>
      <c r="D89" s="132"/>
      <c r="E89" s="132"/>
      <c r="F89" s="132"/>
      <c r="G89" s="133"/>
      <c r="H89" s="134" t="s">
        <v>506</v>
      </c>
      <c r="I89" s="119">
        <v>0</v>
      </c>
      <c r="J89" s="119" t="s">
        <v>365</v>
      </c>
      <c r="K89" s="135" t="s">
        <v>365</v>
      </c>
      <c r="L89" s="135" t="s">
        <v>365</v>
      </c>
      <c r="M89" s="135" t="s">
        <v>365</v>
      </c>
      <c r="N89" s="135" t="s">
        <v>365</v>
      </c>
      <c r="O89" s="135" t="s">
        <v>365</v>
      </c>
      <c r="P89" s="135" t="s">
        <v>365</v>
      </c>
      <c r="Q89" s="135" t="s">
        <v>365</v>
      </c>
      <c r="R89" s="135" t="s">
        <v>365</v>
      </c>
      <c r="S89" s="135" t="s">
        <v>365</v>
      </c>
      <c r="T89" s="135" t="s">
        <v>365</v>
      </c>
      <c r="U89" s="119" t="s">
        <v>365</v>
      </c>
      <c r="V89" s="135" t="s">
        <v>365</v>
      </c>
      <c r="W89" s="135" t="s">
        <v>365</v>
      </c>
      <c r="X89" s="135" t="s">
        <v>365</v>
      </c>
      <c r="Y89" s="135" t="s">
        <v>365</v>
      </c>
      <c r="Z89" s="119" t="s">
        <v>365</v>
      </c>
      <c r="AA89" s="135" t="s">
        <v>365</v>
      </c>
      <c r="AB89" s="135" t="s">
        <v>365</v>
      </c>
      <c r="AC89" s="136" t="s">
        <v>365</v>
      </c>
      <c r="AD89" s="119" t="s">
        <v>365</v>
      </c>
      <c r="AE89" s="135" t="s">
        <v>365</v>
      </c>
      <c r="AF89" s="135" t="s">
        <v>365</v>
      </c>
      <c r="AG89" s="135" t="s">
        <v>365</v>
      </c>
      <c r="AH89" s="135" t="s">
        <v>365</v>
      </c>
      <c r="AI89" s="135" t="s">
        <v>365</v>
      </c>
      <c r="AJ89" s="135" t="s">
        <v>365</v>
      </c>
      <c r="AK89" s="135" t="s">
        <v>365</v>
      </c>
      <c r="AL89" s="135" t="s">
        <v>365</v>
      </c>
      <c r="AM89" s="135" t="s">
        <v>365</v>
      </c>
      <c r="AN89" s="135" t="s">
        <v>365</v>
      </c>
      <c r="AO89" s="135" t="s">
        <v>365</v>
      </c>
      <c r="AP89" s="135" t="s">
        <v>365</v>
      </c>
      <c r="AQ89" s="135" t="s">
        <v>365</v>
      </c>
      <c r="AR89" s="135" t="s">
        <v>365</v>
      </c>
      <c r="AS89" s="135" t="s">
        <v>365</v>
      </c>
      <c r="AT89" s="135" t="s">
        <v>365</v>
      </c>
      <c r="AU89" s="135" t="s">
        <v>365</v>
      </c>
      <c r="AV89" s="135" t="s">
        <v>365</v>
      </c>
      <c r="AW89" s="135" t="s">
        <v>365</v>
      </c>
      <c r="AX89" s="135" t="s">
        <v>365</v>
      </c>
      <c r="AY89" s="135" t="s">
        <v>365</v>
      </c>
      <c r="AZ89" s="135" t="s">
        <v>365</v>
      </c>
      <c r="BA89" s="136" t="s">
        <v>365</v>
      </c>
      <c r="BB89" s="119" t="s">
        <v>365</v>
      </c>
      <c r="BC89" s="135" t="s">
        <v>365</v>
      </c>
      <c r="BD89" s="135" t="s">
        <v>365</v>
      </c>
      <c r="BE89" s="135" t="s">
        <v>365</v>
      </c>
      <c r="BF89" s="135" t="s">
        <v>365</v>
      </c>
      <c r="BG89" s="135" t="s">
        <v>365</v>
      </c>
      <c r="BH89" s="135" t="s">
        <v>365</v>
      </c>
      <c r="BI89" s="135" t="s">
        <v>365</v>
      </c>
      <c r="BJ89" s="135" t="s">
        <v>365</v>
      </c>
      <c r="BK89" s="135" t="s">
        <v>365</v>
      </c>
      <c r="BL89" s="135" t="s">
        <v>365</v>
      </c>
      <c r="BM89" s="135" t="s">
        <v>365</v>
      </c>
      <c r="BN89" s="135" t="s">
        <v>365</v>
      </c>
      <c r="BO89" s="135" t="s">
        <v>365</v>
      </c>
      <c r="BP89" s="135" t="s">
        <v>365</v>
      </c>
      <c r="BQ89" s="135" t="s">
        <v>365</v>
      </c>
      <c r="BR89" s="135" t="s">
        <v>365</v>
      </c>
      <c r="BS89" s="135" t="s">
        <v>365</v>
      </c>
      <c r="BT89" s="120" t="s">
        <v>365</v>
      </c>
      <c r="BU89" s="119" t="s">
        <v>365</v>
      </c>
      <c r="BV89" s="135" t="s">
        <v>365</v>
      </c>
      <c r="BW89" s="135" t="s">
        <v>365</v>
      </c>
      <c r="BX89" s="136" t="s">
        <v>365</v>
      </c>
      <c r="BY89" s="268">
        <v>0</v>
      </c>
      <c r="BZ89" s="136">
        <v>0</v>
      </c>
      <c r="CA89" s="137">
        <v>0</v>
      </c>
      <c r="CB89" s="136">
        <v>0</v>
      </c>
    </row>
    <row r="90" spans="1:80" ht="11.25" customHeight="1">
      <c r="A90" s="131" t="s">
        <v>362</v>
      </c>
      <c r="B90" s="132" t="s">
        <v>440</v>
      </c>
      <c r="C90" s="132"/>
      <c r="D90" s="132"/>
      <c r="E90" s="132"/>
      <c r="F90" s="132"/>
      <c r="G90" s="133"/>
      <c r="H90" s="134" t="s">
        <v>507</v>
      </c>
      <c r="I90" s="119">
        <v>0</v>
      </c>
      <c r="J90" s="119">
        <v>0</v>
      </c>
      <c r="K90" s="135">
        <v>0</v>
      </c>
      <c r="L90" s="135">
        <v>0</v>
      </c>
      <c r="M90" s="135">
        <v>0</v>
      </c>
      <c r="N90" s="135">
        <v>0</v>
      </c>
      <c r="O90" s="135">
        <v>0</v>
      </c>
      <c r="P90" s="135">
        <v>0</v>
      </c>
      <c r="Q90" s="135">
        <v>0</v>
      </c>
      <c r="R90" s="135">
        <v>0</v>
      </c>
      <c r="S90" s="135">
        <v>0</v>
      </c>
      <c r="T90" s="135">
        <v>0</v>
      </c>
      <c r="U90" s="119">
        <v>0</v>
      </c>
      <c r="V90" s="135">
        <v>0</v>
      </c>
      <c r="W90" s="135">
        <v>0</v>
      </c>
      <c r="X90" s="135">
        <v>0</v>
      </c>
      <c r="Y90" s="135">
        <v>0</v>
      </c>
      <c r="Z90" s="119">
        <v>0</v>
      </c>
      <c r="AA90" s="135">
        <v>0</v>
      </c>
      <c r="AB90" s="135">
        <v>0</v>
      </c>
      <c r="AC90" s="136">
        <v>0</v>
      </c>
      <c r="AD90" s="119" t="s">
        <v>365</v>
      </c>
      <c r="AE90" s="135" t="s">
        <v>365</v>
      </c>
      <c r="AF90" s="135" t="s">
        <v>365</v>
      </c>
      <c r="AG90" s="135" t="s">
        <v>365</v>
      </c>
      <c r="AH90" s="135" t="s">
        <v>365</v>
      </c>
      <c r="AI90" s="135" t="s">
        <v>365</v>
      </c>
      <c r="AJ90" s="135" t="s">
        <v>365</v>
      </c>
      <c r="AK90" s="135" t="s">
        <v>365</v>
      </c>
      <c r="AL90" s="135" t="s">
        <v>365</v>
      </c>
      <c r="AM90" s="135" t="s">
        <v>365</v>
      </c>
      <c r="AN90" s="135" t="s">
        <v>365</v>
      </c>
      <c r="AO90" s="135" t="s">
        <v>365</v>
      </c>
      <c r="AP90" s="135" t="s">
        <v>365</v>
      </c>
      <c r="AQ90" s="135" t="s">
        <v>365</v>
      </c>
      <c r="AR90" s="135" t="s">
        <v>365</v>
      </c>
      <c r="AS90" s="135" t="s">
        <v>365</v>
      </c>
      <c r="AT90" s="135" t="s">
        <v>365</v>
      </c>
      <c r="AU90" s="135" t="s">
        <v>365</v>
      </c>
      <c r="AV90" s="135" t="s">
        <v>365</v>
      </c>
      <c r="AW90" s="135" t="s">
        <v>365</v>
      </c>
      <c r="AX90" s="135" t="s">
        <v>365</v>
      </c>
      <c r="AY90" s="135" t="s">
        <v>365</v>
      </c>
      <c r="AZ90" s="135" t="s">
        <v>365</v>
      </c>
      <c r="BA90" s="136" t="s">
        <v>365</v>
      </c>
      <c r="BB90" s="119" t="s">
        <v>365</v>
      </c>
      <c r="BC90" s="135" t="s">
        <v>365</v>
      </c>
      <c r="BD90" s="135" t="s">
        <v>365</v>
      </c>
      <c r="BE90" s="135" t="s">
        <v>365</v>
      </c>
      <c r="BF90" s="135" t="s">
        <v>365</v>
      </c>
      <c r="BG90" s="135" t="s">
        <v>365</v>
      </c>
      <c r="BH90" s="135" t="s">
        <v>365</v>
      </c>
      <c r="BI90" s="135" t="s">
        <v>365</v>
      </c>
      <c r="BJ90" s="135" t="s">
        <v>365</v>
      </c>
      <c r="BK90" s="135" t="s">
        <v>365</v>
      </c>
      <c r="BL90" s="135" t="s">
        <v>365</v>
      </c>
      <c r="BM90" s="135" t="s">
        <v>365</v>
      </c>
      <c r="BN90" s="135" t="s">
        <v>365</v>
      </c>
      <c r="BO90" s="135" t="s">
        <v>365</v>
      </c>
      <c r="BP90" s="135" t="s">
        <v>365</v>
      </c>
      <c r="BQ90" s="135" t="s">
        <v>365</v>
      </c>
      <c r="BR90" s="135" t="s">
        <v>365</v>
      </c>
      <c r="BS90" s="135" t="s">
        <v>365</v>
      </c>
      <c r="BT90" s="120" t="s">
        <v>365</v>
      </c>
      <c r="BU90" s="119" t="s">
        <v>365</v>
      </c>
      <c r="BV90" s="135" t="s">
        <v>365</v>
      </c>
      <c r="BW90" s="135" t="s">
        <v>365</v>
      </c>
      <c r="BX90" s="136" t="s">
        <v>365</v>
      </c>
      <c r="BY90" s="268">
        <v>0</v>
      </c>
      <c r="BZ90" s="136">
        <v>0</v>
      </c>
      <c r="CA90" s="137">
        <v>0</v>
      </c>
      <c r="CB90" s="136">
        <v>0</v>
      </c>
    </row>
    <row r="91" spans="1:80" ht="11.25" customHeight="1">
      <c r="A91" s="131" t="s">
        <v>362</v>
      </c>
      <c r="B91" s="132" t="s">
        <v>508</v>
      </c>
      <c r="C91" s="132"/>
      <c r="D91" s="132"/>
      <c r="E91" s="132"/>
      <c r="F91" s="132"/>
      <c r="G91" s="133"/>
      <c r="H91" s="134" t="s">
        <v>509</v>
      </c>
      <c r="I91" s="119">
        <v>43.345999999999997</v>
      </c>
      <c r="J91" s="119" t="s">
        <v>365</v>
      </c>
      <c r="K91" s="135" t="s">
        <v>365</v>
      </c>
      <c r="L91" s="135" t="s">
        <v>365</v>
      </c>
      <c r="M91" s="135" t="s">
        <v>365</v>
      </c>
      <c r="N91" s="135" t="s">
        <v>365</v>
      </c>
      <c r="O91" s="135" t="s">
        <v>365</v>
      </c>
      <c r="P91" s="135" t="s">
        <v>365</v>
      </c>
      <c r="Q91" s="135" t="s">
        <v>365</v>
      </c>
      <c r="R91" s="135" t="s">
        <v>365</v>
      </c>
      <c r="S91" s="135" t="s">
        <v>365</v>
      </c>
      <c r="T91" s="135" t="s">
        <v>365</v>
      </c>
      <c r="U91" s="119" t="s">
        <v>365</v>
      </c>
      <c r="V91" s="135" t="s">
        <v>365</v>
      </c>
      <c r="W91" s="135" t="s">
        <v>365</v>
      </c>
      <c r="X91" s="135" t="s">
        <v>365</v>
      </c>
      <c r="Y91" s="135" t="s">
        <v>365</v>
      </c>
      <c r="Z91" s="119" t="s">
        <v>365</v>
      </c>
      <c r="AA91" s="135" t="s">
        <v>365</v>
      </c>
      <c r="AB91" s="135" t="s">
        <v>365</v>
      </c>
      <c r="AC91" s="136" t="s">
        <v>365</v>
      </c>
      <c r="AD91" s="119" t="s">
        <v>365</v>
      </c>
      <c r="AE91" s="135" t="s">
        <v>365</v>
      </c>
      <c r="AF91" s="135" t="s">
        <v>365</v>
      </c>
      <c r="AG91" s="135" t="s">
        <v>365</v>
      </c>
      <c r="AH91" s="135" t="s">
        <v>365</v>
      </c>
      <c r="AI91" s="135" t="s">
        <v>365</v>
      </c>
      <c r="AJ91" s="135" t="s">
        <v>365</v>
      </c>
      <c r="AK91" s="135" t="s">
        <v>365</v>
      </c>
      <c r="AL91" s="135" t="s">
        <v>365</v>
      </c>
      <c r="AM91" s="135" t="s">
        <v>365</v>
      </c>
      <c r="AN91" s="135" t="s">
        <v>365</v>
      </c>
      <c r="AO91" s="135" t="s">
        <v>365</v>
      </c>
      <c r="AP91" s="135" t="s">
        <v>365</v>
      </c>
      <c r="AQ91" s="135" t="s">
        <v>365</v>
      </c>
      <c r="AR91" s="135" t="s">
        <v>365</v>
      </c>
      <c r="AS91" s="135" t="s">
        <v>365</v>
      </c>
      <c r="AT91" s="135" t="s">
        <v>365</v>
      </c>
      <c r="AU91" s="135" t="s">
        <v>365</v>
      </c>
      <c r="AV91" s="135" t="s">
        <v>365</v>
      </c>
      <c r="AW91" s="135" t="s">
        <v>365</v>
      </c>
      <c r="AX91" s="135" t="s">
        <v>365</v>
      </c>
      <c r="AY91" s="135" t="s">
        <v>365</v>
      </c>
      <c r="AZ91" s="135" t="s">
        <v>365</v>
      </c>
      <c r="BA91" s="136">
        <v>39.893999999999998</v>
      </c>
      <c r="BB91" s="119" t="s">
        <v>365</v>
      </c>
      <c r="BC91" s="135" t="s">
        <v>365</v>
      </c>
      <c r="BD91" s="135" t="s">
        <v>365</v>
      </c>
      <c r="BE91" s="135" t="s">
        <v>365</v>
      </c>
      <c r="BF91" s="135" t="s">
        <v>365</v>
      </c>
      <c r="BG91" s="135" t="s">
        <v>365</v>
      </c>
      <c r="BH91" s="135" t="s">
        <v>365</v>
      </c>
      <c r="BI91" s="135" t="s">
        <v>365</v>
      </c>
      <c r="BJ91" s="135" t="s">
        <v>365</v>
      </c>
      <c r="BK91" s="135" t="s">
        <v>365</v>
      </c>
      <c r="BL91" s="135" t="s">
        <v>365</v>
      </c>
      <c r="BM91" s="135" t="s">
        <v>365</v>
      </c>
      <c r="BN91" s="135" t="s">
        <v>365</v>
      </c>
      <c r="BO91" s="135" t="s">
        <v>365</v>
      </c>
      <c r="BP91" s="135" t="s">
        <v>365</v>
      </c>
      <c r="BQ91" s="135" t="s">
        <v>365</v>
      </c>
      <c r="BR91" s="135" t="s">
        <v>365</v>
      </c>
      <c r="BS91" s="135" t="s">
        <v>365</v>
      </c>
      <c r="BT91" s="120" t="s">
        <v>365</v>
      </c>
      <c r="BU91" s="119" t="s">
        <v>365</v>
      </c>
      <c r="BV91" s="135" t="s">
        <v>365</v>
      </c>
      <c r="BW91" s="135" t="s">
        <v>365</v>
      </c>
      <c r="BX91" s="136" t="s">
        <v>365</v>
      </c>
      <c r="BY91" s="268">
        <v>0</v>
      </c>
      <c r="BZ91" s="136">
        <v>3.452</v>
      </c>
      <c r="CA91" s="137">
        <v>42.710999999999999</v>
      </c>
      <c r="CB91" s="136">
        <v>0.182</v>
      </c>
    </row>
    <row r="92" spans="1:80" ht="11.25" customHeight="1">
      <c r="A92" s="131" t="s">
        <v>362</v>
      </c>
      <c r="B92" s="132" t="s">
        <v>510</v>
      </c>
      <c r="C92" s="132"/>
      <c r="D92" s="132"/>
      <c r="E92" s="132"/>
      <c r="F92" s="132"/>
      <c r="G92" s="133"/>
      <c r="H92" s="134" t="s">
        <v>511</v>
      </c>
      <c r="I92" s="119">
        <v>0</v>
      </c>
      <c r="J92" s="119" t="s">
        <v>365</v>
      </c>
      <c r="K92" s="135" t="s">
        <v>365</v>
      </c>
      <c r="L92" s="135" t="s">
        <v>365</v>
      </c>
      <c r="M92" s="135" t="s">
        <v>365</v>
      </c>
      <c r="N92" s="135" t="s">
        <v>365</v>
      </c>
      <c r="O92" s="135" t="s">
        <v>365</v>
      </c>
      <c r="P92" s="135" t="s">
        <v>365</v>
      </c>
      <c r="Q92" s="135" t="s">
        <v>365</v>
      </c>
      <c r="R92" s="135" t="s">
        <v>365</v>
      </c>
      <c r="S92" s="135" t="s">
        <v>365</v>
      </c>
      <c r="T92" s="135" t="s">
        <v>365</v>
      </c>
      <c r="U92" s="119" t="s">
        <v>365</v>
      </c>
      <c r="V92" s="135" t="s">
        <v>365</v>
      </c>
      <c r="W92" s="135" t="s">
        <v>365</v>
      </c>
      <c r="X92" s="135" t="s">
        <v>365</v>
      </c>
      <c r="Y92" s="135" t="s">
        <v>365</v>
      </c>
      <c r="Z92" s="119" t="s">
        <v>365</v>
      </c>
      <c r="AA92" s="135" t="s">
        <v>365</v>
      </c>
      <c r="AB92" s="135" t="s">
        <v>365</v>
      </c>
      <c r="AC92" s="136" t="s">
        <v>365</v>
      </c>
      <c r="AD92" s="119" t="s">
        <v>365</v>
      </c>
      <c r="AE92" s="135" t="s">
        <v>365</v>
      </c>
      <c r="AF92" s="135" t="s">
        <v>365</v>
      </c>
      <c r="AG92" s="135" t="s">
        <v>365</v>
      </c>
      <c r="AH92" s="135" t="s">
        <v>365</v>
      </c>
      <c r="AI92" s="135" t="s">
        <v>365</v>
      </c>
      <c r="AJ92" s="135" t="s">
        <v>365</v>
      </c>
      <c r="AK92" s="135" t="s">
        <v>365</v>
      </c>
      <c r="AL92" s="135" t="s">
        <v>365</v>
      </c>
      <c r="AM92" s="135" t="s">
        <v>365</v>
      </c>
      <c r="AN92" s="135" t="s">
        <v>365</v>
      </c>
      <c r="AO92" s="135" t="s">
        <v>365</v>
      </c>
      <c r="AP92" s="135" t="s">
        <v>365</v>
      </c>
      <c r="AQ92" s="135" t="s">
        <v>365</v>
      </c>
      <c r="AR92" s="135" t="s">
        <v>365</v>
      </c>
      <c r="AS92" s="135" t="s">
        <v>365</v>
      </c>
      <c r="AT92" s="135" t="s">
        <v>365</v>
      </c>
      <c r="AU92" s="135" t="s">
        <v>365</v>
      </c>
      <c r="AV92" s="135" t="s">
        <v>365</v>
      </c>
      <c r="AW92" s="135" t="s">
        <v>365</v>
      </c>
      <c r="AX92" s="135" t="s">
        <v>365</v>
      </c>
      <c r="AY92" s="135" t="s">
        <v>365</v>
      </c>
      <c r="AZ92" s="135" t="s">
        <v>365</v>
      </c>
      <c r="BA92" s="136" t="s">
        <v>365</v>
      </c>
      <c r="BB92" s="119">
        <v>0</v>
      </c>
      <c r="BC92" s="135" t="s">
        <v>365</v>
      </c>
      <c r="BD92" s="135" t="s">
        <v>365</v>
      </c>
      <c r="BE92" s="135" t="s">
        <v>365</v>
      </c>
      <c r="BF92" s="135" t="s">
        <v>365</v>
      </c>
      <c r="BG92" s="135">
        <v>0</v>
      </c>
      <c r="BH92" s="135">
        <v>0</v>
      </c>
      <c r="BI92" s="135">
        <v>0</v>
      </c>
      <c r="BJ92" s="135">
        <v>0</v>
      </c>
      <c r="BK92" s="135">
        <v>0</v>
      </c>
      <c r="BL92" s="135">
        <v>0</v>
      </c>
      <c r="BM92" s="135">
        <v>0</v>
      </c>
      <c r="BN92" s="135" t="s">
        <v>365</v>
      </c>
      <c r="BO92" s="135">
        <v>0</v>
      </c>
      <c r="BP92" s="135" t="s">
        <v>365</v>
      </c>
      <c r="BQ92" s="135">
        <v>0</v>
      </c>
      <c r="BR92" s="135" t="s">
        <v>365</v>
      </c>
      <c r="BS92" s="135">
        <v>0</v>
      </c>
      <c r="BT92" s="120" t="s">
        <v>365</v>
      </c>
      <c r="BU92" s="119">
        <v>0</v>
      </c>
      <c r="BV92" s="135">
        <v>0</v>
      </c>
      <c r="BW92" s="135">
        <v>0</v>
      </c>
      <c r="BX92" s="136" t="s">
        <v>365</v>
      </c>
      <c r="BY92" s="268">
        <v>0</v>
      </c>
      <c r="BZ92" s="136">
        <v>0</v>
      </c>
      <c r="CA92" s="137">
        <v>0</v>
      </c>
      <c r="CB92" s="136">
        <v>0</v>
      </c>
    </row>
    <row r="93" spans="1:80" ht="11.25" customHeight="1">
      <c r="A93" s="131" t="s">
        <v>362</v>
      </c>
      <c r="B93" s="132" t="s">
        <v>512</v>
      </c>
      <c r="C93" s="132"/>
      <c r="D93" s="132"/>
      <c r="E93" s="132"/>
      <c r="F93" s="132"/>
      <c r="G93" s="133"/>
      <c r="H93" s="134" t="s">
        <v>513</v>
      </c>
      <c r="I93" s="119">
        <v>0</v>
      </c>
      <c r="J93" s="119" t="s">
        <v>365</v>
      </c>
      <c r="K93" s="135" t="s">
        <v>365</v>
      </c>
      <c r="L93" s="135" t="s">
        <v>365</v>
      </c>
      <c r="M93" s="135" t="s">
        <v>365</v>
      </c>
      <c r="N93" s="135" t="s">
        <v>365</v>
      </c>
      <c r="O93" s="135" t="s">
        <v>365</v>
      </c>
      <c r="P93" s="135" t="s">
        <v>365</v>
      </c>
      <c r="Q93" s="135" t="s">
        <v>365</v>
      </c>
      <c r="R93" s="135" t="s">
        <v>365</v>
      </c>
      <c r="S93" s="135" t="s">
        <v>365</v>
      </c>
      <c r="T93" s="135" t="s">
        <v>365</v>
      </c>
      <c r="U93" s="119" t="s">
        <v>365</v>
      </c>
      <c r="V93" s="135" t="s">
        <v>365</v>
      </c>
      <c r="W93" s="135" t="s">
        <v>365</v>
      </c>
      <c r="X93" s="135" t="s">
        <v>365</v>
      </c>
      <c r="Y93" s="135" t="s">
        <v>365</v>
      </c>
      <c r="Z93" s="119" t="s">
        <v>365</v>
      </c>
      <c r="AA93" s="135" t="s">
        <v>365</v>
      </c>
      <c r="AB93" s="135" t="s">
        <v>365</v>
      </c>
      <c r="AC93" s="136" t="s">
        <v>365</v>
      </c>
      <c r="AD93" s="119" t="s">
        <v>365</v>
      </c>
      <c r="AE93" s="135" t="s">
        <v>365</v>
      </c>
      <c r="AF93" s="135" t="s">
        <v>365</v>
      </c>
      <c r="AG93" s="135" t="s">
        <v>365</v>
      </c>
      <c r="AH93" s="135" t="s">
        <v>365</v>
      </c>
      <c r="AI93" s="135" t="s">
        <v>365</v>
      </c>
      <c r="AJ93" s="135" t="s">
        <v>365</v>
      </c>
      <c r="AK93" s="135" t="s">
        <v>365</v>
      </c>
      <c r="AL93" s="135" t="s">
        <v>365</v>
      </c>
      <c r="AM93" s="135" t="s">
        <v>365</v>
      </c>
      <c r="AN93" s="135" t="s">
        <v>365</v>
      </c>
      <c r="AO93" s="135" t="s">
        <v>365</v>
      </c>
      <c r="AP93" s="135" t="s">
        <v>365</v>
      </c>
      <c r="AQ93" s="135" t="s">
        <v>365</v>
      </c>
      <c r="AR93" s="135" t="s">
        <v>365</v>
      </c>
      <c r="AS93" s="135" t="s">
        <v>365</v>
      </c>
      <c r="AT93" s="135" t="s">
        <v>365</v>
      </c>
      <c r="AU93" s="135" t="s">
        <v>365</v>
      </c>
      <c r="AV93" s="135" t="s">
        <v>365</v>
      </c>
      <c r="AW93" s="135" t="s">
        <v>365</v>
      </c>
      <c r="AX93" s="135" t="s">
        <v>365</v>
      </c>
      <c r="AY93" s="135" t="s">
        <v>365</v>
      </c>
      <c r="AZ93" s="135" t="s">
        <v>365</v>
      </c>
      <c r="BA93" s="136">
        <v>0</v>
      </c>
      <c r="BB93" s="119" t="s">
        <v>365</v>
      </c>
      <c r="BC93" s="135" t="s">
        <v>365</v>
      </c>
      <c r="BD93" s="135" t="s">
        <v>365</v>
      </c>
      <c r="BE93" s="135" t="s">
        <v>365</v>
      </c>
      <c r="BF93" s="135" t="s">
        <v>365</v>
      </c>
      <c r="BG93" s="135" t="s">
        <v>365</v>
      </c>
      <c r="BH93" s="135" t="s">
        <v>365</v>
      </c>
      <c r="BI93" s="135" t="s">
        <v>365</v>
      </c>
      <c r="BJ93" s="135" t="s">
        <v>365</v>
      </c>
      <c r="BK93" s="135" t="s">
        <v>365</v>
      </c>
      <c r="BL93" s="135" t="s">
        <v>365</v>
      </c>
      <c r="BM93" s="135" t="s">
        <v>365</v>
      </c>
      <c r="BN93" s="135" t="s">
        <v>365</v>
      </c>
      <c r="BO93" s="135" t="s">
        <v>365</v>
      </c>
      <c r="BP93" s="135" t="s">
        <v>365</v>
      </c>
      <c r="BQ93" s="135" t="s">
        <v>365</v>
      </c>
      <c r="BR93" s="135" t="s">
        <v>365</v>
      </c>
      <c r="BS93" s="135" t="s">
        <v>365</v>
      </c>
      <c r="BT93" s="120" t="s">
        <v>365</v>
      </c>
      <c r="BU93" s="119" t="s">
        <v>365</v>
      </c>
      <c r="BV93" s="135" t="s">
        <v>365</v>
      </c>
      <c r="BW93" s="135" t="s">
        <v>365</v>
      </c>
      <c r="BX93" s="136" t="s">
        <v>365</v>
      </c>
      <c r="BY93" s="268">
        <v>0</v>
      </c>
      <c r="BZ93" s="136">
        <v>0</v>
      </c>
      <c r="CA93" s="137">
        <v>0</v>
      </c>
      <c r="CB93" s="136">
        <v>0</v>
      </c>
    </row>
    <row r="94" spans="1:80" ht="11.25" customHeight="1">
      <c r="A94" s="131" t="s">
        <v>362</v>
      </c>
      <c r="B94" s="132" t="s">
        <v>446</v>
      </c>
      <c r="C94" s="132"/>
      <c r="D94" s="132"/>
      <c r="E94" s="132"/>
      <c r="F94" s="132"/>
      <c r="G94" s="133"/>
      <c r="H94" s="134" t="s">
        <v>514</v>
      </c>
      <c r="I94" s="119">
        <v>0</v>
      </c>
      <c r="J94" s="119" t="s">
        <v>365</v>
      </c>
      <c r="K94" s="135" t="s">
        <v>365</v>
      </c>
      <c r="L94" s="135" t="s">
        <v>365</v>
      </c>
      <c r="M94" s="135" t="s">
        <v>365</v>
      </c>
      <c r="N94" s="135" t="s">
        <v>365</v>
      </c>
      <c r="O94" s="135" t="s">
        <v>365</v>
      </c>
      <c r="P94" s="135" t="s">
        <v>365</v>
      </c>
      <c r="Q94" s="135" t="s">
        <v>365</v>
      </c>
      <c r="R94" s="135" t="s">
        <v>365</v>
      </c>
      <c r="S94" s="135" t="s">
        <v>365</v>
      </c>
      <c r="T94" s="135" t="s">
        <v>365</v>
      </c>
      <c r="U94" s="119" t="s">
        <v>365</v>
      </c>
      <c r="V94" s="135" t="s">
        <v>365</v>
      </c>
      <c r="W94" s="135" t="s">
        <v>365</v>
      </c>
      <c r="X94" s="135" t="s">
        <v>365</v>
      </c>
      <c r="Y94" s="135" t="s">
        <v>365</v>
      </c>
      <c r="Z94" s="119" t="s">
        <v>365</v>
      </c>
      <c r="AA94" s="135" t="s">
        <v>365</v>
      </c>
      <c r="AB94" s="135" t="s">
        <v>365</v>
      </c>
      <c r="AC94" s="136" t="s">
        <v>365</v>
      </c>
      <c r="AD94" s="119" t="s">
        <v>365</v>
      </c>
      <c r="AE94" s="135" t="s">
        <v>365</v>
      </c>
      <c r="AF94" s="135" t="s">
        <v>365</v>
      </c>
      <c r="AG94" s="135" t="s">
        <v>365</v>
      </c>
      <c r="AH94" s="135" t="s">
        <v>365</v>
      </c>
      <c r="AI94" s="135" t="s">
        <v>365</v>
      </c>
      <c r="AJ94" s="135" t="s">
        <v>365</v>
      </c>
      <c r="AK94" s="135" t="s">
        <v>365</v>
      </c>
      <c r="AL94" s="135" t="s">
        <v>365</v>
      </c>
      <c r="AM94" s="135" t="s">
        <v>365</v>
      </c>
      <c r="AN94" s="135" t="s">
        <v>365</v>
      </c>
      <c r="AO94" s="135" t="s">
        <v>365</v>
      </c>
      <c r="AP94" s="135" t="s">
        <v>365</v>
      </c>
      <c r="AQ94" s="135" t="s">
        <v>365</v>
      </c>
      <c r="AR94" s="135" t="s">
        <v>365</v>
      </c>
      <c r="AS94" s="135" t="s">
        <v>365</v>
      </c>
      <c r="AT94" s="135" t="s">
        <v>365</v>
      </c>
      <c r="AU94" s="135" t="s">
        <v>365</v>
      </c>
      <c r="AV94" s="135" t="s">
        <v>365</v>
      </c>
      <c r="AW94" s="135" t="s">
        <v>365</v>
      </c>
      <c r="AX94" s="135" t="s">
        <v>365</v>
      </c>
      <c r="AY94" s="135" t="s">
        <v>365</v>
      </c>
      <c r="AZ94" s="135" t="s">
        <v>365</v>
      </c>
      <c r="BA94" s="136" t="s">
        <v>365</v>
      </c>
      <c r="BB94" s="119">
        <v>0</v>
      </c>
      <c r="BC94" s="135" t="s">
        <v>365</v>
      </c>
      <c r="BD94" s="135" t="s">
        <v>365</v>
      </c>
      <c r="BE94" s="135" t="s">
        <v>365</v>
      </c>
      <c r="BF94" s="135" t="s">
        <v>365</v>
      </c>
      <c r="BG94" s="135">
        <v>0</v>
      </c>
      <c r="BH94" s="135">
        <v>0</v>
      </c>
      <c r="BI94" s="135">
        <v>0</v>
      </c>
      <c r="BJ94" s="135">
        <v>0</v>
      </c>
      <c r="BK94" s="135">
        <v>0</v>
      </c>
      <c r="BL94" s="135">
        <v>0</v>
      </c>
      <c r="BM94" s="135">
        <v>0</v>
      </c>
      <c r="BN94" s="135" t="s">
        <v>365</v>
      </c>
      <c r="BO94" s="135">
        <v>0</v>
      </c>
      <c r="BP94" s="135" t="s">
        <v>365</v>
      </c>
      <c r="BQ94" s="135">
        <v>0</v>
      </c>
      <c r="BR94" s="135" t="s">
        <v>365</v>
      </c>
      <c r="BS94" s="135">
        <v>0</v>
      </c>
      <c r="BT94" s="120" t="s">
        <v>365</v>
      </c>
      <c r="BU94" s="119">
        <v>0</v>
      </c>
      <c r="BV94" s="135">
        <v>0</v>
      </c>
      <c r="BW94" s="135">
        <v>0</v>
      </c>
      <c r="BX94" s="136" t="s">
        <v>365</v>
      </c>
      <c r="BY94" s="268">
        <v>0</v>
      </c>
      <c r="BZ94" s="136">
        <v>0</v>
      </c>
      <c r="CA94" s="137">
        <v>0</v>
      </c>
      <c r="CB94" s="136">
        <v>0</v>
      </c>
    </row>
    <row r="95" spans="1:80" ht="11.25" customHeight="1">
      <c r="A95" s="138" t="s">
        <v>362</v>
      </c>
      <c r="B95" s="139" t="s">
        <v>515</v>
      </c>
      <c r="C95" s="139"/>
      <c r="D95" s="139"/>
      <c r="E95" s="139"/>
      <c r="F95" s="139"/>
      <c r="G95" s="140"/>
      <c r="H95" s="141" t="s">
        <v>516</v>
      </c>
      <c r="I95" s="170">
        <v>678.76099999999997</v>
      </c>
      <c r="J95" s="170">
        <v>0</v>
      </c>
      <c r="K95" s="143">
        <v>0</v>
      </c>
      <c r="L95" s="143">
        <v>0</v>
      </c>
      <c r="M95" s="143">
        <v>0</v>
      </c>
      <c r="N95" s="143">
        <v>0</v>
      </c>
      <c r="O95" s="143">
        <v>0</v>
      </c>
      <c r="P95" s="143">
        <v>0</v>
      </c>
      <c r="Q95" s="143">
        <v>0</v>
      </c>
      <c r="R95" s="143">
        <v>0</v>
      </c>
      <c r="S95" s="143">
        <v>0</v>
      </c>
      <c r="T95" s="143">
        <v>0</v>
      </c>
      <c r="U95" s="142">
        <v>0</v>
      </c>
      <c r="V95" s="143">
        <v>0</v>
      </c>
      <c r="W95" s="143">
        <v>0</v>
      </c>
      <c r="X95" s="143">
        <v>0</v>
      </c>
      <c r="Y95" s="143">
        <v>0</v>
      </c>
      <c r="Z95" s="142">
        <v>0</v>
      </c>
      <c r="AA95" s="143">
        <v>0</v>
      </c>
      <c r="AB95" s="143">
        <v>0</v>
      </c>
      <c r="AC95" s="144">
        <v>0</v>
      </c>
      <c r="AD95" s="142">
        <v>0</v>
      </c>
      <c r="AE95" s="143">
        <v>0</v>
      </c>
      <c r="AF95" s="143">
        <v>0</v>
      </c>
      <c r="AG95" s="143" t="s">
        <v>365</v>
      </c>
      <c r="AH95" s="143" t="s">
        <v>365</v>
      </c>
      <c r="AI95" s="143" t="s">
        <v>365</v>
      </c>
      <c r="AJ95" s="143">
        <v>0</v>
      </c>
      <c r="AK95" s="143">
        <v>0</v>
      </c>
      <c r="AL95" s="143">
        <v>0</v>
      </c>
      <c r="AM95" s="143">
        <v>0</v>
      </c>
      <c r="AN95" s="143">
        <v>0</v>
      </c>
      <c r="AO95" s="143">
        <v>0</v>
      </c>
      <c r="AP95" s="143">
        <v>0</v>
      </c>
      <c r="AQ95" s="143">
        <v>0</v>
      </c>
      <c r="AR95" s="143">
        <v>0</v>
      </c>
      <c r="AS95" s="143">
        <v>0</v>
      </c>
      <c r="AT95" s="143">
        <v>0</v>
      </c>
      <c r="AU95" s="143">
        <v>0</v>
      </c>
      <c r="AV95" s="143">
        <v>0</v>
      </c>
      <c r="AW95" s="143">
        <v>0</v>
      </c>
      <c r="AX95" s="143">
        <v>0</v>
      </c>
      <c r="AY95" s="143">
        <v>0</v>
      </c>
      <c r="AZ95" s="143">
        <v>0</v>
      </c>
      <c r="BA95" s="144">
        <v>26.507999999999999</v>
      </c>
      <c r="BB95" s="142">
        <v>0</v>
      </c>
      <c r="BC95" s="143" t="s">
        <v>365</v>
      </c>
      <c r="BD95" s="143" t="s">
        <v>365</v>
      </c>
      <c r="BE95" s="143" t="s">
        <v>365</v>
      </c>
      <c r="BF95" s="143" t="s">
        <v>365</v>
      </c>
      <c r="BG95" s="143">
        <v>0</v>
      </c>
      <c r="BH95" s="143">
        <v>0</v>
      </c>
      <c r="BI95" s="143">
        <v>0</v>
      </c>
      <c r="BJ95" s="143">
        <v>0</v>
      </c>
      <c r="BK95" s="143">
        <v>0</v>
      </c>
      <c r="BL95" s="143">
        <v>0</v>
      </c>
      <c r="BM95" s="143">
        <v>0</v>
      </c>
      <c r="BN95" s="143">
        <v>0</v>
      </c>
      <c r="BO95" s="143">
        <v>0</v>
      </c>
      <c r="BP95" s="143">
        <v>0</v>
      </c>
      <c r="BQ95" s="143">
        <v>0</v>
      </c>
      <c r="BR95" s="143">
        <v>0</v>
      </c>
      <c r="BS95" s="143">
        <v>0</v>
      </c>
      <c r="BT95" s="159" t="s">
        <v>365</v>
      </c>
      <c r="BU95" s="142">
        <v>0</v>
      </c>
      <c r="BV95" s="143">
        <v>0</v>
      </c>
      <c r="BW95" s="143">
        <v>0</v>
      </c>
      <c r="BX95" s="144" t="s">
        <v>365</v>
      </c>
      <c r="BY95" s="269">
        <v>367.42500000000001</v>
      </c>
      <c r="BZ95" s="144">
        <v>284.82799999999997</v>
      </c>
      <c r="CA95" s="145">
        <v>599.06799999999998</v>
      </c>
      <c r="CB95" s="144">
        <v>42.368000000000002</v>
      </c>
    </row>
    <row r="96" spans="1:80" ht="11.25" customHeight="1">
      <c r="A96" s="171" t="s">
        <v>517</v>
      </c>
      <c r="B96" s="171"/>
      <c r="C96" s="171"/>
      <c r="D96" s="171"/>
      <c r="E96" s="171"/>
      <c r="F96" s="171"/>
      <c r="G96" s="172"/>
      <c r="H96" s="173" t="s">
        <v>518</v>
      </c>
      <c r="I96" s="174">
        <v>1475.3879999999999</v>
      </c>
      <c r="J96" s="174">
        <v>0</v>
      </c>
      <c r="K96" s="175">
        <v>0</v>
      </c>
      <c r="L96" s="175">
        <v>0</v>
      </c>
      <c r="M96" s="175">
        <v>0</v>
      </c>
      <c r="N96" s="175">
        <v>0</v>
      </c>
      <c r="O96" s="175">
        <v>0</v>
      </c>
      <c r="P96" s="175">
        <v>0</v>
      </c>
      <c r="Q96" s="175">
        <v>0</v>
      </c>
      <c r="R96" s="175">
        <v>0</v>
      </c>
      <c r="S96" s="175">
        <v>0</v>
      </c>
      <c r="T96" s="175">
        <v>0</v>
      </c>
      <c r="U96" s="176">
        <v>0</v>
      </c>
      <c r="V96" s="175">
        <v>0</v>
      </c>
      <c r="W96" s="175">
        <v>0</v>
      </c>
      <c r="X96" s="175">
        <v>0</v>
      </c>
      <c r="Y96" s="175">
        <v>0</v>
      </c>
      <c r="Z96" s="176">
        <v>0</v>
      </c>
      <c r="AA96" s="175">
        <v>0</v>
      </c>
      <c r="AB96" s="175">
        <v>0</v>
      </c>
      <c r="AC96" s="176">
        <v>0</v>
      </c>
      <c r="AD96" s="176">
        <v>0</v>
      </c>
      <c r="AE96" s="175">
        <v>0</v>
      </c>
      <c r="AF96" s="175">
        <v>0</v>
      </c>
      <c r="AG96" s="175" t="s">
        <v>365</v>
      </c>
      <c r="AH96" s="175" t="s">
        <v>365</v>
      </c>
      <c r="AI96" s="175" t="s">
        <v>365</v>
      </c>
      <c r="AJ96" s="175">
        <v>0</v>
      </c>
      <c r="AK96" s="175">
        <v>0</v>
      </c>
      <c r="AL96" s="175">
        <v>0</v>
      </c>
      <c r="AM96" s="175">
        <v>0</v>
      </c>
      <c r="AN96" s="175">
        <v>0</v>
      </c>
      <c r="AO96" s="175">
        <v>0</v>
      </c>
      <c r="AP96" s="175">
        <v>0</v>
      </c>
      <c r="AQ96" s="175">
        <v>0</v>
      </c>
      <c r="AR96" s="175">
        <v>0</v>
      </c>
      <c r="AS96" s="175">
        <v>0</v>
      </c>
      <c r="AT96" s="175">
        <v>0</v>
      </c>
      <c r="AU96" s="175">
        <v>0</v>
      </c>
      <c r="AV96" s="175">
        <v>0</v>
      </c>
      <c r="AW96" s="175">
        <v>0</v>
      </c>
      <c r="AX96" s="175">
        <v>0</v>
      </c>
      <c r="AY96" s="175">
        <v>0</v>
      </c>
      <c r="AZ96" s="175">
        <v>0</v>
      </c>
      <c r="BA96" s="176">
        <v>9.8719999999999999</v>
      </c>
      <c r="BB96" s="176">
        <v>0</v>
      </c>
      <c r="BC96" s="175" t="s">
        <v>365</v>
      </c>
      <c r="BD96" s="175" t="s">
        <v>365</v>
      </c>
      <c r="BE96" s="175" t="s">
        <v>365</v>
      </c>
      <c r="BF96" s="175" t="s">
        <v>365</v>
      </c>
      <c r="BG96" s="175">
        <v>0</v>
      </c>
      <c r="BH96" s="175">
        <v>0</v>
      </c>
      <c r="BI96" s="175">
        <v>0</v>
      </c>
      <c r="BJ96" s="175">
        <v>0</v>
      </c>
      <c r="BK96" s="175">
        <v>0</v>
      </c>
      <c r="BL96" s="175">
        <v>0</v>
      </c>
      <c r="BM96" s="175">
        <v>0</v>
      </c>
      <c r="BN96" s="175">
        <v>0</v>
      </c>
      <c r="BO96" s="175">
        <v>0</v>
      </c>
      <c r="BP96" s="175">
        <v>0</v>
      </c>
      <c r="BQ96" s="175">
        <v>0</v>
      </c>
      <c r="BR96" s="175">
        <v>0</v>
      </c>
      <c r="BS96" s="175">
        <v>0</v>
      </c>
      <c r="BT96" s="175" t="s">
        <v>365</v>
      </c>
      <c r="BU96" s="176">
        <v>0</v>
      </c>
      <c r="BV96" s="175">
        <v>0</v>
      </c>
      <c r="BW96" s="175">
        <v>0</v>
      </c>
      <c r="BX96" s="176" t="s">
        <v>365</v>
      </c>
      <c r="BY96" s="272">
        <v>606.101</v>
      </c>
      <c r="BZ96" s="176">
        <v>859.41499999999996</v>
      </c>
      <c r="CA96" s="177">
        <v>1272.2909999999999</v>
      </c>
      <c r="CB96" s="176">
        <v>90.483999999999995</v>
      </c>
    </row>
    <row r="97" spans="1:80" ht="11.25" customHeight="1">
      <c r="A97" s="147" t="s">
        <v>519</v>
      </c>
      <c r="B97" s="147"/>
      <c r="C97" s="147"/>
      <c r="D97" s="147"/>
      <c r="E97" s="147"/>
      <c r="F97" s="147"/>
      <c r="G97" s="161"/>
      <c r="H97" s="150" t="s">
        <v>520</v>
      </c>
      <c r="I97" s="151">
        <v>77134.148000000001</v>
      </c>
      <c r="J97" s="151">
        <v>9415.0470000000005</v>
      </c>
      <c r="K97" s="152">
        <v>179.05699999999999</v>
      </c>
      <c r="L97" s="152">
        <v>360.05500000000001</v>
      </c>
      <c r="M97" s="152">
        <v>8656.0910000000003</v>
      </c>
      <c r="N97" s="152">
        <v>0</v>
      </c>
      <c r="O97" s="152">
        <v>141.65299999999999</v>
      </c>
      <c r="P97" s="152">
        <v>1.087</v>
      </c>
      <c r="Q97" s="152">
        <v>60.308999999999997</v>
      </c>
      <c r="R97" s="152">
        <v>0</v>
      </c>
      <c r="S97" s="152">
        <v>14.337999999999999</v>
      </c>
      <c r="T97" s="152">
        <v>2.456</v>
      </c>
      <c r="U97" s="151">
        <v>392.97</v>
      </c>
      <c r="V97" s="152">
        <v>0</v>
      </c>
      <c r="W97" s="152">
        <v>158.06399999999999</v>
      </c>
      <c r="X97" s="152">
        <v>191.43700000000001</v>
      </c>
      <c r="Y97" s="152">
        <v>43.468000000000004</v>
      </c>
      <c r="Z97" s="151">
        <v>0</v>
      </c>
      <c r="AA97" s="152">
        <v>0</v>
      </c>
      <c r="AB97" s="152">
        <v>0</v>
      </c>
      <c r="AC97" s="151">
        <v>0</v>
      </c>
      <c r="AD97" s="151">
        <v>27824.584999999999</v>
      </c>
      <c r="AE97" s="152">
        <v>-176.25</v>
      </c>
      <c r="AF97" s="152">
        <v>0</v>
      </c>
      <c r="AG97" s="152">
        <v>-3.4350000000000001</v>
      </c>
      <c r="AH97" s="152">
        <v>10.013999999999999</v>
      </c>
      <c r="AI97" s="152">
        <v>0</v>
      </c>
      <c r="AJ97" s="152">
        <v>413.15</v>
      </c>
      <c r="AK97" s="152">
        <v>0</v>
      </c>
      <c r="AL97" s="152">
        <v>2622.096</v>
      </c>
      <c r="AM97" s="152">
        <v>4229.3999999999996</v>
      </c>
      <c r="AN97" s="152">
        <v>3.7829999999999999</v>
      </c>
      <c r="AO97" s="152">
        <v>0</v>
      </c>
      <c r="AP97" s="152">
        <v>14.843999999999999</v>
      </c>
      <c r="AQ97" s="152">
        <v>0.35799999999999998</v>
      </c>
      <c r="AR97" s="152">
        <v>1214.336</v>
      </c>
      <c r="AS97" s="152">
        <v>16990.580999999998</v>
      </c>
      <c r="AT97" s="152">
        <v>81.018000000000001</v>
      </c>
      <c r="AU97" s="152">
        <v>102.447</v>
      </c>
      <c r="AV97" s="152">
        <v>264.02100000000002</v>
      </c>
      <c r="AW97" s="152">
        <v>1096.481</v>
      </c>
      <c r="AX97" s="152">
        <v>36.101999999999997</v>
      </c>
      <c r="AY97" s="152">
        <v>159.33699999999999</v>
      </c>
      <c r="AZ97" s="152">
        <v>766.303</v>
      </c>
      <c r="BA97" s="151">
        <v>12219.35</v>
      </c>
      <c r="BB97" s="151">
        <v>9040.9339999999993</v>
      </c>
      <c r="BC97" s="152">
        <v>0</v>
      </c>
      <c r="BD97" s="152">
        <v>0</v>
      </c>
      <c r="BE97" s="152">
        <v>0</v>
      </c>
      <c r="BF97" s="152">
        <v>0</v>
      </c>
      <c r="BG97" s="152">
        <v>80.144000000000005</v>
      </c>
      <c r="BH97" s="152">
        <v>25.64</v>
      </c>
      <c r="BI97" s="152">
        <v>7446.576</v>
      </c>
      <c r="BJ97" s="152">
        <v>0</v>
      </c>
      <c r="BK97" s="152">
        <v>91.941999999999993</v>
      </c>
      <c r="BL97" s="152">
        <v>58.097000000000001</v>
      </c>
      <c r="BM97" s="152">
        <v>0</v>
      </c>
      <c r="BN97" s="152">
        <v>183.01599999999999</v>
      </c>
      <c r="BO97" s="152">
        <v>19.385000000000002</v>
      </c>
      <c r="BP97" s="152">
        <v>837.13099999999997</v>
      </c>
      <c r="BQ97" s="152">
        <v>0</v>
      </c>
      <c r="BR97" s="152">
        <v>0</v>
      </c>
      <c r="BS97" s="152">
        <v>1.002</v>
      </c>
      <c r="BT97" s="152">
        <v>298.00299999999999</v>
      </c>
      <c r="BU97" s="151">
        <v>831.29100000000005</v>
      </c>
      <c r="BV97" s="152">
        <v>630.34500000000003</v>
      </c>
      <c r="BW97" s="152">
        <v>200.946</v>
      </c>
      <c r="BX97" s="151">
        <v>0</v>
      </c>
      <c r="BY97" s="270">
        <v>5602.4440000000004</v>
      </c>
      <c r="BZ97" s="151">
        <v>11807.526</v>
      </c>
      <c r="CA97" s="153">
        <v>65480.807000000001</v>
      </c>
      <c r="CB97" s="151">
        <v>9675.8109999999997</v>
      </c>
    </row>
    <row r="98" spans="1:80" ht="11.25" customHeight="1">
      <c r="A98" s="178" t="s">
        <v>521</v>
      </c>
      <c r="B98" s="178"/>
      <c r="C98" s="178"/>
      <c r="D98" s="178"/>
      <c r="E98" s="178"/>
      <c r="F98" s="178"/>
      <c r="G98" s="179"/>
      <c r="H98" s="180" t="s">
        <v>522</v>
      </c>
      <c r="I98" s="174">
        <v>5794.8329999999996</v>
      </c>
      <c r="J98" s="174">
        <v>107.721</v>
      </c>
      <c r="K98" s="181">
        <v>6.29</v>
      </c>
      <c r="L98" s="181">
        <v>0</v>
      </c>
      <c r="M98" s="181">
        <v>54.213000000000001</v>
      </c>
      <c r="N98" s="181">
        <v>0</v>
      </c>
      <c r="O98" s="181">
        <v>0</v>
      </c>
      <c r="P98" s="181">
        <v>0</v>
      </c>
      <c r="Q98" s="181">
        <v>32.881</v>
      </c>
      <c r="R98" s="181">
        <v>0</v>
      </c>
      <c r="S98" s="181">
        <v>14.337</v>
      </c>
      <c r="T98" s="181">
        <v>0</v>
      </c>
      <c r="U98" s="174">
        <v>0</v>
      </c>
      <c r="V98" s="181">
        <v>0</v>
      </c>
      <c r="W98" s="181">
        <v>0</v>
      </c>
      <c r="X98" s="181">
        <v>0</v>
      </c>
      <c r="Y98" s="181">
        <v>0</v>
      </c>
      <c r="Z98" s="174">
        <v>0</v>
      </c>
      <c r="AA98" s="181">
        <v>0</v>
      </c>
      <c r="AB98" s="181">
        <v>0</v>
      </c>
      <c r="AC98" s="174">
        <v>0</v>
      </c>
      <c r="AD98" s="174">
        <v>3635.3980000000001</v>
      </c>
      <c r="AE98" s="181">
        <v>0</v>
      </c>
      <c r="AF98" s="181">
        <v>0</v>
      </c>
      <c r="AG98" s="181" t="s">
        <v>365</v>
      </c>
      <c r="AH98" s="181" t="s">
        <v>365</v>
      </c>
      <c r="AI98" s="181" t="s">
        <v>365</v>
      </c>
      <c r="AJ98" s="181">
        <v>0</v>
      </c>
      <c r="AK98" s="181">
        <v>0</v>
      </c>
      <c r="AL98" s="181">
        <v>88.644999999999996</v>
      </c>
      <c r="AM98" s="181">
        <v>0</v>
      </c>
      <c r="AN98" s="181">
        <v>0</v>
      </c>
      <c r="AO98" s="181">
        <v>0</v>
      </c>
      <c r="AP98" s="181">
        <v>0</v>
      </c>
      <c r="AQ98" s="181">
        <v>1.0999999999999999E-2</v>
      </c>
      <c r="AR98" s="181">
        <v>1196.9659999999999</v>
      </c>
      <c r="AS98" s="181">
        <v>0</v>
      </c>
      <c r="AT98" s="181">
        <v>0</v>
      </c>
      <c r="AU98" s="181">
        <v>102.447</v>
      </c>
      <c r="AV98" s="181">
        <v>239.58199999999999</v>
      </c>
      <c r="AW98" s="181">
        <v>1096.481</v>
      </c>
      <c r="AX98" s="181">
        <v>0</v>
      </c>
      <c r="AY98" s="181">
        <v>159.33699999999999</v>
      </c>
      <c r="AZ98" s="181">
        <v>751.93</v>
      </c>
      <c r="BA98" s="174">
        <v>2051.7139999999999</v>
      </c>
      <c r="BB98" s="174">
        <v>0</v>
      </c>
      <c r="BC98" s="181" t="s">
        <v>365</v>
      </c>
      <c r="BD98" s="181" t="s">
        <v>365</v>
      </c>
      <c r="BE98" s="181" t="s">
        <v>365</v>
      </c>
      <c r="BF98" s="181" t="s">
        <v>365</v>
      </c>
      <c r="BG98" s="181" t="s">
        <v>365</v>
      </c>
      <c r="BH98" s="181" t="s">
        <v>365</v>
      </c>
      <c r="BI98" s="181" t="s">
        <v>365</v>
      </c>
      <c r="BJ98" s="181" t="s">
        <v>365</v>
      </c>
      <c r="BK98" s="181" t="s">
        <v>365</v>
      </c>
      <c r="BL98" s="181" t="s">
        <v>365</v>
      </c>
      <c r="BM98" s="181" t="s">
        <v>365</v>
      </c>
      <c r="BN98" s="181">
        <v>0</v>
      </c>
      <c r="BO98" s="181" t="s">
        <v>365</v>
      </c>
      <c r="BP98" s="181">
        <v>0</v>
      </c>
      <c r="BQ98" s="181" t="s">
        <v>365</v>
      </c>
      <c r="BR98" s="181">
        <v>0</v>
      </c>
      <c r="BS98" s="181" t="s">
        <v>365</v>
      </c>
      <c r="BT98" s="181" t="s">
        <v>365</v>
      </c>
      <c r="BU98" s="174" t="s">
        <v>365</v>
      </c>
      <c r="BV98" s="181" t="s">
        <v>365</v>
      </c>
      <c r="BW98" s="181" t="s">
        <v>365</v>
      </c>
      <c r="BX98" s="174" t="s">
        <v>365</v>
      </c>
      <c r="BY98" s="273" t="s">
        <v>365</v>
      </c>
      <c r="BZ98" s="174" t="s">
        <v>365</v>
      </c>
      <c r="CA98" s="182">
        <v>5794.8329999999996</v>
      </c>
      <c r="CB98" s="174">
        <v>0</v>
      </c>
    </row>
    <row r="99" spans="1:80" s="183" customFormat="1" ht="11.25" customHeight="1">
      <c r="A99" s="154" t="s">
        <v>362</v>
      </c>
      <c r="B99" s="155" t="s">
        <v>523</v>
      </c>
      <c r="C99" s="155"/>
      <c r="D99" s="155"/>
      <c r="E99" s="155"/>
      <c r="F99" s="155"/>
      <c r="G99" s="156"/>
      <c r="H99" s="157" t="s">
        <v>524</v>
      </c>
      <c r="I99" s="119">
        <v>5362.2370000000001</v>
      </c>
      <c r="J99" s="119">
        <v>104.818</v>
      </c>
      <c r="K99" s="120">
        <v>6.29</v>
      </c>
      <c r="L99" s="120">
        <v>0</v>
      </c>
      <c r="M99" s="120">
        <v>54.213000000000001</v>
      </c>
      <c r="N99" s="120">
        <v>0</v>
      </c>
      <c r="O99" s="120">
        <v>0</v>
      </c>
      <c r="P99" s="120">
        <v>0</v>
      </c>
      <c r="Q99" s="120">
        <v>32.881</v>
      </c>
      <c r="R99" s="120">
        <v>0</v>
      </c>
      <c r="S99" s="120">
        <v>11.435</v>
      </c>
      <c r="T99" s="120">
        <v>0</v>
      </c>
      <c r="U99" s="119">
        <v>0</v>
      </c>
      <c r="V99" s="120">
        <v>0</v>
      </c>
      <c r="W99" s="120">
        <v>0</v>
      </c>
      <c r="X99" s="120">
        <v>0</v>
      </c>
      <c r="Y99" s="120">
        <v>0</v>
      </c>
      <c r="Z99" s="119">
        <v>0</v>
      </c>
      <c r="AA99" s="120">
        <v>0</v>
      </c>
      <c r="AB99" s="120">
        <v>0</v>
      </c>
      <c r="AC99" s="119">
        <v>0</v>
      </c>
      <c r="AD99" s="119">
        <v>3205.7049999999999</v>
      </c>
      <c r="AE99" s="120">
        <v>0</v>
      </c>
      <c r="AF99" s="120">
        <v>0</v>
      </c>
      <c r="AG99" s="120" t="s">
        <v>365</v>
      </c>
      <c r="AH99" s="120" t="s">
        <v>365</v>
      </c>
      <c r="AI99" s="120" t="s">
        <v>365</v>
      </c>
      <c r="AJ99" s="120">
        <v>0</v>
      </c>
      <c r="AK99" s="120">
        <v>0</v>
      </c>
      <c r="AL99" s="120">
        <v>88.644999999999996</v>
      </c>
      <c r="AM99" s="120">
        <v>0</v>
      </c>
      <c r="AN99" s="120">
        <v>0</v>
      </c>
      <c r="AO99" s="120">
        <v>0</v>
      </c>
      <c r="AP99" s="120">
        <v>0</v>
      </c>
      <c r="AQ99" s="120">
        <v>0.01</v>
      </c>
      <c r="AR99" s="120">
        <v>1196.9659999999999</v>
      </c>
      <c r="AS99" s="120">
        <v>0</v>
      </c>
      <c r="AT99" s="120">
        <v>0</v>
      </c>
      <c r="AU99" s="120">
        <v>9.2460000000000004</v>
      </c>
      <c r="AV99" s="120">
        <v>21.53</v>
      </c>
      <c r="AW99" s="120">
        <v>1096.393</v>
      </c>
      <c r="AX99" s="120">
        <v>0</v>
      </c>
      <c r="AY99" s="120">
        <v>40.984999999999999</v>
      </c>
      <c r="AZ99" s="120">
        <v>751.93</v>
      </c>
      <c r="BA99" s="119">
        <v>2051.7139999999999</v>
      </c>
      <c r="BB99" s="119">
        <v>0</v>
      </c>
      <c r="BC99" s="120" t="s">
        <v>365</v>
      </c>
      <c r="BD99" s="120" t="s">
        <v>365</v>
      </c>
      <c r="BE99" s="120" t="s">
        <v>365</v>
      </c>
      <c r="BF99" s="120" t="s">
        <v>365</v>
      </c>
      <c r="BG99" s="120" t="s">
        <v>365</v>
      </c>
      <c r="BH99" s="120" t="s">
        <v>365</v>
      </c>
      <c r="BI99" s="120" t="s">
        <v>365</v>
      </c>
      <c r="BJ99" s="120" t="s">
        <v>365</v>
      </c>
      <c r="BK99" s="120" t="s">
        <v>365</v>
      </c>
      <c r="BL99" s="120" t="s">
        <v>365</v>
      </c>
      <c r="BM99" s="120" t="s">
        <v>365</v>
      </c>
      <c r="BN99" s="120">
        <v>0</v>
      </c>
      <c r="BO99" s="120" t="s">
        <v>365</v>
      </c>
      <c r="BP99" s="120">
        <v>0</v>
      </c>
      <c r="BQ99" s="120" t="s">
        <v>365</v>
      </c>
      <c r="BR99" s="120">
        <v>0</v>
      </c>
      <c r="BS99" s="120" t="s">
        <v>365</v>
      </c>
      <c r="BT99" s="120" t="s">
        <v>365</v>
      </c>
      <c r="BU99" s="119" t="s">
        <v>365</v>
      </c>
      <c r="BV99" s="120" t="s">
        <v>365</v>
      </c>
      <c r="BW99" s="120" t="s">
        <v>365</v>
      </c>
      <c r="BX99" s="119" t="s">
        <v>365</v>
      </c>
      <c r="BY99" s="267" t="s">
        <v>365</v>
      </c>
      <c r="BZ99" s="119" t="s">
        <v>365</v>
      </c>
      <c r="CA99" s="121">
        <v>5362.2370000000001</v>
      </c>
      <c r="CB99" s="119">
        <v>0</v>
      </c>
    </row>
    <row r="100" spans="1:80" ht="11.25" customHeight="1">
      <c r="A100" s="131"/>
      <c r="B100" s="131" t="s">
        <v>362</v>
      </c>
      <c r="C100" s="132" t="s">
        <v>525</v>
      </c>
      <c r="D100" s="132"/>
      <c r="E100" s="132"/>
      <c r="F100" s="132"/>
      <c r="G100" s="133"/>
      <c r="H100" s="134" t="s">
        <v>526</v>
      </c>
      <c r="I100" s="119">
        <v>0</v>
      </c>
      <c r="J100" s="119" t="s">
        <v>365</v>
      </c>
      <c r="K100" s="135" t="s">
        <v>365</v>
      </c>
      <c r="L100" s="135" t="s">
        <v>365</v>
      </c>
      <c r="M100" s="135" t="s">
        <v>365</v>
      </c>
      <c r="N100" s="135" t="s">
        <v>365</v>
      </c>
      <c r="O100" s="135" t="s">
        <v>365</v>
      </c>
      <c r="P100" s="135" t="s">
        <v>365</v>
      </c>
      <c r="Q100" s="135" t="s">
        <v>365</v>
      </c>
      <c r="R100" s="135" t="s">
        <v>365</v>
      </c>
      <c r="S100" s="135" t="s">
        <v>365</v>
      </c>
      <c r="T100" s="135" t="s">
        <v>365</v>
      </c>
      <c r="U100" s="119" t="s">
        <v>365</v>
      </c>
      <c r="V100" s="135" t="s">
        <v>365</v>
      </c>
      <c r="W100" s="135" t="s">
        <v>365</v>
      </c>
      <c r="X100" s="135" t="s">
        <v>365</v>
      </c>
      <c r="Y100" s="135" t="s">
        <v>365</v>
      </c>
      <c r="Z100" s="119" t="s">
        <v>365</v>
      </c>
      <c r="AA100" s="135" t="s">
        <v>365</v>
      </c>
      <c r="AB100" s="135" t="s">
        <v>365</v>
      </c>
      <c r="AC100" s="136" t="s">
        <v>365</v>
      </c>
      <c r="AD100" s="119">
        <v>0</v>
      </c>
      <c r="AE100" s="135">
        <v>0</v>
      </c>
      <c r="AF100" s="135">
        <v>0</v>
      </c>
      <c r="AG100" s="135" t="s">
        <v>365</v>
      </c>
      <c r="AH100" s="135" t="s">
        <v>365</v>
      </c>
      <c r="AI100" s="135" t="s">
        <v>365</v>
      </c>
      <c r="AJ100" s="135">
        <v>0</v>
      </c>
      <c r="AK100" s="135">
        <v>0</v>
      </c>
      <c r="AL100" s="135">
        <v>0</v>
      </c>
      <c r="AM100" s="135">
        <v>0</v>
      </c>
      <c r="AN100" s="135">
        <v>0</v>
      </c>
      <c r="AO100" s="135">
        <v>0</v>
      </c>
      <c r="AP100" s="135">
        <v>0</v>
      </c>
      <c r="AQ100" s="135">
        <v>0</v>
      </c>
      <c r="AR100" s="135">
        <v>0</v>
      </c>
      <c r="AS100" s="135">
        <v>0</v>
      </c>
      <c r="AT100" s="135">
        <v>0</v>
      </c>
      <c r="AU100" s="135">
        <v>0</v>
      </c>
      <c r="AV100" s="135">
        <v>0</v>
      </c>
      <c r="AW100" s="135">
        <v>0</v>
      </c>
      <c r="AX100" s="135">
        <v>0</v>
      </c>
      <c r="AY100" s="135">
        <v>0</v>
      </c>
      <c r="AZ100" s="135">
        <v>0</v>
      </c>
      <c r="BA100" s="136" t="s">
        <v>365</v>
      </c>
      <c r="BB100" s="119">
        <v>0</v>
      </c>
      <c r="BC100" s="135" t="s">
        <v>365</v>
      </c>
      <c r="BD100" s="135" t="s">
        <v>365</v>
      </c>
      <c r="BE100" s="135" t="s">
        <v>365</v>
      </c>
      <c r="BF100" s="135" t="s">
        <v>365</v>
      </c>
      <c r="BG100" s="135" t="s">
        <v>365</v>
      </c>
      <c r="BH100" s="135" t="s">
        <v>365</v>
      </c>
      <c r="BI100" s="135" t="s">
        <v>365</v>
      </c>
      <c r="BJ100" s="135" t="s">
        <v>365</v>
      </c>
      <c r="BK100" s="135" t="s">
        <v>365</v>
      </c>
      <c r="BL100" s="135" t="s">
        <v>365</v>
      </c>
      <c r="BM100" s="135" t="s">
        <v>365</v>
      </c>
      <c r="BN100" s="135">
        <v>0</v>
      </c>
      <c r="BO100" s="135" t="s">
        <v>365</v>
      </c>
      <c r="BP100" s="135">
        <v>0</v>
      </c>
      <c r="BQ100" s="135" t="s">
        <v>365</v>
      </c>
      <c r="BR100" s="135">
        <v>0</v>
      </c>
      <c r="BS100" s="135" t="s">
        <v>365</v>
      </c>
      <c r="BT100" s="120" t="s">
        <v>365</v>
      </c>
      <c r="BU100" s="119" t="s">
        <v>365</v>
      </c>
      <c r="BV100" s="135" t="s">
        <v>365</v>
      </c>
      <c r="BW100" s="135" t="s">
        <v>365</v>
      </c>
      <c r="BX100" s="136" t="s">
        <v>365</v>
      </c>
      <c r="BY100" s="268" t="s">
        <v>365</v>
      </c>
      <c r="BZ100" s="136" t="s">
        <v>365</v>
      </c>
      <c r="CA100" s="137">
        <v>0</v>
      </c>
      <c r="CB100" s="136">
        <v>0</v>
      </c>
    </row>
    <row r="101" spans="1:80" ht="11.25" customHeight="1">
      <c r="A101" s="131"/>
      <c r="B101" s="131" t="s">
        <v>362</v>
      </c>
      <c r="C101" s="132" t="s">
        <v>527</v>
      </c>
      <c r="D101" s="132"/>
      <c r="E101" s="132"/>
      <c r="F101" s="132"/>
      <c r="G101" s="133"/>
      <c r="H101" s="134" t="s">
        <v>528</v>
      </c>
      <c r="I101" s="119">
        <v>4.6900000000000004</v>
      </c>
      <c r="J101" s="119" t="s">
        <v>365</v>
      </c>
      <c r="K101" s="135" t="s">
        <v>365</v>
      </c>
      <c r="L101" s="135" t="s">
        <v>365</v>
      </c>
      <c r="M101" s="135" t="s">
        <v>365</v>
      </c>
      <c r="N101" s="135" t="s">
        <v>365</v>
      </c>
      <c r="O101" s="135" t="s">
        <v>365</v>
      </c>
      <c r="P101" s="135" t="s">
        <v>365</v>
      </c>
      <c r="Q101" s="135" t="s">
        <v>365</v>
      </c>
      <c r="R101" s="135" t="s">
        <v>365</v>
      </c>
      <c r="S101" s="135" t="s">
        <v>365</v>
      </c>
      <c r="T101" s="135" t="s">
        <v>365</v>
      </c>
      <c r="U101" s="119" t="s">
        <v>365</v>
      </c>
      <c r="V101" s="135" t="s">
        <v>365</v>
      </c>
      <c r="W101" s="135" t="s">
        <v>365</v>
      </c>
      <c r="X101" s="135" t="s">
        <v>365</v>
      </c>
      <c r="Y101" s="135" t="s">
        <v>365</v>
      </c>
      <c r="Z101" s="119" t="s">
        <v>365</v>
      </c>
      <c r="AA101" s="135" t="s">
        <v>365</v>
      </c>
      <c r="AB101" s="135" t="s">
        <v>365</v>
      </c>
      <c r="AC101" s="136" t="s">
        <v>365</v>
      </c>
      <c r="AD101" s="119">
        <v>4.6900000000000004</v>
      </c>
      <c r="AE101" s="135">
        <v>0</v>
      </c>
      <c r="AF101" s="135">
        <v>0</v>
      </c>
      <c r="AG101" s="135" t="s">
        <v>365</v>
      </c>
      <c r="AH101" s="135" t="s">
        <v>365</v>
      </c>
      <c r="AI101" s="135" t="s">
        <v>365</v>
      </c>
      <c r="AJ101" s="135">
        <v>0</v>
      </c>
      <c r="AK101" s="135">
        <v>0</v>
      </c>
      <c r="AL101" s="135">
        <v>0</v>
      </c>
      <c r="AM101" s="135">
        <v>0</v>
      </c>
      <c r="AN101" s="135">
        <v>0</v>
      </c>
      <c r="AO101" s="135">
        <v>0</v>
      </c>
      <c r="AP101" s="135">
        <v>0</v>
      </c>
      <c r="AQ101" s="135">
        <v>0</v>
      </c>
      <c r="AR101" s="135">
        <v>0</v>
      </c>
      <c r="AS101" s="135">
        <v>0</v>
      </c>
      <c r="AT101" s="135">
        <v>0</v>
      </c>
      <c r="AU101" s="135">
        <v>2.4E-2</v>
      </c>
      <c r="AV101" s="135">
        <v>4.6500000000000004</v>
      </c>
      <c r="AW101" s="135">
        <v>0</v>
      </c>
      <c r="AX101" s="135">
        <v>0</v>
      </c>
      <c r="AY101" s="135">
        <v>1.6E-2</v>
      </c>
      <c r="AZ101" s="135">
        <v>0</v>
      </c>
      <c r="BA101" s="136" t="s">
        <v>365</v>
      </c>
      <c r="BB101" s="119">
        <v>0</v>
      </c>
      <c r="BC101" s="135" t="s">
        <v>365</v>
      </c>
      <c r="BD101" s="135" t="s">
        <v>365</v>
      </c>
      <c r="BE101" s="135" t="s">
        <v>365</v>
      </c>
      <c r="BF101" s="135" t="s">
        <v>365</v>
      </c>
      <c r="BG101" s="135" t="s">
        <v>365</v>
      </c>
      <c r="BH101" s="135" t="s">
        <v>365</v>
      </c>
      <c r="BI101" s="135" t="s">
        <v>365</v>
      </c>
      <c r="BJ101" s="135" t="s">
        <v>365</v>
      </c>
      <c r="BK101" s="135" t="s">
        <v>365</v>
      </c>
      <c r="BL101" s="135" t="s">
        <v>365</v>
      </c>
      <c r="BM101" s="135" t="s">
        <v>365</v>
      </c>
      <c r="BN101" s="135">
        <v>0</v>
      </c>
      <c r="BO101" s="135" t="s">
        <v>365</v>
      </c>
      <c r="BP101" s="135">
        <v>0</v>
      </c>
      <c r="BQ101" s="135" t="s">
        <v>365</v>
      </c>
      <c r="BR101" s="135">
        <v>0</v>
      </c>
      <c r="BS101" s="135" t="s">
        <v>365</v>
      </c>
      <c r="BT101" s="120" t="s">
        <v>365</v>
      </c>
      <c r="BU101" s="119" t="s">
        <v>365</v>
      </c>
      <c r="BV101" s="135" t="s">
        <v>365</v>
      </c>
      <c r="BW101" s="135" t="s">
        <v>365</v>
      </c>
      <c r="BX101" s="136" t="s">
        <v>365</v>
      </c>
      <c r="BY101" s="268" t="s">
        <v>365</v>
      </c>
      <c r="BZ101" s="136" t="s">
        <v>365</v>
      </c>
      <c r="CA101" s="137">
        <v>4.6900000000000004</v>
      </c>
      <c r="CB101" s="136">
        <v>0</v>
      </c>
    </row>
    <row r="102" spans="1:80" s="184" customFormat="1" ht="11.25" customHeight="1">
      <c r="A102" s="131"/>
      <c r="B102" s="131" t="s">
        <v>362</v>
      </c>
      <c r="C102" s="132" t="s">
        <v>529</v>
      </c>
      <c r="D102" s="132"/>
      <c r="E102" s="132"/>
      <c r="F102" s="132"/>
      <c r="G102" s="133"/>
      <c r="H102" s="134" t="s">
        <v>530</v>
      </c>
      <c r="I102" s="119">
        <v>5252.7290000000003</v>
      </c>
      <c r="J102" s="119" t="s">
        <v>365</v>
      </c>
      <c r="K102" s="135" t="s">
        <v>365</v>
      </c>
      <c r="L102" s="135" t="s">
        <v>365</v>
      </c>
      <c r="M102" s="135" t="s">
        <v>365</v>
      </c>
      <c r="N102" s="135" t="s">
        <v>365</v>
      </c>
      <c r="O102" s="135" t="s">
        <v>365</v>
      </c>
      <c r="P102" s="135" t="s">
        <v>365</v>
      </c>
      <c r="Q102" s="135" t="s">
        <v>365</v>
      </c>
      <c r="R102" s="135" t="s">
        <v>365</v>
      </c>
      <c r="S102" s="135" t="s">
        <v>365</v>
      </c>
      <c r="T102" s="135" t="s">
        <v>365</v>
      </c>
      <c r="U102" s="119" t="s">
        <v>365</v>
      </c>
      <c r="V102" s="135" t="s">
        <v>365</v>
      </c>
      <c r="W102" s="135" t="s">
        <v>365</v>
      </c>
      <c r="X102" s="135" t="s">
        <v>365</v>
      </c>
      <c r="Y102" s="135" t="s">
        <v>365</v>
      </c>
      <c r="Z102" s="119" t="s">
        <v>365</v>
      </c>
      <c r="AA102" s="135" t="s">
        <v>365</v>
      </c>
      <c r="AB102" s="135" t="s">
        <v>365</v>
      </c>
      <c r="AC102" s="136" t="s">
        <v>365</v>
      </c>
      <c r="AD102" s="119">
        <v>3201.0149999999999</v>
      </c>
      <c r="AE102" s="135">
        <v>0</v>
      </c>
      <c r="AF102" s="135">
        <v>0</v>
      </c>
      <c r="AG102" s="135" t="s">
        <v>365</v>
      </c>
      <c r="AH102" s="135" t="s">
        <v>365</v>
      </c>
      <c r="AI102" s="135" t="s">
        <v>365</v>
      </c>
      <c r="AJ102" s="135">
        <v>0</v>
      </c>
      <c r="AK102" s="135">
        <v>0</v>
      </c>
      <c r="AL102" s="135">
        <v>88.644999999999996</v>
      </c>
      <c r="AM102" s="135">
        <v>0</v>
      </c>
      <c r="AN102" s="135">
        <v>0</v>
      </c>
      <c r="AO102" s="135">
        <v>0</v>
      </c>
      <c r="AP102" s="135">
        <v>0</v>
      </c>
      <c r="AQ102" s="135">
        <v>0.01</v>
      </c>
      <c r="AR102" s="135">
        <v>1196.9659999999999</v>
      </c>
      <c r="AS102" s="135">
        <v>0</v>
      </c>
      <c r="AT102" s="135">
        <v>0</v>
      </c>
      <c r="AU102" s="135">
        <v>9.2219999999999995</v>
      </c>
      <c r="AV102" s="135">
        <v>16.88</v>
      </c>
      <c r="AW102" s="135">
        <v>1096.393</v>
      </c>
      <c r="AX102" s="135">
        <v>0</v>
      </c>
      <c r="AY102" s="135">
        <v>40.969000000000001</v>
      </c>
      <c r="AZ102" s="135">
        <v>751.93</v>
      </c>
      <c r="BA102" s="136">
        <v>2051.7139999999999</v>
      </c>
      <c r="BB102" s="119">
        <v>0</v>
      </c>
      <c r="BC102" s="135" t="s">
        <v>365</v>
      </c>
      <c r="BD102" s="135" t="s">
        <v>365</v>
      </c>
      <c r="BE102" s="135" t="s">
        <v>365</v>
      </c>
      <c r="BF102" s="135" t="s">
        <v>365</v>
      </c>
      <c r="BG102" s="135" t="s">
        <v>365</v>
      </c>
      <c r="BH102" s="135" t="s">
        <v>365</v>
      </c>
      <c r="BI102" s="135" t="s">
        <v>365</v>
      </c>
      <c r="BJ102" s="135" t="s">
        <v>365</v>
      </c>
      <c r="BK102" s="135" t="s">
        <v>365</v>
      </c>
      <c r="BL102" s="135" t="s">
        <v>365</v>
      </c>
      <c r="BM102" s="135" t="s">
        <v>365</v>
      </c>
      <c r="BN102" s="135">
        <v>0</v>
      </c>
      <c r="BO102" s="135" t="s">
        <v>365</v>
      </c>
      <c r="BP102" s="135">
        <v>0</v>
      </c>
      <c r="BQ102" s="135" t="s">
        <v>365</v>
      </c>
      <c r="BR102" s="135">
        <v>0</v>
      </c>
      <c r="BS102" s="135" t="s">
        <v>365</v>
      </c>
      <c r="BT102" s="120" t="s">
        <v>365</v>
      </c>
      <c r="BU102" s="119" t="s">
        <v>365</v>
      </c>
      <c r="BV102" s="135" t="s">
        <v>365</v>
      </c>
      <c r="BW102" s="135" t="s">
        <v>365</v>
      </c>
      <c r="BX102" s="136" t="s">
        <v>365</v>
      </c>
      <c r="BY102" s="268" t="s">
        <v>365</v>
      </c>
      <c r="BZ102" s="136" t="s">
        <v>365</v>
      </c>
      <c r="CA102" s="137">
        <v>5252.7290000000003</v>
      </c>
      <c r="CB102" s="136">
        <v>0</v>
      </c>
    </row>
    <row r="103" spans="1:80" ht="11.25" customHeight="1">
      <c r="A103" s="131" t="s">
        <v>362</v>
      </c>
      <c r="B103" s="132" t="s">
        <v>531</v>
      </c>
      <c r="C103" s="132"/>
      <c r="D103" s="132"/>
      <c r="E103" s="132"/>
      <c r="F103" s="132"/>
      <c r="G103" s="133"/>
      <c r="H103" s="134" t="s">
        <v>532</v>
      </c>
      <c r="I103" s="119">
        <v>122.06399999999999</v>
      </c>
      <c r="J103" s="119">
        <v>0</v>
      </c>
      <c r="K103" s="135">
        <v>0</v>
      </c>
      <c r="L103" s="135">
        <v>0</v>
      </c>
      <c r="M103" s="135">
        <v>0</v>
      </c>
      <c r="N103" s="135">
        <v>0</v>
      </c>
      <c r="O103" s="135">
        <v>0</v>
      </c>
      <c r="P103" s="135">
        <v>0</v>
      </c>
      <c r="Q103" s="135">
        <v>0</v>
      </c>
      <c r="R103" s="135">
        <v>0</v>
      </c>
      <c r="S103" s="135">
        <v>0</v>
      </c>
      <c r="T103" s="135">
        <v>0</v>
      </c>
      <c r="U103" s="119">
        <v>0</v>
      </c>
      <c r="V103" s="135">
        <v>0</v>
      </c>
      <c r="W103" s="135">
        <v>0</v>
      </c>
      <c r="X103" s="135">
        <v>0</v>
      </c>
      <c r="Y103" s="135">
        <v>0</v>
      </c>
      <c r="Z103" s="119">
        <v>0</v>
      </c>
      <c r="AA103" s="135">
        <v>0</v>
      </c>
      <c r="AB103" s="135">
        <v>0</v>
      </c>
      <c r="AC103" s="136">
        <v>0</v>
      </c>
      <c r="AD103" s="119">
        <v>122.06399999999999</v>
      </c>
      <c r="AE103" s="135">
        <v>0</v>
      </c>
      <c r="AF103" s="135">
        <v>0</v>
      </c>
      <c r="AG103" s="135" t="s">
        <v>365</v>
      </c>
      <c r="AH103" s="135" t="s">
        <v>365</v>
      </c>
      <c r="AI103" s="135" t="s">
        <v>365</v>
      </c>
      <c r="AJ103" s="135">
        <v>0</v>
      </c>
      <c r="AK103" s="135">
        <v>0</v>
      </c>
      <c r="AL103" s="135">
        <v>0</v>
      </c>
      <c r="AM103" s="135">
        <v>0</v>
      </c>
      <c r="AN103" s="135">
        <v>0</v>
      </c>
      <c r="AO103" s="135">
        <v>0</v>
      </c>
      <c r="AP103" s="135">
        <v>0</v>
      </c>
      <c r="AQ103" s="135">
        <v>0</v>
      </c>
      <c r="AR103" s="135">
        <v>0</v>
      </c>
      <c r="AS103" s="135">
        <v>0</v>
      </c>
      <c r="AT103" s="135">
        <v>0</v>
      </c>
      <c r="AU103" s="135">
        <v>0</v>
      </c>
      <c r="AV103" s="135">
        <v>122.06399999999999</v>
      </c>
      <c r="AW103" s="135">
        <v>0</v>
      </c>
      <c r="AX103" s="135">
        <v>0</v>
      </c>
      <c r="AY103" s="135">
        <v>0</v>
      </c>
      <c r="AZ103" s="135">
        <v>0</v>
      </c>
      <c r="BA103" s="136">
        <v>0</v>
      </c>
      <c r="BB103" s="119">
        <v>0</v>
      </c>
      <c r="BC103" s="135" t="s">
        <v>365</v>
      </c>
      <c r="BD103" s="135" t="s">
        <v>365</v>
      </c>
      <c r="BE103" s="135" t="s">
        <v>365</v>
      </c>
      <c r="BF103" s="135" t="s">
        <v>365</v>
      </c>
      <c r="BG103" s="135" t="s">
        <v>365</v>
      </c>
      <c r="BH103" s="135" t="s">
        <v>365</v>
      </c>
      <c r="BI103" s="135" t="s">
        <v>365</v>
      </c>
      <c r="BJ103" s="135" t="s">
        <v>365</v>
      </c>
      <c r="BK103" s="135" t="s">
        <v>365</v>
      </c>
      <c r="BL103" s="135" t="s">
        <v>365</v>
      </c>
      <c r="BM103" s="135" t="s">
        <v>365</v>
      </c>
      <c r="BN103" s="135">
        <v>0</v>
      </c>
      <c r="BO103" s="135" t="s">
        <v>365</v>
      </c>
      <c r="BP103" s="135">
        <v>0</v>
      </c>
      <c r="BQ103" s="135" t="s">
        <v>365</v>
      </c>
      <c r="BR103" s="135">
        <v>0</v>
      </c>
      <c r="BS103" s="135" t="s">
        <v>365</v>
      </c>
      <c r="BT103" s="120" t="s">
        <v>365</v>
      </c>
      <c r="BU103" s="119" t="s">
        <v>365</v>
      </c>
      <c r="BV103" s="135" t="s">
        <v>365</v>
      </c>
      <c r="BW103" s="135" t="s">
        <v>365</v>
      </c>
      <c r="BX103" s="136" t="s">
        <v>365</v>
      </c>
      <c r="BY103" s="268" t="s">
        <v>365</v>
      </c>
      <c r="BZ103" s="136" t="s">
        <v>365</v>
      </c>
      <c r="CA103" s="137">
        <v>122.06399999999999</v>
      </c>
      <c r="CB103" s="136">
        <v>0</v>
      </c>
    </row>
    <row r="104" spans="1:80" ht="11.25" customHeight="1">
      <c r="A104" s="138" t="s">
        <v>362</v>
      </c>
      <c r="B104" s="139" t="s">
        <v>533</v>
      </c>
      <c r="C104" s="139"/>
      <c r="D104" s="139"/>
      <c r="E104" s="139"/>
      <c r="F104" s="139"/>
      <c r="G104" s="140"/>
      <c r="H104" s="141" t="s">
        <v>534</v>
      </c>
      <c r="I104" s="142">
        <v>310.53199999999998</v>
      </c>
      <c r="J104" s="142">
        <v>2.903</v>
      </c>
      <c r="K104" s="143">
        <v>0</v>
      </c>
      <c r="L104" s="143">
        <v>0</v>
      </c>
      <c r="M104" s="143">
        <v>0</v>
      </c>
      <c r="N104" s="143">
        <v>0</v>
      </c>
      <c r="O104" s="143">
        <v>0</v>
      </c>
      <c r="P104" s="143">
        <v>0</v>
      </c>
      <c r="Q104" s="143">
        <v>0</v>
      </c>
      <c r="R104" s="143">
        <v>0</v>
      </c>
      <c r="S104" s="143">
        <v>2.903</v>
      </c>
      <c r="T104" s="143">
        <v>0</v>
      </c>
      <c r="U104" s="142">
        <v>0</v>
      </c>
      <c r="V104" s="143">
        <v>0</v>
      </c>
      <c r="W104" s="143">
        <v>0</v>
      </c>
      <c r="X104" s="143">
        <v>0</v>
      </c>
      <c r="Y104" s="143">
        <v>0</v>
      </c>
      <c r="Z104" s="142">
        <v>0</v>
      </c>
      <c r="AA104" s="143">
        <v>0</v>
      </c>
      <c r="AB104" s="143">
        <v>0</v>
      </c>
      <c r="AC104" s="144">
        <v>0</v>
      </c>
      <c r="AD104" s="142">
        <v>307.63</v>
      </c>
      <c r="AE104" s="143">
        <v>0</v>
      </c>
      <c r="AF104" s="143">
        <v>0</v>
      </c>
      <c r="AG104" s="143" t="s">
        <v>365</v>
      </c>
      <c r="AH104" s="143" t="s">
        <v>365</v>
      </c>
      <c r="AI104" s="143" t="s">
        <v>365</v>
      </c>
      <c r="AJ104" s="143">
        <v>0</v>
      </c>
      <c r="AK104" s="143">
        <v>0</v>
      </c>
      <c r="AL104" s="143">
        <v>0</v>
      </c>
      <c r="AM104" s="143">
        <v>0</v>
      </c>
      <c r="AN104" s="143">
        <v>0</v>
      </c>
      <c r="AO104" s="143">
        <v>0</v>
      </c>
      <c r="AP104" s="143">
        <v>0</v>
      </c>
      <c r="AQ104" s="143">
        <v>1E-3</v>
      </c>
      <c r="AR104" s="143">
        <v>0</v>
      </c>
      <c r="AS104" s="143">
        <v>0</v>
      </c>
      <c r="AT104" s="143">
        <v>0</v>
      </c>
      <c r="AU104" s="143">
        <v>93.2</v>
      </c>
      <c r="AV104" s="143">
        <v>95.989000000000004</v>
      </c>
      <c r="AW104" s="143">
        <v>8.7999999999999995E-2</v>
      </c>
      <c r="AX104" s="143">
        <v>0</v>
      </c>
      <c r="AY104" s="143">
        <v>118.352</v>
      </c>
      <c r="AZ104" s="143">
        <v>0</v>
      </c>
      <c r="BA104" s="144">
        <v>0</v>
      </c>
      <c r="BB104" s="142">
        <v>0</v>
      </c>
      <c r="BC104" s="143" t="s">
        <v>365</v>
      </c>
      <c r="BD104" s="143" t="s">
        <v>365</v>
      </c>
      <c r="BE104" s="143" t="s">
        <v>365</v>
      </c>
      <c r="BF104" s="143" t="s">
        <v>365</v>
      </c>
      <c r="BG104" s="143" t="s">
        <v>365</v>
      </c>
      <c r="BH104" s="143" t="s">
        <v>365</v>
      </c>
      <c r="BI104" s="143" t="s">
        <v>365</v>
      </c>
      <c r="BJ104" s="143" t="s">
        <v>365</v>
      </c>
      <c r="BK104" s="143" t="s">
        <v>365</v>
      </c>
      <c r="BL104" s="143" t="s">
        <v>365</v>
      </c>
      <c r="BM104" s="143" t="s">
        <v>365</v>
      </c>
      <c r="BN104" s="143">
        <v>0</v>
      </c>
      <c r="BO104" s="143" t="s">
        <v>365</v>
      </c>
      <c r="BP104" s="143">
        <v>0</v>
      </c>
      <c r="BQ104" s="143" t="s">
        <v>365</v>
      </c>
      <c r="BR104" s="143">
        <v>0</v>
      </c>
      <c r="BS104" s="143" t="s">
        <v>365</v>
      </c>
      <c r="BT104" s="159" t="s">
        <v>365</v>
      </c>
      <c r="BU104" s="142" t="s">
        <v>365</v>
      </c>
      <c r="BV104" s="143" t="s">
        <v>365</v>
      </c>
      <c r="BW104" s="143" t="s">
        <v>365</v>
      </c>
      <c r="BX104" s="144" t="s">
        <v>365</v>
      </c>
      <c r="BY104" s="269" t="s">
        <v>365</v>
      </c>
      <c r="BZ104" s="144" t="s">
        <v>365</v>
      </c>
      <c r="CA104" s="145">
        <v>310.53199999999998</v>
      </c>
      <c r="CB104" s="144">
        <v>0</v>
      </c>
    </row>
    <row r="105" spans="1:80" ht="11.25" customHeight="1">
      <c r="A105" s="147" t="s">
        <v>535</v>
      </c>
      <c r="B105" s="147"/>
      <c r="C105" s="147"/>
      <c r="D105" s="147"/>
      <c r="E105" s="147"/>
      <c r="F105" s="147"/>
      <c r="G105" s="149"/>
      <c r="H105" s="150" t="s">
        <v>536</v>
      </c>
      <c r="I105" s="185">
        <v>70250.646999999997</v>
      </c>
      <c r="J105" s="185">
        <v>8955.3670000000002</v>
      </c>
      <c r="K105" s="186">
        <v>83.025000000000006</v>
      </c>
      <c r="L105" s="186">
        <v>6.4249999999999998</v>
      </c>
      <c r="M105" s="186">
        <v>8602.0949999999993</v>
      </c>
      <c r="N105" s="186">
        <v>0</v>
      </c>
      <c r="O105" s="186">
        <v>53.753</v>
      </c>
      <c r="P105" s="186">
        <v>0.124</v>
      </c>
      <c r="Q105" s="186">
        <v>207.489</v>
      </c>
      <c r="R105" s="186">
        <v>0</v>
      </c>
      <c r="S105" s="186">
        <v>0</v>
      </c>
      <c r="T105" s="186">
        <v>2.456</v>
      </c>
      <c r="U105" s="185">
        <v>392.97</v>
      </c>
      <c r="V105" s="186">
        <v>0</v>
      </c>
      <c r="W105" s="186">
        <v>158.06399999999999</v>
      </c>
      <c r="X105" s="186">
        <v>191.43700000000001</v>
      </c>
      <c r="Y105" s="186">
        <v>43.468000000000004</v>
      </c>
      <c r="Z105" s="185">
        <v>0</v>
      </c>
      <c r="AA105" s="186">
        <v>0</v>
      </c>
      <c r="AB105" s="186">
        <v>0</v>
      </c>
      <c r="AC105" s="185">
        <v>0</v>
      </c>
      <c r="AD105" s="185">
        <v>24384.457999999999</v>
      </c>
      <c r="AE105" s="186">
        <v>0</v>
      </c>
      <c r="AF105" s="186">
        <v>0</v>
      </c>
      <c r="AG105" s="186" t="s">
        <v>365</v>
      </c>
      <c r="AH105" s="186" t="s">
        <v>365</v>
      </c>
      <c r="AI105" s="186" t="s">
        <v>365</v>
      </c>
      <c r="AJ105" s="186">
        <v>413.15</v>
      </c>
      <c r="AK105" s="186">
        <v>0</v>
      </c>
      <c r="AL105" s="186">
        <v>2659.2260000000001</v>
      </c>
      <c r="AM105" s="186">
        <v>4229.3999999999996</v>
      </c>
      <c r="AN105" s="186">
        <v>3.7829999999999999</v>
      </c>
      <c r="AO105" s="186">
        <v>0</v>
      </c>
      <c r="AP105" s="186">
        <v>14.843999999999999</v>
      </c>
      <c r="AQ105" s="186">
        <v>0.34699999999999998</v>
      </c>
      <c r="AR105" s="186">
        <v>0</v>
      </c>
      <c r="AS105" s="186">
        <v>16959.362000000001</v>
      </c>
      <c r="AT105" s="186">
        <v>68.015000000000001</v>
      </c>
      <c r="AU105" s="186">
        <v>0</v>
      </c>
      <c r="AV105" s="186">
        <v>0</v>
      </c>
      <c r="AW105" s="186">
        <v>0</v>
      </c>
      <c r="AX105" s="186">
        <v>35.853000000000002</v>
      </c>
      <c r="AY105" s="186">
        <v>0</v>
      </c>
      <c r="AZ105" s="186">
        <v>0.47799999999999998</v>
      </c>
      <c r="BA105" s="185">
        <v>9235.6560000000009</v>
      </c>
      <c r="BB105" s="185">
        <v>9040.9339999999993</v>
      </c>
      <c r="BC105" s="186" t="s">
        <v>365</v>
      </c>
      <c r="BD105" s="186" t="s">
        <v>365</v>
      </c>
      <c r="BE105" s="186" t="s">
        <v>365</v>
      </c>
      <c r="BF105" s="186" t="s">
        <v>365</v>
      </c>
      <c r="BG105" s="186">
        <v>80.144000000000005</v>
      </c>
      <c r="BH105" s="186">
        <v>25.64</v>
      </c>
      <c r="BI105" s="186">
        <v>7446.576</v>
      </c>
      <c r="BJ105" s="186">
        <v>0</v>
      </c>
      <c r="BK105" s="186">
        <v>91.941999999999993</v>
      </c>
      <c r="BL105" s="186">
        <v>58.097000000000001</v>
      </c>
      <c r="BM105" s="186">
        <v>0</v>
      </c>
      <c r="BN105" s="186">
        <v>183.01599999999999</v>
      </c>
      <c r="BO105" s="186">
        <v>19.385000000000002</v>
      </c>
      <c r="BP105" s="186">
        <v>837.13099999999997</v>
      </c>
      <c r="BQ105" s="186">
        <v>0</v>
      </c>
      <c r="BR105" s="186">
        <v>0</v>
      </c>
      <c r="BS105" s="186">
        <v>1.002</v>
      </c>
      <c r="BT105" s="187">
        <v>298.00299999999999</v>
      </c>
      <c r="BU105" s="185">
        <v>831.29100000000005</v>
      </c>
      <c r="BV105" s="186">
        <v>630.34500000000003</v>
      </c>
      <c r="BW105" s="186">
        <v>200.946</v>
      </c>
      <c r="BX105" s="185" t="s">
        <v>365</v>
      </c>
      <c r="BY105" s="274">
        <v>5602.4440000000004</v>
      </c>
      <c r="BZ105" s="185">
        <v>11807.526</v>
      </c>
      <c r="CA105" s="188">
        <v>58621.925999999999</v>
      </c>
      <c r="CB105" s="185">
        <v>9677.7880000000005</v>
      </c>
    </row>
    <row r="106" spans="1:80" ht="11.25" customHeight="1">
      <c r="A106" s="154" t="s">
        <v>362</v>
      </c>
      <c r="B106" s="155" t="s">
        <v>537</v>
      </c>
      <c r="C106" s="155"/>
      <c r="D106" s="155"/>
      <c r="E106" s="155"/>
      <c r="F106" s="155"/>
      <c r="G106" s="156"/>
      <c r="H106" s="157" t="s">
        <v>538</v>
      </c>
      <c r="I106" s="119">
        <v>15921.165000000001</v>
      </c>
      <c r="J106" s="119">
        <v>2492.9969999999998</v>
      </c>
      <c r="K106" s="120">
        <v>83.025000000000006</v>
      </c>
      <c r="L106" s="120">
        <v>6.4219999999999997</v>
      </c>
      <c r="M106" s="120">
        <v>2201.3780000000002</v>
      </c>
      <c r="N106" s="120">
        <v>0</v>
      </c>
      <c r="O106" s="120">
        <v>30.244</v>
      </c>
      <c r="P106" s="120">
        <v>0.08</v>
      </c>
      <c r="Q106" s="120">
        <v>170.81100000000001</v>
      </c>
      <c r="R106" s="120">
        <v>0</v>
      </c>
      <c r="S106" s="120">
        <v>0</v>
      </c>
      <c r="T106" s="120">
        <v>1.036</v>
      </c>
      <c r="U106" s="119">
        <v>379.04599999999999</v>
      </c>
      <c r="V106" s="120">
        <v>0</v>
      </c>
      <c r="W106" s="120">
        <v>144.14099999999999</v>
      </c>
      <c r="X106" s="120">
        <v>191.43700000000001</v>
      </c>
      <c r="Y106" s="120">
        <v>43.468000000000004</v>
      </c>
      <c r="Z106" s="119">
        <v>0</v>
      </c>
      <c r="AA106" s="120">
        <v>0</v>
      </c>
      <c r="AB106" s="120">
        <v>0</v>
      </c>
      <c r="AC106" s="119">
        <v>0</v>
      </c>
      <c r="AD106" s="119">
        <v>858.16200000000003</v>
      </c>
      <c r="AE106" s="120">
        <v>0</v>
      </c>
      <c r="AF106" s="120">
        <v>0</v>
      </c>
      <c r="AG106" s="120" t="s">
        <v>365</v>
      </c>
      <c r="AH106" s="120" t="s">
        <v>365</v>
      </c>
      <c r="AI106" s="120" t="s">
        <v>365</v>
      </c>
      <c r="AJ106" s="120">
        <v>413.15</v>
      </c>
      <c r="AK106" s="120">
        <v>0</v>
      </c>
      <c r="AL106" s="120">
        <v>80.597999999999999</v>
      </c>
      <c r="AM106" s="120">
        <v>1.3819999999999999</v>
      </c>
      <c r="AN106" s="120">
        <v>0</v>
      </c>
      <c r="AO106" s="120">
        <v>0</v>
      </c>
      <c r="AP106" s="120">
        <v>0.39100000000000001</v>
      </c>
      <c r="AQ106" s="120">
        <v>9.7000000000000003E-2</v>
      </c>
      <c r="AR106" s="120">
        <v>0</v>
      </c>
      <c r="AS106" s="120">
        <v>267.96499999999997</v>
      </c>
      <c r="AT106" s="120">
        <v>58.247999999999998</v>
      </c>
      <c r="AU106" s="120">
        <v>0</v>
      </c>
      <c r="AV106" s="120">
        <v>0</v>
      </c>
      <c r="AW106" s="120">
        <v>0</v>
      </c>
      <c r="AX106" s="120">
        <v>35.853000000000002</v>
      </c>
      <c r="AY106" s="120">
        <v>0</v>
      </c>
      <c r="AZ106" s="120">
        <v>0.47799999999999998</v>
      </c>
      <c r="BA106" s="119">
        <v>3857.24</v>
      </c>
      <c r="BB106" s="119">
        <v>2010.7149999999999</v>
      </c>
      <c r="BC106" s="120" t="s">
        <v>365</v>
      </c>
      <c r="BD106" s="120" t="s">
        <v>365</v>
      </c>
      <c r="BE106" s="120" t="s">
        <v>365</v>
      </c>
      <c r="BF106" s="120" t="s">
        <v>365</v>
      </c>
      <c r="BG106" s="120">
        <v>0</v>
      </c>
      <c r="BH106" s="120">
        <v>0</v>
      </c>
      <c r="BI106" s="120">
        <v>1935.2639999999999</v>
      </c>
      <c r="BJ106" s="120">
        <v>0</v>
      </c>
      <c r="BK106" s="120">
        <v>17.603000000000002</v>
      </c>
      <c r="BL106" s="120">
        <v>57.844999999999999</v>
      </c>
      <c r="BM106" s="120">
        <v>0</v>
      </c>
      <c r="BN106" s="120">
        <v>0</v>
      </c>
      <c r="BO106" s="120">
        <v>0</v>
      </c>
      <c r="BP106" s="120">
        <v>0</v>
      </c>
      <c r="BQ106" s="120">
        <v>0</v>
      </c>
      <c r="BR106" s="120">
        <v>0</v>
      </c>
      <c r="BS106" s="120">
        <v>3.0000000000000001E-3</v>
      </c>
      <c r="BT106" s="189">
        <v>0</v>
      </c>
      <c r="BU106" s="120">
        <v>798.06</v>
      </c>
      <c r="BV106" s="120">
        <v>626.26900000000001</v>
      </c>
      <c r="BW106" s="120">
        <v>171.791</v>
      </c>
      <c r="BX106" s="119" t="s">
        <v>365</v>
      </c>
      <c r="BY106" s="267">
        <v>855.42100000000005</v>
      </c>
      <c r="BZ106" s="119">
        <v>4669.5240000000003</v>
      </c>
      <c r="CA106" s="121">
        <v>12988.178</v>
      </c>
      <c r="CB106" s="119">
        <v>2321.1579999999999</v>
      </c>
    </row>
    <row r="107" spans="1:80" ht="11.25" customHeight="1">
      <c r="A107" s="167"/>
      <c r="B107" s="131" t="s">
        <v>362</v>
      </c>
      <c r="C107" s="132" t="s">
        <v>539</v>
      </c>
      <c r="D107" s="132"/>
      <c r="E107" s="132"/>
      <c r="F107" s="132"/>
      <c r="G107" s="133"/>
      <c r="H107" s="134" t="s">
        <v>540</v>
      </c>
      <c r="I107" s="119">
        <v>1417.835</v>
      </c>
      <c r="J107" s="119">
        <v>53.066000000000003</v>
      </c>
      <c r="K107" s="135">
        <v>22.501999999999999</v>
      </c>
      <c r="L107" s="135">
        <v>4.0199999999999996</v>
      </c>
      <c r="M107" s="135">
        <v>13.17</v>
      </c>
      <c r="N107" s="135">
        <v>0</v>
      </c>
      <c r="O107" s="135">
        <v>0</v>
      </c>
      <c r="P107" s="135">
        <v>0</v>
      </c>
      <c r="Q107" s="135">
        <v>13.374000000000001</v>
      </c>
      <c r="R107" s="135">
        <v>0</v>
      </c>
      <c r="S107" s="135">
        <v>0</v>
      </c>
      <c r="T107" s="135">
        <v>0</v>
      </c>
      <c r="U107" s="119">
        <v>300.70400000000001</v>
      </c>
      <c r="V107" s="135">
        <v>0</v>
      </c>
      <c r="W107" s="135">
        <v>96.923000000000002</v>
      </c>
      <c r="X107" s="135">
        <v>191.43700000000001</v>
      </c>
      <c r="Y107" s="135">
        <v>12.343999999999999</v>
      </c>
      <c r="Z107" s="119">
        <v>0</v>
      </c>
      <c r="AA107" s="135">
        <v>0</v>
      </c>
      <c r="AB107" s="135">
        <v>0</v>
      </c>
      <c r="AC107" s="136">
        <v>0</v>
      </c>
      <c r="AD107" s="119">
        <v>4.2759999999999998</v>
      </c>
      <c r="AE107" s="135">
        <v>0</v>
      </c>
      <c r="AF107" s="135">
        <v>0</v>
      </c>
      <c r="AG107" s="135" t="s">
        <v>365</v>
      </c>
      <c r="AH107" s="135" t="s">
        <v>365</v>
      </c>
      <c r="AI107" s="135" t="s">
        <v>365</v>
      </c>
      <c r="AJ107" s="135">
        <v>0</v>
      </c>
      <c r="AK107" s="135">
        <v>0</v>
      </c>
      <c r="AL107" s="135">
        <v>0.97099999999999997</v>
      </c>
      <c r="AM107" s="135">
        <v>1.0999999999999999E-2</v>
      </c>
      <c r="AN107" s="135">
        <v>0</v>
      </c>
      <c r="AO107" s="135">
        <v>0</v>
      </c>
      <c r="AP107" s="135">
        <v>0</v>
      </c>
      <c r="AQ107" s="135">
        <v>0</v>
      </c>
      <c r="AR107" s="135">
        <v>0</v>
      </c>
      <c r="AS107" s="135">
        <v>2.2909999999999999</v>
      </c>
      <c r="AT107" s="135">
        <v>0</v>
      </c>
      <c r="AU107" s="135">
        <v>0</v>
      </c>
      <c r="AV107" s="135">
        <v>0</v>
      </c>
      <c r="AW107" s="135">
        <v>0</v>
      </c>
      <c r="AX107" s="135">
        <v>0.99099999999999999</v>
      </c>
      <c r="AY107" s="135">
        <v>0</v>
      </c>
      <c r="AZ107" s="135">
        <v>1.2E-2</v>
      </c>
      <c r="BA107" s="136">
        <v>510.69799999999998</v>
      </c>
      <c r="BB107" s="119">
        <v>0</v>
      </c>
      <c r="BC107" s="135" t="s">
        <v>365</v>
      </c>
      <c r="BD107" s="135" t="s">
        <v>365</v>
      </c>
      <c r="BE107" s="135" t="s">
        <v>365</v>
      </c>
      <c r="BF107" s="135" t="s">
        <v>365</v>
      </c>
      <c r="BG107" s="135">
        <v>0</v>
      </c>
      <c r="BH107" s="135">
        <v>0</v>
      </c>
      <c r="BI107" s="135">
        <v>0</v>
      </c>
      <c r="BJ107" s="135">
        <v>0</v>
      </c>
      <c r="BK107" s="135">
        <v>0</v>
      </c>
      <c r="BL107" s="135">
        <v>0</v>
      </c>
      <c r="BM107" s="135">
        <v>0</v>
      </c>
      <c r="BN107" s="135">
        <v>0</v>
      </c>
      <c r="BO107" s="135">
        <v>0</v>
      </c>
      <c r="BP107" s="135">
        <v>0</v>
      </c>
      <c r="BQ107" s="135">
        <v>0</v>
      </c>
      <c r="BR107" s="135">
        <v>0</v>
      </c>
      <c r="BS107" s="135">
        <v>0</v>
      </c>
      <c r="BT107" s="190" t="s">
        <v>365</v>
      </c>
      <c r="BU107" s="120">
        <v>1E-3</v>
      </c>
      <c r="BV107" s="135">
        <v>1E-3</v>
      </c>
      <c r="BW107" s="135">
        <v>0</v>
      </c>
      <c r="BX107" s="136" t="s">
        <v>365</v>
      </c>
      <c r="BY107" s="268">
        <v>69.957999999999998</v>
      </c>
      <c r="BZ107" s="136">
        <v>479.13200000000001</v>
      </c>
      <c r="CA107" s="137">
        <v>1324.5260000000001</v>
      </c>
      <c r="CB107" s="136">
        <v>30.53</v>
      </c>
    </row>
    <row r="108" spans="1:80" ht="11.25" customHeight="1">
      <c r="A108" s="167"/>
      <c r="B108" s="131" t="s">
        <v>362</v>
      </c>
      <c r="C108" s="132" t="s">
        <v>541</v>
      </c>
      <c r="D108" s="132"/>
      <c r="E108" s="132"/>
      <c r="F108" s="132"/>
      <c r="G108" s="133"/>
      <c r="H108" s="134" t="s">
        <v>542</v>
      </c>
      <c r="I108" s="119">
        <v>3148.8209999999999</v>
      </c>
      <c r="J108" s="119">
        <v>1112.27</v>
      </c>
      <c r="K108" s="135">
        <v>11.984</v>
      </c>
      <c r="L108" s="135">
        <v>0</v>
      </c>
      <c r="M108" s="135">
        <v>1033.498</v>
      </c>
      <c r="N108" s="135">
        <v>0</v>
      </c>
      <c r="O108" s="135">
        <v>0</v>
      </c>
      <c r="P108" s="135">
        <v>0</v>
      </c>
      <c r="Q108" s="135">
        <v>66.787999999999997</v>
      </c>
      <c r="R108" s="135">
        <v>0</v>
      </c>
      <c r="S108" s="135">
        <v>0</v>
      </c>
      <c r="T108" s="135">
        <v>0</v>
      </c>
      <c r="U108" s="119">
        <v>6.1180000000000003</v>
      </c>
      <c r="V108" s="135">
        <v>0</v>
      </c>
      <c r="W108" s="135">
        <v>6.1180000000000003</v>
      </c>
      <c r="X108" s="135">
        <v>0</v>
      </c>
      <c r="Y108" s="135">
        <v>0</v>
      </c>
      <c r="Z108" s="119">
        <v>0</v>
      </c>
      <c r="AA108" s="135">
        <v>0</v>
      </c>
      <c r="AB108" s="135">
        <v>0</v>
      </c>
      <c r="AC108" s="136">
        <v>0</v>
      </c>
      <c r="AD108" s="119">
        <v>468.96100000000001</v>
      </c>
      <c r="AE108" s="135">
        <v>0</v>
      </c>
      <c r="AF108" s="135">
        <v>0</v>
      </c>
      <c r="AG108" s="135" t="s">
        <v>365</v>
      </c>
      <c r="AH108" s="135" t="s">
        <v>365</v>
      </c>
      <c r="AI108" s="135" t="s">
        <v>365</v>
      </c>
      <c r="AJ108" s="135">
        <v>413.15</v>
      </c>
      <c r="AK108" s="135">
        <v>0</v>
      </c>
      <c r="AL108" s="135">
        <v>6.4859999999999998</v>
      </c>
      <c r="AM108" s="135">
        <v>3.4000000000000002E-2</v>
      </c>
      <c r="AN108" s="135">
        <v>0</v>
      </c>
      <c r="AO108" s="135">
        <v>0</v>
      </c>
      <c r="AP108" s="135">
        <v>0</v>
      </c>
      <c r="AQ108" s="135">
        <v>1.2999999999999999E-2</v>
      </c>
      <c r="AR108" s="135">
        <v>0</v>
      </c>
      <c r="AS108" s="135">
        <v>44.351999999999997</v>
      </c>
      <c r="AT108" s="135">
        <v>4.8789999999999996</v>
      </c>
      <c r="AU108" s="135">
        <v>0</v>
      </c>
      <c r="AV108" s="135">
        <v>0</v>
      </c>
      <c r="AW108" s="135">
        <v>0</v>
      </c>
      <c r="AX108" s="135">
        <v>0</v>
      </c>
      <c r="AY108" s="135">
        <v>0</v>
      </c>
      <c r="AZ108" s="135">
        <v>4.7E-2</v>
      </c>
      <c r="BA108" s="136">
        <v>406.85899999999998</v>
      </c>
      <c r="BB108" s="119">
        <v>8.4260000000000002</v>
      </c>
      <c r="BC108" s="135" t="s">
        <v>365</v>
      </c>
      <c r="BD108" s="135" t="s">
        <v>365</v>
      </c>
      <c r="BE108" s="135" t="s">
        <v>365</v>
      </c>
      <c r="BF108" s="135" t="s">
        <v>365</v>
      </c>
      <c r="BG108" s="135">
        <v>0</v>
      </c>
      <c r="BH108" s="135">
        <v>0</v>
      </c>
      <c r="BI108" s="135">
        <v>8.3970000000000002</v>
      </c>
      <c r="BJ108" s="135">
        <v>0</v>
      </c>
      <c r="BK108" s="135">
        <v>2.7E-2</v>
      </c>
      <c r="BL108" s="135">
        <v>0</v>
      </c>
      <c r="BM108" s="135">
        <v>0</v>
      </c>
      <c r="BN108" s="135">
        <v>0</v>
      </c>
      <c r="BO108" s="135">
        <v>0</v>
      </c>
      <c r="BP108" s="135">
        <v>0</v>
      </c>
      <c r="BQ108" s="135">
        <v>0</v>
      </c>
      <c r="BR108" s="135">
        <v>0</v>
      </c>
      <c r="BS108" s="135">
        <v>3.0000000000000001E-3</v>
      </c>
      <c r="BT108" s="120" t="s">
        <v>365</v>
      </c>
      <c r="BU108" s="119">
        <v>7.8840000000000003</v>
      </c>
      <c r="BV108" s="135">
        <v>7.8840000000000003</v>
      </c>
      <c r="BW108" s="135">
        <v>0</v>
      </c>
      <c r="BX108" s="136" t="s">
        <v>365</v>
      </c>
      <c r="BY108" s="268">
        <v>348.928</v>
      </c>
      <c r="BZ108" s="136">
        <v>789.375</v>
      </c>
      <c r="CA108" s="137">
        <v>2969.297</v>
      </c>
      <c r="CB108" s="136">
        <v>76.093000000000004</v>
      </c>
    </row>
    <row r="109" spans="1:80" ht="11.25" customHeight="1">
      <c r="A109" s="167"/>
      <c r="B109" s="131" t="s">
        <v>362</v>
      </c>
      <c r="C109" s="132" t="s">
        <v>543</v>
      </c>
      <c r="D109" s="132"/>
      <c r="E109" s="132"/>
      <c r="F109" s="132"/>
      <c r="G109" s="133"/>
      <c r="H109" s="134" t="s">
        <v>544</v>
      </c>
      <c r="I109" s="119">
        <v>470.10300000000001</v>
      </c>
      <c r="J109" s="119">
        <v>24.056000000000001</v>
      </c>
      <c r="K109" s="135">
        <v>1.879</v>
      </c>
      <c r="L109" s="135">
        <v>0</v>
      </c>
      <c r="M109" s="135">
        <v>8.5869999999999997</v>
      </c>
      <c r="N109" s="135">
        <v>0</v>
      </c>
      <c r="O109" s="135">
        <v>0</v>
      </c>
      <c r="P109" s="135">
        <v>0</v>
      </c>
      <c r="Q109" s="135">
        <v>13.59</v>
      </c>
      <c r="R109" s="135">
        <v>0</v>
      </c>
      <c r="S109" s="135">
        <v>0</v>
      </c>
      <c r="T109" s="135">
        <v>0</v>
      </c>
      <c r="U109" s="119">
        <v>32.911000000000001</v>
      </c>
      <c r="V109" s="135">
        <v>0</v>
      </c>
      <c r="W109" s="135">
        <v>1.7869999999999999</v>
      </c>
      <c r="X109" s="135">
        <v>0</v>
      </c>
      <c r="Y109" s="135">
        <v>31.123999999999999</v>
      </c>
      <c r="Z109" s="119">
        <v>0</v>
      </c>
      <c r="AA109" s="135">
        <v>0</v>
      </c>
      <c r="AB109" s="135">
        <v>0</v>
      </c>
      <c r="AC109" s="136">
        <v>0</v>
      </c>
      <c r="AD109" s="119">
        <v>11.183999999999999</v>
      </c>
      <c r="AE109" s="135">
        <v>0</v>
      </c>
      <c r="AF109" s="135">
        <v>0</v>
      </c>
      <c r="AG109" s="135" t="s">
        <v>365</v>
      </c>
      <c r="AH109" s="135" t="s">
        <v>365</v>
      </c>
      <c r="AI109" s="135" t="s">
        <v>365</v>
      </c>
      <c r="AJ109" s="135">
        <v>0</v>
      </c>
      <c r="AK109" s="135">
        <v>0</v>
      </c>
      <c r="AL109" s="135">
        <v>0.59199999999999997</v>
      </c>
      <c r="AM109" s="135">
        <v>1E-3</v>
      </c>
      <c r="AN109" s="135">
        <v>0</v>
      </c>
      <c r="AO109" s="135">
        <v>0</v>
      </c>
      <c r="AP109" s="135">
        <v>0</v>
      </c>
      <c r="AQ109" s="135">
        <v>6.0000000000000001E-3</v>
      </c>
      <c r="AR109" s="135">
        <v>0</v>
      </c>
      <c r="AS109" s="135">
        <v>2.52</v>
      </c>
      <c r="AT109" s="135">
        <v>8.0570000000000004</v>
      </c>
      <c r="AU109" s="135">
        <v>0</v>
      </c>
      <c r="AV109" s="135">
        <v>0</v>
      </c>
      <c r="AW109" s="135">
        <v>0</v>
      </c>
      <c r="AX109" s="135">
        <v>7.0000000000000001E-3</v>
      </c>
      <c r="AY109" s="135">
        <v>0</v>
      </c>
      <c r="AZ109" s="135">
        <v>0</v>
      </c>
      <c r="BA109" s="136">
        <v>183.03200000000001</v>
      </c>
      <c r="BB109" s="119">
        <v>0</v>
      </c>
      <c r="BC109" s="135" t="s">
        <v>365</v>
      </c>
      <c r="BD109" s="135" t="s">
        <v>365</v>
      </c>
      <c r="BE109" s="135" t="s">
        <v>365</v>
      </c>
      <c r="BF109" s="135" t="s">
        <v>365</v>
      </c>
      <c r="BG109" s="135">
        <v>0</v>
      </c>
      <c r="BH109" s="135">
        <v>0</v>
      </c>
      <c r="BI109" s="135">
        <v>0</v>
      </c>
      <c r="BJ109" s="135">
        <v>0</v>
      </c>
      <c r="BK109" s="135">
        <v>0</v>
      </c>
      <c r="BL109" s="135">
        <v>0</v>
      </c>
      <c r="BM109" s="135">
        <v>0</v>
      </c>
      <c r="BN109" s="135">
        <v>0</v>
      </c>
      <c r="BO109" s="135">
        <v>0</v>
      </c>
      <c r="BP109" s="135">
        <v>0</v>
      </c>
      <c r="BQ109" s="135">
        <v>0</v>
      </c>
      <c r="BR109" s="135">
        <v>0</v>
      </c>
      <c r="BS109" s="135">
        <v>0</v>
      </c>
      <c r="BT109" s="120" t="s">
        <v>365</v>
      </c>
      <c r="BU109" s="119">
        <v>0</v>
      </c>
      <c r="BV109" s="135">
        <v>0</v>
      </c>
      <c r="BW109" s="135">
        <v>0</v>
      </c>
      <c r="BX109" s="136" t="s">
        <v>365</v>
      </c>
      <c r="BY109" s="268">
        <v>22.484000000000002</v>
      </c>
      <c r="BZ109" s="136">
        <v>196.43700000000001</v>
      </c>
      <c r="CA109" s="137">
        <v>432.30900000000003</v>
      </c>
      <c r="CB109" s="136">
        <v>12.055999999999999</v>
      </c>
    </row>
    <row r="110" spans="1:80" ht="11.25" customHeight="1">
      <c r="A110" s="167"/>
      <c r="B110" s="131" t="s">
        <v>362</v>
      </c>
      <c r="C110" s="132" t="s">
        <v>545</v>
      </c>
      <c r="D110" s="132"/>
      <c r="E110" s="132"/>
      <c r="F110" s="132"/>
      <c r="G110" s="133"/>
      <c r="H110" s="134" t="s">
        <v>546</v>
      </c>
      <c r="I110" s="119">
        <v>2988.837</v>
      </c>
      <c r="J110" s="119">
        <v>477.47500000000002</v>
      </c>
      <c r="K110" s="135">
        <v>46.661000000000001</v>
      </c>
      <c r="L110" s="135">
        <v>0</v>
      </c>
      <c r="M110" s="135">
        <v>358.51299999999998</v>
      </c>
      <c r="N110" s="135">
        <v>0</v>
      </c>
      <c r="O110" s="135">
        <v>14.28</v>
      </c>
      <c r="P110" s="135">
        <v>2.3E-2</v>
      </c>
      <c r="Q110" s="135">
        <v>57.999000000000002</v>
      </c>
      <c r="R110" s="135">
        <v>0</v>
      </c>
      <c r="S110" s="135">
        <v>0</v>
      </c>
      <c r="T110" s="135">
        <v>0</v>
      </c>
      <c r="U110" s="119">
        <v>39.268000000000001</v>
      </c>
      <c r="V110" s="135">
        <v>0</v>
      </c>
      <c r="W110" s="135">
        <v>39.268000000000001</v>
      </c>
      <c r="X110" s="135">
        <v>0</v>
      </c>
      <c r="Y110" s="135">
        <v>0</v>
      </c>
      <c r="Z110" s="119">
        <v>0</v>
      </c>
      <c r="AA110" s="135">
        <v>0</v>
      </c>
      <c r="AB110" s="135">
        <v>0</v>
      </c>
      <c r="AC110" s="136">
        <v>0</v>
      </c>
      <c r="AD110" s="119">
        <v>67.67</v>
      </c>
      <c r="AE110" s="135">
        <v>0</v>
      </c>
      <c r="AF110" s="135">
        <v>0</v>
      </c>
      <c r="AG110" s="135" t="s">
        <v>365</v>
      </c>
      <c r="AH110" s="135" t="s">
        <v>365</v>
      </c>
      <c r="AI110" s="135" t="s">
        <v>365</v>
      </c>
      <c r="AJ110" s="135">
        <v>0</v>
      </c>
      <c r="AK110" s="135">
        <v>0</v>
      </c>
      <c r="AL110" s="135">
        <v>6.09</v>
      </c>
      <c r="AM110" s="135">
        <v>0.108</v>
      </c>
      <c r="AN110" s="135">
        <v>0</v>
      </c>
      <c r="AO110" s="135">
        <v>0</v>
      </c>
      <c r="AP110" s="135">
        <v>0</v>
      </c>
      <c r="AQ110" s="135">
        <v>7.0000000000000001E-3</v>
      </c>
      <c r="AR110" s="135">
        <v>0</v>
      </c>
      <c r="AS110" s="135">
        <v>22.555</v>
      </c>
      <c r="AT110" s="135">
        <v>4.0549999999999997</v>
      </c>
      <c r="AU110" s="135">
        <v>0</v>
      </c>
      <c r="AV110" s="135">
        <v>0</v>
      </c>
      <c r="AW110" s="135">
        <v>0</v>
      </c>
      <c r="AX110" s="135">
        <v>34.854999999999997</v>
      </c>
      <c r="AY110" s="135">
        <v>0</v>
      </c>
      <c r="AZ110" s="135">
        <v>0</v>
      </c>
      <c r="BA110" s="136">
        <v>1059.4949999999999</v>
      </c>
      <c r="BB110" s="119">
        <v>64.882000000000005</v>
      </c>
      <c r="BC110" s="135" t="s">
        <v>365</v>
      </c>
      <c r="BD110" s="135" t="s">
        <v>365</v>
      </c>
      <c r="BE110" s="135" t="s">
        <v>365</v>
      </c>
      <c r="BF110" s="135" t="s">
        <v>365</v>
      </c>
      <c r="BG110" s="135">
        <v>0</v>
      </c>
      <c r="BH110" s="135">
        <v>0</v>
      </c>
      <c r="BI110" s="135">
        <v>7.0369999999999999</v>
      </c>
      <c r="BJ110" s="135">
        <v>0</v>
      </c>
      <c r="BK110" s="135">
        <v>0</v>
      </c>
      <c r="BL110" s="135">
        <v>57.844999999999999</v>
      </c>
      <c r="BM110" s="135">
        <v>0</v>
      </c>
      <c r="BN110" s="135">
        <v>0</v>
      </c>
      <c r="BO110" s="135">
        <v>0</v>
      </c>
      <c r="BP110" s="135">
        <v>0</v>
      </c>
      <c r="BQ110" s="135">
        <v>0</v>
      </c>
      <c r="BR110" s="135">
        <v>0</v>
      </c>
      <c r="BS110" s="135">
        <v>0</v>
      </c>
      <c r="BT110" s="120" t="s">
        <v>365</v>
      </c>
      <c r="BU110" s="119">
        <v>776.45799999999997</v>
      </c>
      <c r="BV110" s="135">
        <v>604.66700000000003</v>
      </c>
      <c r="BW110" s="135">
        <v>171.791</v>
      </c>
      <c r="BX110" s="136" t="s">
        <v>365</v>
      </c>
      <c r="BY110" s="268">
        <v>25.420999999999999</v>
      </c>
      <c r="BZ110" s="136">
        <v>478.16699999999997</v>
      </c>
      <c r="CA110" s="137">
        <v>2834.1350000000002</v>
      </c>
      <c r="CB110" s="136">
        <v>92.051000000000002</v>
      </c>
    </row>
    <row r="111" spans="1:80" ht="11.25" customHeight="1">
      <c r="A111" s="167"/>
      <c r="B111" s="131" t="s">
        <v>362</v>
      </c>
      <c r="C111" s="132" t="s">
        <v>547</v>
      </c>
      <c r="D111" s="132"/>
      <c r="E111" s="132"/>
      <c r="F111" s="132"/>
      <c r="G111" s="133"/>
      <c r="H111" s="134" t="s">
        <v>548</v>
      </c>
      <c r="I111" s="119">
        <v>449.49700000000001</v>
      </c>
      <c r="J111" s="119">
        <v>11.398</v>
      </c>
      <c r="K111" s="135">
        <v>0</v>
      </c>
      <c r="L111" s="135">
        <v>0</v>
      </c>
      <c r="M111" s="135">
        <v>11.394</v>
      </c>
      <c r="N111" s="135">
        <v>0</v>
      </c>
      <c r="O111" s="135">
        <v>0</v>
      </c>
      <c r="P111" s="135">
        <v>0</v>
      </c>
      <c r="Q111" s="135">
        <v>4.0000000000000001E-3</v>
      </c>
      <c r="R111" s="135">
        <v>0</v>
      </c>
      <c r="S111" s="135">
        <v>0</v>
      </c>
      <c r="T111" s="135">
        <v>0</v>
      </c>
      <c r="U111" s="119">
        <v>0</v>
      </c>
      <c r="V111" s="135">
        <v>0</v>
      </c>
      <c r="W111" s="135">
        <v>0</v>
      </c>
      <c r="X111" s="135">
        <v>0</v>
      </c>
      <c r="Y111" s="135">
        <v>0</v>
      </c>
      <c r="Z111" s="119">
        <v>0</v>
      </c>
      <c r="AA111" s="135">
        <v>0</v>
      </c>
      <c r="AB111" s="135">
        <v>0</v>
      </c>
      <c r="AC111" s="136">
        <v>0</v>
      </c>
      <c r="AD111" s="119">
        <v>14.629</v>
      </c>
      <c r="AE111" s="135">
        <v>0</v>
      </c>
      <c r="AF111" s="135">
        <v>0</v>
      </c>
      <c r="AG111" s="135" t="s">
        <v>365</v>
      </c>
      <c r="AH111" s="135" t="s">
        <v>365</v>
      </c>
      <c r="AI111" s="135" t="s">
        <v>365</v>
      </c>
      <c r="AJ111" s="135">
        <v>0</v>
      </c>
      <c r="AK111" s="135">
        <v>0</v>
      </c>
      <c r="AL111" s="135">
        <v>4.1429999999999998</v>
      </c>
      <c r="AM111" s="135">
        <v>0.28000000000000003</v>
      </c>
      <c r="AN111" s="135">
        <v>0</v>
      </c>
      <c r="AO111" s="135">
        <v>0</v>
      </c>
      <c r="AP111" s="135">
        <v>0.29799999999999999</v>
      </c>
      <c r="AQ111" s="135">
        <v>0.04</v>
      </c>
      <c r="AR111" s="135">
        <v>0</v>
      </c>
      <c r="AS111" s="135">
        <v>9.8680000000000003</v>
      </c>
      <c r="AT111" s="135">
        <v>0</v>
      </c>
      <c r="AU111" s="135">
        <v>0</v>
      </c>
      <c r="AV111" s="135">
        <v>0</v>
      </c>
      <c r="AW111" s="135">
        <v>0</v>
      </c>
      <c r="AX111" s="135">
        <v>0</v>
      </c>
      <c r="AY111" s="135">
        <v>0</v>
      </c>
      <c r="AZ111" s="135">
        <v>0</v>
      </c>
      <c r="BA111" s="136">
        <v>126.90600000000001</v>
      </c>
      <c r="BB111" s="119">
        <v>0.65800000000000003</v>
      </c>
      <c r="BC111" s="135" t="s">
        <v>365</v>
      </c>
      <c r="BD111" s="135" t="s">
        <v>365</v>
      </c>
      <c r="BE111" s="135" t="s">
        <v>365</v>
      </c>
      <c r="BF111" s="135" t="s">
        <v>365</v>
      </c>
      <c r="BG111" s="135">
        <v>0</v>
      </c>
      <c r="BH111" s="135">
        <v>0</v>
      </c>
      <c r="BI111" s="135">
        <v>0.65800000000000003</v>
      </c>
      <c r="BJ111" s="135">
        <v>0</v>
      </c>
      <c r="BK111" s="135">
        <v>0</v>
      </c>
      <c r="BL111" s="135">
        <v>0</v>
      </c>
      <c r="BM111" s="135">
        <v>0</v>
      </c>
      <c r="BN111" s="135">
        <v>0</v>
      </c>
      <c r="BO111" s="135">
        <v>0</v>
      </c>
      <c r="BP111" s="135">
        <v>0</v>
      </c>
      <c r="BQ111" s="135">
        <v>0</v>
      </c>
      <c r="BR111" s="135">
        <v>0</v>
      </c>
      <c r="BS111" s="135">
        <v>0</v>
      </c>
      <c r="BT111" s="120" t="s">
        <v>365</v>
      </c>
      <c r="BU111" s="119">
        <v>1E-3</v>
      </c>
      <c r="BV111" s="135">
        <v>1E-3</v>
      </c>
      <c r="BW111" s="135">
        <v>0</v>
      </c>
      <c r="BX111" s="136" t="s">
        <v>365</v>
      </c>
      <c r="BY111" s="268">
        <v>40.585999999999999</v>
      </c>
      <c r="BZ111" s="136">
        <v>255.31800000000001</v>
      </c>
      <c r="CA111" s="137">
        <v>398.87099999999998</v>
      </c>
      <c r="CB111" s="136">
        <v>17.172999999999998</v>
      </c>
    </row>
    <row r="112" spans="1:80" ht="11.25" customHeight="1">
      <c r="A112" s="167"/>
      <c r="B112" s="131" t="s">
        <v>362</v>
      </c>
      <c r="C112" s="132" t="s">
        <v>549</v>
      </c>
      <c r="D112" s="132"/>
      <c r="E112" s="132"/>
      <c r="F112" s="132"/>
      <c r="G112" s="133"/>
      <c r="H112" s="134" t="s">
        <v>550</v>
      </c>
      <c r="I112" s="119">
        <v>727.91399999999999</v>
      </c>
      <c r="J112" s="119">
        <v>24.402000000000001</v>
      </c>
      <c r="K112" s="135">
        <v>0</v>
      </c>
      <c r="L112" s="135">
        <v>0</v>
      </c>
      <c r="M112" s="135">
        <v>21.907</v>
      </c>
      <c r="N112" s="135">
        <v>0</v>
      </c>
      <c r="O112" s="135">
        <v>2E-3</v>
      </c>
      <c r="P112" s="135">
        <v>0</v>
      </c>
      <c r="Q112" s="135">
        <v>2.4929999999999999</v>
      </c>
      <c r="R112" s="135">
        <v>0</v>
      </c>
      <c r="S112" s="135">
        <v>0</v>
      </c>
      <c r="T112" s="135">
        <v>0</v>
      </c>
      <c r="U112" s="119">
        <v>4.5999999999999999E-2</v>
      </c>
      <c r="V112" s="135">
        <v>0</v>
      </c>
      <c r="W112" s="135">
        <v>4.5999999999999999E-2</v>
      </c>
      <c r="X112" s="135">
        <v>0</v>
      </c>
      <c r="Y112" s="135">
        <v>0</v>
      </c>
      <c r="Z112" s="119">
        <v>0</v>
      </c>
      <c r="AA112" s="135">
        <v>0</v>
      </c>
      <c r="AB112" s="135">
        <v>0</v>
      </c>
      <c r="AC112" s="136">
        <v>0</v>
      </c>
      <c r="AD112" s="119">
        <v>22.847000000000001</v>
      </c>
      <c r="AE112" s="135">
        <v>0</v>
      </c>
      <c r="AF112" s="135">
        <v>0</v>
      </c>
      <c r="AG112" s="135" t="s">
        <v>365</v>
      </c>
      <c r="AH112" s="135" t="s">
        <v>365</v>
      </c>
      <c r="AI112" s="135" t="s">
        <v>365</v>
      </c>
      <c r="AJ112" s="135">
        <v>0</v>
      </c>
      <c r="AK112" s="135">
        <v>0</v>
      </c>
      <c r="AL112" s="135">
        <v>9.6430000000000007</v>
      </c>
      <c r="AM112" s="135">
        <v>0.23699999999999999</v>
      </c>
      <c r="AN112" s="135">
        <v>0</v>
      </c>
      <c r="AO112" s="135">
        <v>0</v>
      </c>
      <c r="AP112" s="135">
        <v>9.2999999999999999E-2</v>
      </c>
      <c r="AQ112" s="135">
        <v>0.02</v>
      </c>
      <c r="AR112" s="135">
        <v>0</v>
      </c>
      <c r="AS112" s="135">
        <v>12.234</v>
      </c>
      <c r="AT112" s="135">
        <v>0.379</v>
      </c>
      <c r="AU112" s="135">
        <v>0</v>
      </c>
      <c r="AV112" s="135">
        <v>0</v>
      </c>
      <c r="AW112" s="135">
        <v>0</v>
      </c>
      <c r="AX112" s="135">
        <v>0</v>
      </c>
      <c r="AY112" s="135">
        <v>0</v>
      </c>
      <c r="AZ112" s="135">
        <v>0.24</v>
      </c>
      <c r="BA112" s="136">
        <v>225.31299999999999</v>
      </c>
      <c r="BB112" s="119">
        <v>1.46</v>
      </c>
      <c r="BC112" s="135" t="s">
        <v>365</v>
      </c>
      <c r="BD112" s="135" t="s">
        <v>365</v>
      </c>
      <c r="BE112" s="135" t="s">
        <v>365</v>
      </c>
      <c r="BF112" s="135" t="s">
        <v>365</v>
      </c>
      <c r="BG112" s="135">
        <v>0</v>
      </c>
      <c r="BH112" s="135">
        <v>0</v>
      </c>
      <c r="BI112" s="135">
        <v>1.46</v>
      </c>
      <c r="BJ112" s="135">
        <v>0</v>
      </c>
      <c r="BK112" s="135">
        <v>0</v>
      </c>
      <c r="BL112" s="135">
        <v>0</v>
      </c>
      <c r="BM112" s="135">
        <v>0</v>
      </c>
      <c r="BN112" s="135">
        <v>0</v>
      </c>
      <c r="BO112" s="135">
        <v>0</v>
      </c>
      <c r="BP112" s="135">
        <v>0</v>
      </c>
      <c r="BQ112" s="135">
        <v>0</v>
      </c>
      <c r="BR112" s="135">
        <v>0</v>
      </c>
      <c r="BS112" s="135">
        <v>0</v>
      </c>
      <c r="BT112" s="120" t="s">
        <v>365</v>
      </c>
      <c r="BU112" s="119">
        <v>3.0000000000000001E-3</v>
      </c>
      <c r="BV112" s="135">
        <v>3.0000000000000001E-3</v>
      </c>
      <c r="BW112" s="135">
        <v>0</v>
      </c>
      <c r="BX112" s="136" t="s">
        <v>365</v>
      </c>
      <c r="BY112" s="268">
        <v>48.186999999999998</v>
      </c>
      <c r="BZ112" s="136">
        <v>405.65699999999998</v>
      </c>
      <c r="CA112" s="137">
        <v>648.27599999999995</v>
      </c>
      <c r="CB112" s="136">
        <v>26.486999999999998</v>
      </c>
    </row>
    <row r="113" spans="1:80" ht="11.25" customHeight="1">
      <c r="A113" s="167"/>
      <c r="B113" s="131" t="s">
        <v>362</v>
      </c>
      <c r="C113" s="132" t="s">
        <v>551</v>
      </c>
      <c r="D113" s="132"/>
      <c r="E113" s="132"/>
      <c r="F113" s="132"/>
      <c r="G113" s="133"/>
      <c r="H113" s="134" t="s">
        <v>552</v>
      </c>
      <c r="I113" s="119">
        <v>424.89400000000001</v>
      </c>
      <c r="J113" s="119">
        <v>9.4269999999999996</v>
      </c>
      <c r="K113" s="135">
        <v>0</v>
      </c>
      <c r="L113" s="135">
        <v>0</v>
      </c>
      <c r="M113" s="135">
        <v>9.0879999999999992</v>
      </c>
      <c r="N113" s="135">
        <v>0</v>
      </c>
      <c r="O113" s="135">
        <v>0</v>
      </c>
      <c r="P113" s="135">
        <v>0</v>
      </c>
      <c r="Q113" s="135">
        <v>0.33900000000000002</v>
      </c>
      <c r="R113" s="135">
        <v>0</v>
      </c>
      <c r="S113" s="135">
        <v>0</v>
      </c>
      <c r="T113" s="135">
        <v>0</v>
      </c>
      <c r="U113" s="119">
        <v>0</v>
      </c>
      <c r="V113" s="135">
        <v>0</v>
      </c>
      <c r="W113" s="135">
        <v>0</v>
      </c>
      <c r="X113" s="135">
        <v>0</v>
      </c>
      <c r="Y113" s="135">
        <v>0</v>
      </c>
      <c r="Z113" s="119">
        <v>0</v>
      </c>
      <c r="AA113" s="135">
        <v>0</v>
      </c>
      <c r="AB113" s="135">
        <v>0</v>
      </c>
      <c r="AC113" s="136">
        <v>0</v>
      </c>
      <c r="AD113" s="119">
        <v>82.364999999999995</v>
      </c>
      <c r="AE113" s="135">
        <v>0</v>
      </c>
      <c r="AF113" s="135">
        <v>0</v>
      </c>
      <c r="AG113" s="135" t="s">
        <v>365</v>
      </c>
      <c r="AH113" s="135" t="s">
        <v>365</v>
      </c>
      <c r="AI113" s="135" t="s">
        <v>365</v>
      </c>
      <c r="AJ113" s="135">
        <v>0</v>
      </c>
      <c r="AK113" s="135">
        <v>0</v>
      </c>
      <c r="AL113" s="135">
        <v>6.0229999999999997</v>
      </c>
      <c r="AM113" s="135">
        <v>8.9999999999999993E-3</v>
      </c>
      <c r="AN113" s="135">
        <v>0</v>
      </c>
      <c r="AO113" s="135">
        <v>0</v>
      </c>
      <c r="AP113" s="135">
        <v>0</v>
      </c>
      <c r="AQ113" s="135">
        <v>1E-3</v>
      </c>
      <c r="AR113" s="135">
        <v>0</v>
      </c>
      <c r="AS113" s="135">
        <v>76.177000000000007</v>
      </c>
      <c r="AT113" s="135">
        <v>0</v>
      </c>
      <c r="AU113" s="135">
        <v>0</v>
      </c>
      <c r="AV113" s="135">
        <v>0</v>
      </c>
      <c r="AW113" s="135">
        <v>0</v>
      </c>
      <c r="AX113" s="135">
        <v>0</v>
      </c>
      <c r="AY113" s="135">
        <v>0</v>
      </c>
      <c r="AZ113" s="135">
        <v>0.154</v>
      </c>
      <c r="BA113" s="136">
        <v>35.253999999999998</v>
      </c>
      <c r="BB113" s="119">
        <v>9.7000000000000003E-2</v>
      </c>
      <c r="BC113" s="135" t="s">
        <v>365</v>
      </c>
      <c r="BD113" s="135" t="s">
        <v>365</v>
      </c>
      <c r="BE113" s="135" t="s">
        <v>365</v>
      </c>
      <c r="BF113" s="135" t="s">
        <v>365</v>
      </c>
      <c r="BG113" s="135">
        <v>0</v>
      </c>
      <c r="BH113" s="135">
        <v>0</v>
      </c>
      <c r="BI113" s="135">
        <v>9.7000000000000003E-2</v>
      </c>
      <c r="BJ113" s="135">
        <v>0</v>
      </c>
      <c r="BK113" s="135">
        <v>0</v>
      </c>
      <c r="BL113" s="135">
        <v>0</v>
      </c>
      <c r="BM113" s="135">
        <v>0</v>
      </c>
      <c r="BN113" s="135">
        <v>0</v>
      </c>
      <c r="BO113" s="135">
        <v>0</v>
      </c>
      <c r="BP113" s="135">
        <v>0</v>
      </c>
      <c r="BQ113" s="135">
        <v>0</v>
      </c>
      <c r="BR113" s="135">
        <v>0</v>
      </c>
      <c r="BS113" s="135">
        <v>0</v>
      </c>
      <c r="BT113" s="120" t="s">
        <v>365</v>
      </c>
      <c r="BU113" s="119">
        <v>1.006</v>
      </c>
      <c r="BV113" s="135">
        <v>1.006</v>
      </c>
      <c r="BW113" s="135">
        <v>0</v>
      </c>
      <c r="BX113" s="136" t="s">
        <v>365</v>
      </c>
      <c r="BY113" s="268">
        <v>59.003</v>
      </c>
      <c r="BZ113" s="136">
        <v>237.74100000000001</v>
      </c>
      <c r="CA113" s="137">
        <v>376.69200000000001</v>
      </c>
      <c r="CB113" s="136">
        <v>17.050999999999998</v>
      </c>
    </row>
    <row r="114" spans="1:80" ht="11.25" customHeight="1">
      <c r="A114" s="167"/>
      <c r="B114" s="131" t="s">
        <v>362</v>
      </c>
      <c r="C114" s="132" t="s">
        <v>553</v>
      </c>
      <c r="D114" s="132"/>
      <c r="E114" s="132"/>
      <c r="F114" s="132"/>
      <c r="G114" s="133"/>
      <c r="H114" s="134" t="s">
        <v>554</v>
      </c>
      <c r="I114" s="119">
        <v>2131.431</v>
      </c>
      <c r="J114" s="119">
        <v>527.91300000000001</v>
      </c>
      <c r="K114" s="135">
        <v>0</v>
      </c>
      <c r="L114" s="135">
        <v>2.4020000000000001</v>
      </c>
      <c r="M114" s="135">
        <v>509.274</v>
      </c>
      <c r="N114" s="135">
        <v>0</v>
      </c>
      <c r="O114" s="135">
        <v>0</v>
      </c>
      <c r="P114" s="135">
        <v>1.4E-2</v>
      </c>
      <c r="Q114" s="135">
        <v>16.222999999999999</v>
      </c>
      <c r="R114" s="135">
        <v>0</v>
      </c>
      <c r="S114" s="135">
        <v>0</v>
      </c>
      <c r="T114" s="135">
        <v>0</v>
      </c>
      <c r="U114" s="119">
        <v>0</v>
      </c>
      <c r="V114" s="135">
        <v>0</v>
      </c>
      <c r="W114" s="135">
        <v>0</v>
      </c>
      <c r="X114" s="135">
        <v>0</v>
      </c>
      <c r="Y114" s="135">
        <v>0</v>
      </c>
      <c r="Z114" s="119">
        <v>0</v>
      </c>
      <c r="AA114" s="135">
        <v>0</v>
      </c>
      <c r="AB114" s="135">
        <v>0</v>
      </c>
      <c r="AC114" s="136">
        <v>0</v>
      </c>
      <c r="AD114" s="119">
        <v>59.673000000000002</v>
      </c>
      <c r="AE114" s="135">
        <v>0</v>
      </c>
      <c r="AF114" s="135">
        <v>0</v>
      </c>
      <c r="AG114" s="135" t="s">
        <v>365</v>
      </c>
      <c r="AH114" s="135" t="s">
        <v>365</v>
      </c>
      <c r="AI114" s="135" t="s">
        <v>365</v>
      </c>
      <c r="AJ114" s="135">
        <v>0</v>
      </c>
      <c r="AK114" s="135">
        <v>0</v>
      </c>
      <c r="AL114" s="135">
        <v>24.942</v>
      </c>
      <c r="AM114" s="135">
        <v>0.16</v>
      </c>
      <c r="AN114" s="135">
        <v>0</v>
      </c>
      <c r="AO114" s="135">
        <v>0</v>
      </c>
      <c r="AP114" s="135">
        <v>0</v>
      </c>
      <c r="AQ114" s="135">
        <v>1E-3</v>
      </c>
      <c r="AR114" s="135">
        <v>0</v>
      </c>
      <c r="AS114" s="135">
        <v>22.49</v>
      </c>
      <c r="AT114" s="135">
        <v>12.074</v>
      </c>
      <c r="AU114" s="135">
        <v>0</v>
      </c>
      <c r="AV114" s="135">
        <v>0</v>
      </c>
      <c r="AW114" s="135">
        <v>0</v>
      </c>
      <c r="AX114" s="135">
        <v>0</v>
      </c>
      <c r="AY114" s="135">
        <v>0</v>
      </c>
      <c r="AZ114" s="135">
        <v>5.0000000000000001E-3</v>
      </c>
      <c r="BA114" s="136">
        <v>818.53</v>
      </c>
      <c r="BB114" s="119">
        <v>29.875</v>
      </c>
      <c r="BC114" s="135" t="s">
        <v>365</v>
      </c>
      <c r="BD114" s="135" t="s">
        <v>365</v>
      </c>
      <c r="BE114" s="135" t="s">
        <v>365</v>
      </c>
      <c r="BF114" s="135" t="s">
        <v>365</v>
      </c>
      <c r="BG114" s="135">
        <v>0</v>
      </c>
      <c r="BH114" s="135">
        <v>0</v>
      </c>
      <c r="BI114" s="135">
        <v>15.523</v>
      </c>
      <c r="BJ114" s="135">
        <v>0</v>
      </c>
      <c r="BK114" s="135">
        <v>14.352</v>
      </c>
      <c r="BL114" s="135">
        <v>0</v>
      </c>
      <c r="BM114" s="135">
        <v>0</v>
      </c>
      <c r="BN114" s="135">
        <v>0</v>
      </c>
      <c r="BO114" s="135">
        <v>0</v>
      </c>
      <c r="BP114" s="135">
        <v>0</v>
      </c>
      <c r="BQ114" s="135">
        <v>0</v>
      </c>
      <c r="BR114" s="135">
        <v>0</v>
      </c>
      <c r="BS114" s="135">
        <v>0</v>
      </c>
      <c r="BT114" s="120" t="s">
        <v>365</v>
      </c>
      <c r="BU114" s="119">
        <v>5.0000000000000001E-3</v>
      </c>
      <c r="BV114" s="135">
        <v>5.0000000000000001E-3</v>
      </c>
      <c r="BW114" s="135">
        <v>0</v>
      </c>
      <c r="BX114" s="136" t="s">
        <v>365</v>
      </c>
      <c r="BY114" s="268">
        <v>56.552999999999997</v>
      </c>
      <c r="BZ114" s="136">
        <v>638.88199999999995</v>
      </c>
      <c r="CA114" s="137">
        <v>1979.867</v>
      </c>
      <c r="CB114" s="136">
        <v>67.853999999999999</v>
      </c>
    </row>
    <row r="115" spans="1:80" ht="11.25" customHeight="1">
      <c r="A115" s="167"/>
      <c r="B115" s="131" t="s">
        <v>362</v>
      </c>
      <c r="C115" s="132" t="s">
        <v>555</v>
      </c>
      <c r="D115" s="132"/>
      <c r="E115" s="132"/>
      <c r="F115" s="132"/>
      <c r="G115" s="133"/>
      <c r="H115" s="134" t="s">
        <v>556</v>
      </c>
      <c r="I115" s="119">
        <v>1893.405</v>
      </c>
      <c r="J115" s="119">
        <v>158.52500000000001</v>
      </c>
      <c r="K115" s="135">
        <v>0</v>
      </c>
      <c r="L115" s="135">
        <v>0</v>
      </c>
      <c r="M115" s="135">
        <v>158.52500000000001</v>
      </c>
      <c r="N115" s="135">
        <v>0</v>
      </c>
      <c r="O115" s="135">
        <v>0</v>
      </c>
      <c r="P115" s="135">
        <v>0</v>
      </c>
      <c r="Q115" s="135">
        <v>0</v>
      </c>
      <c r="R115" s="135">
        <v>0</v>
      </c>
      <c r="S115" s="135">
        <v>0</v>
      </c>
      <c r="T115" s="135">
        <v>0</v>
      </c>
      <c r="U115" s="119">
        <v>0</v>
      </c>
      <c r="V115" s="135">
        <v>0</v>
      </c>
      <c r="W115" s="135">
        <v>0</v>
      </c>
      <c r="X115" s="135">
        <v>0</v>
      </c>
      <c r="Y115" s="135">
        <v>0</v>
      </c>
      <c r="Z115" s="119">
        <v>0</v>
      </c>
      <c r="AA115" s="135">
        <v>0</v>
      </c>
      <c r="AB115" s="135">
        <v>0</v>
      </c>
      <c r="AC115" s="136">
        <v>0</v>
      </c>
      <c r="AD115" s="119">
        <v>36.167000000000002</v>
      </c>
      <c r="AE115" s="135">
        <v>0</v>
      </c>
      <c r="AF115" s="135">
        <v>0</v>
      </c>
      <c r="AG115" s="135" t="s">
        <v>365</v>
      </c>
      <c r="AH115" s="135" t="s">
        <v>365</v>
      </c>
      <c r="AI115" s="135" t="s">
        <v>365</v>
      </c>
      <c r="AJ115" s="135">
        <v>0</v>
      </c>
      <c r="AK115" s="135">
        <v>0</v>
      </c>
      <c r="AL115" s="135">
        <v>3.2690000000000001</v>
      </c>
      <c r="AM115" s="135">
        <v>1.7000000000000001E-2</v>
      </c>
      <c r="AN115" s="135">
        <v>0</v>
      </c>
      <c r="AO115" s="135">
        <v>0</v>
      </c>
      <c r="AP115" s="135">
        <v>0</v>
      </c>
      <c r="AQ115" s="135">
        <v>4.0000000000000001E-3</v>
      </c>
      <c r="AR115" s="135">
        <v>0</v>
      </c>
      <c r="AS115" s="135">
        <v>10.363</v>
      </c>
      <c r="AT115" s="135">
        <v>22.501000000000001</v>
      </c>
      <c r="AU115" s="135">
        <v>0</v>
      </c>
      <c r="AV115" s="135">
        <v>0</v>
      </c>
      <c r="AW115" s="135">
        <v>0</v>
      </c>
      <c r="AX115" s="135">
        <v>0</v>
      </c>
      <c r="AY115" s="135">
        <v>0</v>
      </c>
      <c r="AZ115" s="135">
        <v>1.2E-2</v>
      </c>
      <c r="BA115" s="136">
        <v>222.453</v>
      </c>
      <c r="BB115" s="119">
        <v>967.61300000000006</v>
      </c>
      <c r="BC115" s="135" t="s">
        <v>365</v>
      </c>
      <c r="BD115" s="135" t="s">
        <v>365</v>
      </c>
      <c r="BE115" s="135" t="s">
        <v>365</v>
      </c>
      <c r="BF115" s="135" t="s">
        <v>365</v>
      </c>
      <c r="BG115" s="135">
        <v>0</v>
      </c>
      <c r="BH115" s="135">
        <v>0</v>
      </c>
      <c r="BI115" s="135">
        <v>965.01199999999994</v>
      </c>
      <c r="BJ115" s="135">
        <v>0</v>
      </c>
      <c r="BK115" s="135">
        <v>2.601</v>
      </c>
      <c r="BL115" s="135">
        <v>0</v>
      </c>
      <c r="BM115" s="135">
        <v>0</v>
      </c>
      <c r="BN115" s="135">
        <v>0</v>
      </c>
      <c r="BO115" s="135">
        <v>0</v>
      </c>
      <c r="BP115" s="135">
        <v>0</v>
      </c>
      <c r="BQ115" s="135">
        <v>0</v>
      </c>
      <c r="BR115" s="135">
        <v>0</v>
      </c>
      <c r="BS115" s="135">
        <v>0</v>
      </c>
      <c r="BT115" s="120" t="s">
        <v>365</v>
      </c>
      <c r="BU115" s="119">
        <v>12.689</v>
      </c>
      <c r="BV115" s="135">
        <v>12.689</v>
      </c>
      <c r="BW115" s="135">
        <v>0</v>
      </c>
      <c r="BX115" s="136" t="s">
        <v>365</v>
      </c>
      <c r="BY115" s="268">
        <v>73.209999999999994</v>
      </c>
      <c r="BZ115" s="136">
        <v>422.74900000000002</v>
      </c>
      <c r="CA115" s="137">
        <v>842.61099999999999</v>
      </c>
      <c r="CB115" s="136">
        <v>995.404</v>
      </c>
    </row>
    <row r="116" spans="1:80" ht="11.25" customHeight="1">
      <c r="A116" s="167"/>
      <c r="B116" s="131" t="s">
        <v>362</v>
      </c>
      <c r="C116" s="132" t="s">
        <v>557</v>
      </c>
      <c r="D116" s="132"/>
      <c r="E116" s="132"/>
      <c r="F116" s="132"/>
      <c r="G116" s="133"/>
      <c r="H116" s="134" t="s">
        <v>558</v>
      </c>
      <c r="I116" s="119">
        <v>1191.866</v>
      </c>
      <c r="J116" s="119">
        <v>28.396999999999998</v>
      </c>
      <c r="K116" s="135">
        <v>0</v>
      </c>
      <c r="L116" s="135">
        <v>0</v>
      </c>
      <c r="M116" s="135">
        <v>28.396999999999998</v>
      </c>
      <c r="N116" s="135">
        <v>0</v>
      </c>
      <c r="O116" s="135">
        <v>0</v>
      </c>
      <c r="P116" s="135">
        <v>0</v>
      </c>
      <c r="Q116" s="135">
        <v>0</v>
      </c>
      <c r="R116" s="135">
        <v>0</v>
      </c>
      <c r="S116" s="135">
        <v>0</v>
      </c>
      <c r="T116" s="135">
        <v>0</v>
      </c>
      <c r="U116" s="119">
        <v>0</v>
      </c>
      <c r="V116" s="135">
        <v>0</v>
      </c>
      <c r="W116" s="135">
        <v>0</v>
      </c>
      <c r="X116" s="135">
        <v>0</v>
      </c>
      <c r="Y116" s="135">
        <v>0</v>
      </c>
      <c r="Z116" s="119">
        <v>0</v>
      </c>
      <c r="AA116" s="135">
        <v>0</v>
      </c>
      <c r="AB116" s="135">
        <v>0</v>
      </c>
      <c r="AC116" s="136">
        <v>0</v>
      </c>
      <c r="AD116" s="119">
        <v>11.03</v>
      </c>
      <c r="AE116" s="135">
        <v>0</v>
      </c>
      <c r="AF116" s="135">
        <v>0</v>
      </c>
      <c r="AG116" s="135" t="s">
        <v>365</v>
      </c>
      <c r="AH116" s="135" t="s">
        <v>365</v>
      </c>
      <c r="AI116" s="135" t="s">
        <v>365</v>
      </c>
      <c r="AJ116" s="135">
        <v>0</v>
      </c>
      <c r="AK116" s="135">
        <v>0</v>
      </c>
      <c r="AL116" s="135">
        <v>2.863</v>
      </c>
      <c r="AM116" s="135">
        <v>0.05</v>
      </c>
      <c r="AN116" s="135">
        <v>0</v>
      </c>
      <c r="AO116" s="135">
        <v>0</v>
      </c>
      <c r="AP116" s="135">
        <v>0</v>
      </c>
      <c r="AQ116" s="135">
        <v>1E-3</v>
      </c>
      <c r="AR116" s="135">
        <v>0</v>
      </c>
      <c r="AS116" s="135">
        <v>6.0759999999999996</v>
      </c>
      <c r="AT116" s="135">
        <v>2.0350000000000001</v>
      </c>
      <c r="AU116" s="135">
        <v>0</v>
      </c>
      <c r="AV116" s="135">
        <v>0</v>
      </c>
      <c r="AW116" s="135">
        <v>0</v>
      </c>
      <c r="AX116" s="135">
        <v>0</v>
      </c>
      <c r="AY116" s="135">
        <v>0</v>
      </c>
      <c r="AZ116" s="135">
        <v>4.0000000000000001E-3</v>
      </c>
      <c r="BA116" s="136">
        <v>39.472999999999999</v>
      </c>
      <c r="BB116" s="119">
        <v>830.50199999999995</v>
      </c>
      <c r="BC116" s="135" t="s">
        <v>365</v>
      </c>
      <c r="BD116" s="135" t="s">
        <v>365</v>
      </c>
      <c r="BE116" s="135" t="s">
        <v>365</v>
      </c>
      <c r="BF116" s="135" t="s">
        <v>365</v>
      </c>
      <c r="BG116" s="135">
        <v>0</v>
      </c>
      <c r="BH116" s="135">
        <v>0</v>
      </c>
      <c r="BI116" s="135">
        <v>829.87900000000002</v>
      </c>
      <c r="BJ116" s="135">
        <v>0</v>
      </c>
      <c r="BK116" s="135">
        <v>0.623</v>
      </c>
      <c r="BL116" s="135">
        <v>0</v>
      </c>
      <c r="BM116" s="135">
        <v>0</v>
      </c>
      <c r="BN116" s="135">
        <v>0</v>
      </c>
      <c r="BO116" s="135">
        <v>0</v>
      </c>
      <c r="BP116" s="135">
        <v>0</v>
      </c>
      <c r="BQ116" s="135">
        <v>0</v>
      </c>
      <c r="BR116" s="135">
        <v>0</v>
      </c>
      <c r="BS116" s="135">
        <v>0</v>
      </c>
      <c r="BT116" s="120" t="s">
        <v>365</v>
      </c>
      <c r="BU116" s="119">
        <v>0</v>
      </c>
      <c r="BV116" s="135">
        <v>0</v>
      </c>
      <c r="BW116" s="135">
        <v>0</v>
      </c>
      <c r="BX116" s="136" t="s">
        <v>365</v>
      </c>
      <c r="BY116" s="268">
        <v>72.451999999999998</v>
      </c>
      <c r="BZ116" s="136">
        <v>210.012</v>
      </c>
      <c r="CA116" s="137">
        <v>317.358</v>
      </c>
      <c r="CB116" s="136">
        <v>846.99</v>
      </c>
    </row>
    <row r="117" spans="1:80" ht="11.25" customHeight="1">
      <c r="A117" s="167"/>
      <c r="B117" s="131" t="s">
        <v>362</v>
      </c>
      <c r="C117" s="132" t="s">
        <v>559</v>
      </c>
      <c r="D117" s="132"/>
      <c r="E117" s="132"/>
      <c r="F117" s="132"/>
      <c r="G117" s="133"/>
      <c r="H117" s="134" t="s">
        <v>560</v>
      </c>
      <c r="I117" s="119">
        <v>145.51599999999999</v>
      </c>
      <c r="J117" s="119">
        <v>24.317</v>
      </c>
      <c r="K117" s="135">
        <v>0</v>
      </c>
      <c r="L117" s="135">
        <v>0</v>
      </c>
      <c r="M117" s="135">
        <v>7.8330000000000002</v>
      </c>
      <c r="N117" s="135">
        <v>0</v>
      </c>
      <c r="O117" s="135">
        <v>15.414999999999999</v>
      </c>
      <c r="P117" s="135">
        <v>3.3000000000000002E-2</v>
      </c>
      <c r="Q117" s="135">
        <v>0</v>
      </c>
      <c r="R117" s="135">
        <v>0</v>
      </c>
      <c r="S117" s="135">
        <v>0</v>
      </c>
      <c r="T117" s="135">
        <v>1.036</v>
      </c>
      <c r="U117" s="119">
        <v>0</v>
      </c>
      <c r="V117" s="135">
        <v>0</v>
      </c>
      <c r="W117" s="135">
        <v>0</v>
      </c>
      <c r="X117" s="135">
        <v>0</v>
      </c>
      <c r="Y117" s="135">
        <v>0</v>
      </c>
      <c r="Z117" s="119">
        <v>0</v>
      </c>
      <c r="AA117" s="135">
        <v>0</v>
      </c>
      <c r="AB117" s="135">
        <v>0</v>
      </c>
      <c r="AC117" s="136">
        <v>0</v>
      </c>
      <c r="AD117" s="119">
        <v>57.557000000000002</v>
      </c>
      <c r="AE117" s="135">
        <v>0</v>
      </c>
      <c r="AF117" s="135">
        <v>0</v>
      </c>
      <c r="AG117" s="135" t="s">
        <v>365</v>
      </c>
      <c r="AH117" s="135" t="s">
        <v>365</v>
      </c>
      <c r="AI117" s="135" t="s">
        <v>365</v>
      </c>
      <c r="AJ117" s="135">
        <v>0</v>
      </c>
      <c r="AK117" s="135">
        <v>0</v>
      </c>
      <c r="AL117" s="135">
        <v>2.89</v>
      </c>
      <c r="AM117" s="135">
        <v>0.42599999999999999</v>
      </c>
      <c r="AN117" s="135">
        <v>0</v>
      </c>
      <c r="AO117" s="135">
        <v>0</v>
      </c>
      <c r="AP117" s="135">
        <v>0</v>
      </c>
      <c r="AQ117" s="135">
        <v>3.0000000000000001E-3</v>
      </c>
      <c r="AR117" s="135">
        <v>0</v>
      </c>
      <c r="AS117" s="135">
        <v>50.78</v>
      </c>
      <c r="AT117" s="135">
        <v>3.4580000000000002</v>
      </c>
      <c r="AU117" s="135">
        <v>0</v>
      </c>
      <c r="AV117" s="135">
        <v>0</v>
      </c>
      <c r="AW117" s="135">
        <v>0</v>
      </c>
      <c r="AX117" s="135">
        <v>0</v>
      </c>
      <c r="AY117" s="135">
        <v>0</v>
      </c>
      <c r="AZ117" s="135">
        <v>0</v>
      </c>
      <c r="BA117" s="136">
        <v>23.184000000000001</v>
      </c>
      <c r="BB117" s="119">
        <v>0.25700000000000001</v>
      </c>
      <c r="BC117" s="135" t="s">
        <v>365</v>
      </c>
      <c r="BD117" s="135" t="s">
        <v>365</v>
      </c>
      <c r="BE117" s="135" t="s">
        <v>365</v>
      </c>
      <c r="BF117" s="135" t="s">
        <v>365</v>
      </c>
      <c r="BG117" s="135">
        <v>0</v>
      </c>
      <c r="BH117" s="135">
        <v>0</v>
      </c>
      <c r="BI117" s="135">
        <v>0.25700000000000001</v>
      </c>
      <c r="BJ117" s="135">
        <v>0</v>
      </c>
      <c r="BK117" s="135">
        <v>0</v>
      </c>
      <c r="BL117" s="135">
        <v>0</v>
      </c>
      <c r="BM117" s="135">
        <v>0</v>
      </c>
      <c r="BN117" s="135">
        <v>0</v>
      </c>
      <c r="BO117" s="135">
        <v>0</v>
      </c>
      <c r="BP117" s="135">
        <v>0</v>
      </c>
      <c r="BQ117" s="135">
        <v>0</v>
      </c>
      <c r="BR117" s="135">
        <v>0</v>
      </c>
      <c r="BS117" s="135">
        <v>0</v>
      </c>
      <c r="BT117" s="120" t="s">
        <v>365</v>
      </c>
      <c r="BU117" s="119">
        <v>1E-3</v>
      </c>
      <c r="BV117" s="135">
        <v>1E-3</v>
      </c>
      <c r="BW117" s="135">
        <v>0</v>
      </c>
      <c r="BX117" s="136" t="s">
        <v>365</v>
      </c>
      <c r="BY117" s="268">
        <v>7.1050000000000004</v>
      </c>
      <c r="BZ117" s="136">
        <v>33.095999999999997</v>
      </c>
      <c r="CA117" s="137">
        <v>138.64500000000001</v>
      </c>
      <c r="CB117" s="136">
        <v>2.5339999999999998</v>
      </c>
    </row>
    <row r="118" spans="1:80" ht="11.25" customHeight="1">
      <c r="A118" s="167"/>
      <c r="B118" s="131" t="s">
        <v>362</v>
      </c>
      <c r="C118" s="132" t="s">
        <v>561</v>
      </c>
      <c r="D118" s="132"/>
      <c r="E118" s="132"/>
      <c r="F118" s="132"/>
      <c r="G118" s="133"/>
      <c r="H118" s="134" t="s">
        <v>562</v>
      </c>
      <c r="I118" s="119">
        <v>116.245</v>
      </c>
      <c r="J118" s="119">
        <v>8.32</v>
      </c>
      <c r="K118" s="135">
        <v>0</v>
      </c>
      <c r="L118" s="135">
        <v>0</v>
      </c>
      <c r="M118" s="135">
        <v>7.968</v>
      </c>
      <c r="N118" s="135">
        <v>0</v>
      </c>
      <c r="O118" s="135">
        <v>0.34200000000000003</v>
      </c>
      <c r="P118" s="135">
        <v>0.01</v>
      </c>
      <c r="Q118" s="135">
        <v>1E-3</v>
      </c>
      <c r="R118" s="135">
        <v>0</v>
      </c>
      <c r="S118" s="135">
        <v>0</v>
      </c>
      <c r="T118" s="135">
        <v>0</v>
      </c>
      <c r="U118" s="119">
        <v>0</v>
      </c>
      <c r="V118" s="135">
        <v>0</v>
      </c>
      <c r="W118" s="135">
        <v>0</v>
      </c>
      <c r="X118" s="135">
        <v>0</v>
      </c>
      <c r="Y118" s="135">
        <v>0</v>
      </c>
      <c r="Z118" s="119">
        <v>0</v>
      </c>
      <c r="AA118" s="135">
        <v>0</v>
      </c>
      <c r="AB118" s="135">
        <v>0</v>
      </c>
      <c r="AC118" s="136">
        <v>0</v>
      </c>
      <c r="AD118" s="119">
        <v>4.1790000000000003</v>
      </c>
      <c r="AE118" s="135">
        <v>0</v>
      </c>
      <c r="AF118" s="135">
        <v>0</v>
      </c>
      <c r="AG118" s="135" t="s">
        <v>365</v>
      </c>
      <c r="AH118" s="135" t="s">
        <v>365</v>
      </c>
      <c r="AI118" s="135" t="s">
        <v>365</v>
      </c>
      <c r="AJ118" s="135">
        <v>0</v>
      </c>
      <c r="AK118" s="135">
        <v>0</v>
      </c>
      <c r="AL118" s="135">
        <v>1.294</v>
      </c>
      <c r="AM118" s="135">
        <v>8.9999999999999993E-3</v>
      </c>
      <c r="AN118" s="135">
        <v>0</v>
      </c>
      <c r="AO118" s="135">
        <v>0</v>
      </c>
      <c r="AP118" s="135">
        <v>0</v>
      </c>
      <c r="AQ118" s="135">
        <v>0</v>
      </c>
      <c r="AR118" s="135">
        <v>0</v>
      </c>
      <c r="AS118" s="135">
        <v>2.593</v>
      </c>
      <c r="AT118" s="135">
        <v>0.28000000000000003</v>
      </c>
      <c r="AU118" s="135">
        <v>0</v>
      </c>
      <c r="AV118" s="135">
        <v>0</v>
      </c>
      <c r="AW118" s="135">
        <v>0</v>
      </c>
      <c r="AX118" s="135">
        <v>0</v>
      </c>
      <c r="AY118" s="135">
        <v>0</v>
      </c>
      <c r="AZ118" s="135">
        <v>2E-3</v>
      </c>
      <c r="BA118" s="136">
        <v>46.746000000000002</v>
      </c>
      <c r="BB118" s="119">
        <v>0.11899999999999999</v>
      </c>
      <c r="BC118" s="135" t="s">
        <v>365</v>
      </c>
      <c r="BD118" s="135" t="s">
        <v>365</v>
      </c>
      <c r="BE118" s="135" t="s">
        <v>365</v>
      </c>
      <c r="BF118" s="135" t="s">
        <v>365</v>
      </c>
      <c r="BG118" s="135">
        <v>0</v>
      </c>
      <c r="BH118" s="135">
        <v>0</v>
      </c>
      <c r="BI118" s="135">
        <v>0.11899999999999999</v>
      </c>
      <c r="BJ118" s="135">
        <v>0</v>
      </c>
      <c r="BK118" s="135">
        <v>0</v>
      </c>
      <c r="BL118" s="135">
        <v>0</v>
      </c>
      <c r="BM118" s="135">
        <v>0</v>
      </c>
      <c r="BN118" s="135">
        <v>0</v>
      </c>
      <c r="BO118" s="135">
        <v>0</v>
      </c>
      <c r="BP118" s="135">
        <v>0</v>
      </c>
      <c r="BQ118" s="135">
        <v>0</v>
      </c>
      <c r="BR118" s="135">
        <v>0</v>
      </c>
      <c r="BS118" s="135">
        <v>0</v>
      </c>
      <c r="BT118" s="120" t="s">
        <v>365</v>
      </c>
      <c r="BU118" s="119">
        <v>0</v>
      </c>
      <c r="BV118" s="135">
        <v>0</v>
      </c>
      <c r="BW118" s="135">
        <v>0</v>
      </c>
      <c r="BX118" s="136" t="s">
        <v>365</v>
      </c>
      <c r="BY118" s="268">
        <v>7.1609999999999996</v>
      </c>
      <c r="BZ118" s="136">
        <v>49.719000000000001</v>
      </c>
      <c r="CA118" s="137">
        <v>106.45099999999999</v>
      </c>
      <c r="CB118" s="136">
        <v>3.28</v>
      </c>
    </row>
    <row r="119" spans="1:80" ht="11.25" customHeight="1">
      <c r="A119" s="167"/>
      <c r="B119" s="131" t="s">
        <v>362</v>
      </c>
      <c r="C119" s="132" t="s">
        <v>563</v>
      </c>
      <c r="D119" s="132"/>
      <c r="E119" s="132"/>
      <c r="F119" s="132"/>
      <c r="G119" s="133"/>
      <c r="H119" s="134" t="s">
        <v>564</v>
      </c>
      <c r="I119" s="119">
        <v>814.80100000000004</v>
      </c>
      <c r="J119" s="119">
        <v>33.43</v>
      </c>
      <c r="K119" s="135">
        <v>0</v>
      </c>
      <c r="L119" s="135">
        <v>0</v>
      </c>
      <c r="M119" s="135">
        <v>33.225000000000001</v>
      </c>
      <c r="N119" s="135">
        <v>0</v>
      </c>
      <c r="O119" s="135">
        <v>0.20499999999999999</v>
      </c>
      <c r="P119" s="135">
        <v>0</v>
      </c>
      <c r="Q119" s="135">
        <v>0</v>
      </c>
      <c r="R119" s="135">
        <v>0</v>
      </c>
      <c r="S119" s="135">
        <v>0</v>
      </c>
      <c r="T119" s="135">
        <v>0</v>
      </c>
      <c r="U119" s="119">
        <v>0</v>
      </c>
      <c r="V119" s="135">
        <v>0</v>
      </c>
      <c r="W119" s="135">
        <v>0</v>
      </c>
      <c r="X119" s="135">
        <v>0</v>
      </c>
      <c r="Y119" s="135">
        <v>0</v>
      </c>
      <c r="Z119" s="119">
        <v>0</v>
      </c>
      <c r="AA119" s="135">
        <v>0</v>
      </c>
      <c r="AB119" s="135">
        <v>0</v>
      </c>
      <c r="AC119" s="136">
        <v>0</v>
      </c>
      <c r="AD119" s="119">
        <v>17.626000000000001</v>
      </c>
      <c r="AE119" s="135">
        <v>0</v>
      </c>
      <c r="AF119" s="135">
        <v>0</v>
      </c>
      <c r="AG119" s="135" t="s">
        <v>365</v>
      </c>
      <c r="AH119" s="135" t="s">
        <v>365</v>
      </c>
      <c r="AI119" s="135" t="s">
        <v>365</v>
      </c>
      <c r="AJ119" s="135">
        <v>0</v>
      </c>
      <c r="AK119" s="135">
        <v>0</v>
      </c>
      <c r="AL119" s="135">
        <v>11.391</v>
      </c>
      <c r="AM119" s="135">
        <v>3.7999999999999999E-2</v>
      </c>
      <c r="AN119" s="135">
        <v>0</v>
      </c>
      <c r="AO119" s="135">
        <v>0</v>
      </c>
      <c r="AP119" s="135">
        <v>0</v>
      </c>
      <c r="AQ119" s="135">
        <v>0</v>
      </c>
      <c r="AR119" s="135">
        <v>0</v>
      </c>
      <c r="AS119" s="135">
        <v>5.6660000000000004</v>
      </c>
      <c r="AT119" s="135">
        <v>0.52900000000000003</v>
      </c>
      <c r="AU119" s="135">
        <v>0</v>
      </c>
      <c r="AV119" s="135">
        <v>0</v>
      </c>
      <c r="AW119" s="135">
        <v>0</v>
      </c>
      <c r="AX119" s="135">
        <v>0</v>
      </c>
      <c r="AY119" s="135">
        <v>0</v>
      </c>
      <c r="AZ119" s="135">
        <v>1E-3</v>
      </c>
      <c r="BA119" s="136">
        <v>159.297</v>
      </c>
      <c r="BB119" s="119">
        <v>106.82599999999999</v>
      </c>
      <c r="BC119" s="135" t="s">
        <v>365</v>
      </c>
      <c r="BD119" s="135" t="s">
        <v>365</v>
      </c>
      <c r="BE119" s="135" t="s">
        <v>365</v>
      </c>
      <c r="BF119" s="135" t="s">
        <v>365</v>
      </c>
      <c r="BG119" s="135">
        <v>0</v>
      </c>
      <c r="BH119" s="135">
        <v>0</v>
      </c>
      <c r="BI119" s="135">
        <v>106.82599999999999</v>
      </c>
      <c r="BJ119" s="135">
        <v>0</v>
      </c>
      <c r="BK119" s="135">
        <v>0</v>
      </c>
      <c r="BL119" s="135">
        <v>0</v>
      </c>
      <c r="BM119" s="135">
        <v>0</v>
      </c>
      <c r="BN119" s="135">
        <v>0</v>
      </c>
      <c r="BO119" s="135">
        <v>0</v>
      </c>
      <c r="BP119" s="135">
        <v>0</v>
      </c>
      <c r="BQ119" s="135">
        <v>0</v>
      </c>
      <c r="BR119" s="135">
        <v>0</v>
      </c>
      <c r="BS119" s="135">
        <v>0</v>
      </c>
      <c r="BT119" s="120" t="s">
        <v>365</v>
      </c>
      <c r="BU119" s="119">
        <v>1.2E-2</v>
      </c>
      <c r="BV119" s="135">
        <v>1.2E-2</v>
      </c>
      <c r="BW119" s="135">
        <v>0</v>
      </c>
      <c r="BX119" s="136" t="s">
        <v>365</v>
      </c>
      <c r="BY119" s="268">
        <v>24.372</v>
      </c>
      <c r="BZ119" s="136">
        <v>473.238</v>
      </c>
      <c r="CA119" s="137">
        <v>619.13900000000001</v>
      </c>
      <c r="CB119" s="136">
        <v>133.65600000000001</v>
      </c>
    </row>
    <row r="120" spans="1:80" ht="11.25" customHeight="1">
      <c r="A120" s="131" t="s">
        <v>362</v>
      </c>
      <c r="B120" s="132" t="s">
        <v>565</v>
      </c>
      <c r="C120" s="132"/>
      <c r="D120" s="132"/>
      <c r="E120" s="132"/>
      <c r="F120" s="132"/>
      <c r="G120" s="133"/>
      <c r="H120" s="134" t="s">
        <v>566</v>
      </c>
      <c r="I120" s="119">
        <v>21778.635999999999</v>
      </c>
      <c r="J120" s="119">
        <v>0</v>
      </c>
      <c r="K120" s="135">
        <v>0</v>
      </c>
      <c r="L120" s="135">
        <v>0</v>
      </c>
      <c r="M120" s="135">
        <v>0</v>
      </c>
      <c r="N120" s="135">
        <v>0</v>
      </c>
      <c r="O120" s="135">
        <v>0</v>
      </c>
      <c r="P120" s="135">
        <v>0</v>
      </c>
      <c r="Q120" s="135">
        <v>0</v>
      </c>
      <c r="R120" s="135">
        <v>0</v>
      </c>
      <c r="S120" s="135">
        <v>0</v>
      </c>
      <c r="T120" s="135">
        <v>0</v>
      </c>
      <c r="U120" s="119">
        <v>0</v>
      </c>
      <c r="V120" s="135">
        <v>0</v>
      </c>
      <c r="W120" s="135">
        <v>0</v>
      </c>
      <c r="X120" s="135">
        <v>0</v>
      </c>
      <c r="Y120" s="135">
        <v>0</v>
      </c>
      <c r="Z120" s="119">
        <v>0</v>
      </c>
      <c r="AA120" s="135">
        <v>0</v>
      </c>
      <c r="AB120" s="135">
        <v>0</v>
      </c>
      <c r="AC120" s="136">
        <v>0</v>
      </c>
      <c r="AD120" s="119">
        <v>20116.422999999999</v>
      </c>
      <c r="AE120" s="135">
        <v>0</v>
      </c>
      <c r="AF120" s="135">
        <v>0</v>
      </c>
      <c r="AG120" s="135" t="s">
        <v>365</v>
      </c>
      <c r="AH120" s="135" t="s">
        <v>365</v>
      </c>
      <c r="AI120" s="135" t="s">
        <v>365</v>
      </c>
      <c r="AJ120" s="135">
        <v>0</v>
      </c>
      <c r="AK120" s="135">
        <v>0</v>
      </c>
      <c r="AL120" s="135">
        <v>1906.229</v>
      </c>
      <c r="AM120" s="135">
        <v>4226.9260000000004</v>
      </c>
      <c r="AN120" s="135">
        <v>3.7829999999999999</v>
      </c>
      <c r="AO120" s="135">
        <v>0</v>
      </c>
      <c r="AP120" s="135">
        <v>14.452</v>
      </c>
      <c r="AQ120" s="135">
        <v>0</v>
      </c>
      <c r="AR120" s="135">
        <v>0</v>
      </c>
      <c r="AS120" s="135">
        <v>13965.031999999999</v>
      </c>
      <c r="AT120" s="135">
        <v>0</v>
      </c>
      <c r="AU120" s="135">
        <v>0</v>
      </c>
      <c r="AV120" s="135">
        <v>0</v>
      </c>
      <c r="AW120" s="135">
        <v>0</v>
      </c>
      <c r="AX120" s="135">
        <v>0</v>
      </c>
      <c r="AY120" s="135">
        <v>0</v>
      </c>
      <c r="AZ120" s="135">
        <v>0</v>
      </c>
      <c r="BA120" s="136">
        <v>349.77699999999999</v>
      </c>
      <c r="BB120" s="119">
        <v>1039.5309999999999</v>
      </c>
      <c r="BC120" s="135" t="s">
        <v>365</v>
      </c>
      <c r="BD120" s="135" t="s">
        <v>365</v>
      </c>
      <c r="BE120" s="135" t="s">
        <v>365</v>
      </c>
      <c r="BF120" s="135" t="s">
        <v>365</v>
      </c>
      <c r="BG120" s="135">
        <v>0</v>
      </c>
      <c r="BH120" s="135">
        <v>0</v>
      </c>
      <c r="BI120" s="135">
        <v>0</v>
      </c>
      <c r="BJ120" s="135">
        <v>0</v>
      </c>
      <c r="BK120" s="135">
        <v>0</v>
      </c>
      <c r="BL120" s="135">
        <v>0</v>
      </c>
      <c r="BM120" s="135">
        <v>0</v>
      </c>
      <c r="BN120" s="135">
        <v>183.01599999999999</v>
      </c>
      <c r="BO120" s="135">
        <v>19.385000000000002</v>
      </c>
      <c r="BP120" s="135">
        <v>837.13099999999997</v>
      </c>
      <c r="BQ120" s="135">
        <v>0</v>
      </c>
      <c r="BR120" s="135">
        <v>0</v>
      </c>
      <c r="BS120" s="135">
        <v>0</v>
      </c>
      <c r="BT120" s="120" t="s">
        <v>365</v>
      </c>
      <c r="BU120" s="119">
        <v>0</v>
      </c>
      <c r="BV120" s="135">
        <v>0</v>
      </c>
      <c r="BW120" s="135">
        <v>0</v>
      </c>
      <c r="BX120" s="136" t="s">
        <v>365</v>
      </c>
      <c r="BY120" s="268" t="s">
        <v>365</v>
      </c>
      <c r="BZ120" s="136">
        <v>272.90499999999997</v>
      </c>
      <c r="CA120" s="137">
        <v>20688.919999999998</v>
      </c>
      <c r="CB120" s="136">
        <v>1053.9590000000001</v>
      </c>
    </row>
    <row r="121" spans="1:80" ht="11.25" customHeight="1">
      <c r="A121" s="167"/>
      <c r="B121" s="131" t="s">
        <v>362</v>
      </c>
      <c r="C121" s="132" t="s">
        <v>567</v>
      </c>
      <c r="D121" s="132"/>
      <c r="E121" s="132"/>
      <c r="F121" s="132"/>
      <c r="G121" s="133"/>
      <c r="H121" s="134" t="s">
        <v>568</v>
      </c>
      <c r="I121" s="119">
        <v>331.96800000000002</v>
      </c>
      <c r="J121" s="119">
        <v>0</v>
      </c>
      <c r="K121" s="135">
        <v>0</v>
      </c>
      <c r="L121" s="135">
        <v>0</v>
      </c>
      <c r="M121" s="135">
        <v>0</v>
      </c>
      <c r="N121" s="135">
        <v>0</v>
      </c>
      <c r="O121" s="135">
        <v>0</v>
      </c>
      <c r="P121" s="135">
        <v>0</v>
      </c>
      <c r="Q121" s="135">
        <v>0</v>
      </c>
      <c r="R121" s="135">
        <v>0</v>
      </c>
      <c r="S121" s="135">
        <v>0</v>
      </c>
      <c r="T121" s="135">
        <v>0</v>
      </c>
      <c r="U121" s="119">
        <v>0</v>
      </c>
      <c r="V121" s="135">
        <v>0</v>
      </c>
      <c r="W121" s="135">
        <v>0</v>
      </c>
      <c r="X121" s="135">
        <v>0</v>
      </c>
      <c r="Y121" s="135">
        <v>0</v>
      </c>
      <c r="Z121" s="119">
        <v>0</v>
      </c>
      <c r="AA121" s="135">
        <v>0</v>
      </c>
      <c r="AB121" s="135">
        <v>0</v>
      </c>
      <c r="AC121" s="136">
        <v>0</v>
      </c>
      <c r="AD121" s="119">
        <v>83.26</v>
      </c>
      <c r="AE121" s="135">
        <v>0</v>
      </c>
      <c r="AF121" s="135">
        <v>0</v>
      </c>
      <c r="AG121" s="135" t="s">
        <v>365</v>
      </c>
      <c r="AH121" s="135" t="s">
        <v>365</v>
      </c>
      <c r="AI121" s="135" t="s">
        <v>365</v>
      </c>
      <c r="AJ121" s="135">
        <v>0</v>
      </c>
      <c r="AK121" s="135">
        <v>0</v>
      </c>
      <c r="AL121" s="135">
        <v>0</v>
      </c>
      <c r="AM121" s="135">
        <v>0</v>
      </c>
      <c r="AN121" s="135">
        <v>0</v>
      </c>
      <c r="AO121" s="135">
        <v>0</v>
      </c>
      <c r="AP121" s="135">
        <v>0</v>
      </c>
      <c r="AQ121" s="135">
        <v>0</v>
      </c>
      <c r="AR121" s="135">
        <v>0</v>
      </c>
      <c r="AS121" s="135">
        <v>83.26</v>
      </c>
      <c r="AT121" s="135">
        <v>0</v>
      </c>
      <c r="AU121" s="135">
        <v>0</v>
      </c>
      <c r="AV121" s="135">
        <v>0</v>
      </c>
      <c r="AW121" s="135">
        <v>0</v>
      </c>
      <c r="AX121" s="135">
        <v>0</v>
      </c>
      <c r="AY121" s="135">
        <v>0</v>
      </c>
      <c r="AZ121" s="135">
        <v>0</v>
      </c>
      <c r="BA121" s="136" t="s">
        <v>365</v>
      </c>
      <c r="BB121" s="119">
        <v>0</v>
      </c>
      <c r="BC121" s="135" t="s">
        <v>365</v>
      </c>
      <c r="BD121" s="135" t="s">
        <v>365</v>
      </c>
      <c r="BE121" s="135" t="s">
        <v>365</v>
      </c>
      <c r="BF121" s="135" t="s">
        <v>365</v>
      </c>
      <c r="BG121" s="135">
        <v>0</v>
      </c>
      <c r="BH121" s="135">
        <v>0</v>
      </c>
      <c r="BI121" s="135">
        <v>0</v>
      </c>
      <c r="BJ121" s="135">
        <v>0</v>
      </c>
      <c r="BK121" s="135">
        <v>0</v>
      </c>
      <c r="BL121" s="135">
        <v>0</v>
      </c>
      <c r="BM121" s="135">
        <v>0</v>
      </c>
      <c r="BN121" s="135">
        <v>0</v>
      </c>
      <c r="BO121" s="135">
        <v>0</v>
      </c>
      <c r="BP121" s="135">
        <v>0</v>
      </c>
      <c r="BQ121" s="135">
        <v>0</v>
      </c>
      <c r="BR121" s="135">
        <v>0</v>
      </c>
      <c r="BS121" s="135">
        <v>0</v>
      </c>
      <c r="BT121" s="120" t="s">
        <v>365</v>
      </c>
      <c r="BU121" s="119">
        <v>0</v>
      </c>
      <c r="BV121" s="135">
        <v>0</v>
      </c>
      <c r="BW121" s="135">
        <v>0</v>
      </c>
      <c r="BX121" s="136" t="s">
        <v>365</v>
      </c>
      <c r="BY121" s="268" t="s">
        <v>365</v>
      </c>
      <c r="BZ121" s="136">
        <v>248.709</v>
      </c>
      <c r="CA121" s="137">
        <v>286.233</v>
      </c>
      <c r="CB121" s="136">
        <v>13.148</v>
      </c>
    </row>
    <row r="122" spans="1:80" ht="11.25" customHeight="1">
      <c r="A122" s="167"/>
      <c r="B122" s="131" t="s">
        <v>362</v>
      </c>
      <c r="C122" s="132" t="s">
        <v>569</v>
      </c>
      <c r="D122" s="132"/>
      <c r="E122" s="132"/>
      <c r="F122" s="132"/>
      <c r="G122" s="133"/>
      <c r="H122" s="134" t="s">
        <v>570</v>
      </c>
      <c r="I122" s="119">
        <v>21079.323</v>
      </c>
      <c r="J122" s="119" t="s">
        <v>365</v>
      </c>
      <c r="K122" s="135" t="s">
        <v>365</v>
      </c>
      <c r="L122" s="135" t="s">
        <v>365</v>
      </c>
      <c r="M122" s="135" t="s">
        <v>365</v>
      </c>
      <c r="N122" s="135" t="s">
        <v>365</v>
      </c>
      <c r="O122" s="135" t="s">
        <v>365</v>
      </c>
      <c r="P122" s="135" t="s">
        <v>365</v>
      </c>
      <c r="Q122" s="135" t="s">
        <v>365</v>
      </c>
      <c r="R122" s="135" t="s">
        <v>365</v>
      </c>
      <c r="S122" s="135" t="s">
        <v>365</v>
      </c>
      <c r="T122" s="135" t="s">
        <v>365</v>
      </c>
      <c r="U122" s="119" t="s">
        <v>365</v>
      </c>
      <c r="V122" s="135" t="s">
        <v>365</v>
      </c>
      <c r="W122" s="135" t="s">
        <v>365</v>
      </c>
      <c r="X122" s="135" t="s">
        <v>365</v>
      </c>
      <c r="Y122" s="135" t="s">
        <v>365</v>
      </c>
      <c r="Z122" s="119" t="s">
        <v>365</v>
      </c>
      <c r="AA122" s="135" t="s">
        <v>365</v>
      </c>
      <c r="AB122" s="135" t="s">
        <v>365</v>
      </c>
      <c r="AC122" s="136" t="s">
        <v>365</v>
      </c>
      <c r="AD122" s="119">
        <v>20013.881000000001</v>
      </c>
      <c r="AE122" s="135">
        <v>0</v>
      </c>
      <c r="AF122" s="135">
        <v>0</v>
      </c>
      <c r="AG122" s="135" t="s">
        <v>365</v>
      </c>
      <c r="AH122" s="135" t="s">
        <v>365</v>
      </c>
      <c r="AI122" s="135" t="s">
        <v>365</v>
      </c>
      <c r="AJ122" s="135">
        <v>0</v>
      </c>
      <c r="AK122" s="135">
        <v>0</v>
      </c>
      <c r="AL122" s="135">
        <v>1906.229</v>
      </c>
      <c r="AM122" s="135">
        <v>4226.9260000000004</v>
      </c>
      <c r="AN122" s="135">
        <v>0</v>
      </c>
      <c r="AO122" s="135">
        <v>0</v>
      </c>
      <c r="AP122" s="135">
        <v>0</v>
      </c>
      <c r="AQ122" s="135">
        <v>0</v>
      </c>
      <c r="AR122" s="135">
        <v>0</v>
      </c>
      <c r="AS122" s="135">
        <v>13880.725</v>
      </c>
      <c r="AT122" s="135">
        <v>0</v>
      </c>
      <c r="AU122" s="135">
        <v>0</v>
      </c>
      <c r="AV122" s="135">
        <v>0</v>
      </c>
      <c r="AW122" s="135">
        <v>0</v>
      </c>
      <c r="AX122" s="135">
        <v>0</v>
      </c>
      <c r="AY122" s="135">
        <v>0</v>
      </c>
      <c r="AZ122" s="135">
        <v>0</v>
      </c>
      <c r="BA122" s="136">
        <v>19.507999999999999</v>
      </c>
      <c r="BB122" s="119">
        <v>1039.5309999999999</v>
      </c>
      <c r="BC122" s="135" t="s">
        <v>365</v>
      </c>
      <c r="BD122" s="135" t="s">
        <v>365</v>
      </c>
      <c r="BE122" s="135" t="s">
        <v>365</v>
      </c>
      <c r="BF122" s="135" t="s">
        <v>365</v>
      </c>
      <c r="BG122" s="135">
        <v>0</v>
      </c>
      <c r="BH122" s="135">
        <v>0</v>
      </c>
      <c r="BI122" s="135">
        <v>0</v>
      </c>
      <c r="BJ122" s="135">
        <v>0</v>
      </c>
      <c r="BK122" s="135">
        <v>0</v>
      </c>
      <c r="BL122" s="135">
        <v>0</v>
      </c>
      <c r="BM122" s="135">
        <v>0</v>
      </c>
      <c r="BN122" s="135">
        <v>183.01599999999999</v>
      </c>
      <c r="BO122" s="135">
        <v>19.385000000000002</v>
      </c>
      <c r="BP122" s="135">
        <v>837.13099999999997</v>
      </c>
      <c r="BQ122" s="135">
        <v>0</v>
      </c>
      <c r="BR122" s="135">
        <v>0</v>
      </c>
      <c r="BS122" s="135">
        <v>0</v>
      </c>
      <c r="BT122" s="120" t="s">
        <v>365</v>
      </c>
      <c r="BU122" s="119">
        <v>0</v>
      </c>
      <c r="BV122" s="135">
        <v>0</v>
      </c>
      <c r="BW122" s="135">
        <v>0</v>
      </c>
      <c r="BX122" s="136" t="s">
        <v>365</v>
      </c>
      <c r="BY122" s="268" t="s">
        <v>365</v>
      </c>
      <c r="BZ122" s="136">
        <v>6.4020000000000001</v>
      </c>
      <c r="CA122" s="137">
        <v>20038.614000000001</v>
      </c>
      <c r="CB122" s="136">
        <v>1039.8699999999999</v>
      </c>
    </row>
    <row r="123" spans="1:80" ht="11.25" customHeight="1">
      <c r="A123" s="167"/>
      <c r="B123" s="131" t="s">
        <v>362</v>
      </c>
      <c r="C123" s="132" t="s">
        <v>571</v>
      </c>
      <c r="D123" s="132"/>
      <c r="E123" s="132"/>
      <c r="F123" s="132"/>
      <c r="G123" s="133"/>
      <c r="H123" s="134" t="s">
        <v>572</v>
      </c>
      <c r="I123" s="119">
        <v>18.236000000000001</v>
      </c>
      <c r="J123" s="119" t="s">
        <v>365</v>
      </c>
      <c r="K123" s="135" t="s">
        <v>365</v>
      </c>
      <c r="L123" s="135" t="s">
        <v>365</v>
      </c>
      <c r="M123" s="135" t="s">
        <v>365</v>
      </c>
      <c r="N123" s="135" t="s">
        <v>365</v>
      </c>
      <c r="O123" s="135" t="s">
        <v>365</v>
      </c>
      <c r="P123" s="135" t="s">
        <v>365</v>
      </c>
      <c r="Q123" s="135" t="s">
        <v>365</v>
      </c>
      <c r="R123" s="135" t="s">
        <v>365</v>
      </c>
      <c r="S123" s="135" t="s">
        <v>365</v>
      </c>
      <c r="T123" s="135" t="s">
        <v>365</v>
      </c>
      <c r="U123" s="119" t="s">
        <v>365</v>
      </c>
      <c r="V123" s="135" t="s">
        <v>365</v>
      </c>
      <c r="W123" s="135" t="s">
        <v>365</v>
      </c>
      <c r="X123" s="135" t="s">
        <v>365</v>
      </c>
      <c r="Y123" s="135" t="s">
        <v>365</v>
      </c>
      <c r="Z123" s="119" t="s">
        <v>365</v>
      </c>
      <c r="AA123" s="135" t="s">
        <v>365</v>
      </c>
      <c r="AB123" s="135" t="s">
        <v>365</v>
      </c>
      <c r="AC123" s="136" t="s">
        <v>365</v>
      </c>
      <c r="AD123" s="119">
        <v>18.236000000000001</v>
      </c>
      <c r="AE123" s="135">
        <v>0</v>
      </c>
      <c r="AF123" s="135">
        <v>0</v>
      </c>
      <c r="AG123" s="135" t="s">
        <v>365</v>
      </c>
      <c r="AH123" s="135" t="s">
        <v>365</v>
      </c>
      <c r="AI123" s="135" t="s">
        <v>365</v>
      </c>
      <c r="AJ123" s="135">
        <v>0</v>
      </c>
      <c r="AK123" s="135">
        <v>0</v>
      </c>
      <c r="AL123" s="135">
        <v>0</v>
      </c>
      <c r="AM123" s="135">
        <v>0</v>
      </c>
      <c r="AN123" s="135">
        <v>3.7829999999999999</v>
      </c>
      <c r="AO123" s="135">
        <v>0</v>
      </c>
      <c r="AP123" s="135">
        <v>14.452</v>
      </c>
      <c r="AQ123" s="135">
        <v>0</v>
      </c>
      <c r="AR123" s="135">
        <v>0</v>
      </c>
      <c r="AS123" s="135">
        <v>0</v>
      </c>
      <c r="AT123" s="135">
        <v>0</v>
      </c>
      <c r="AU123" s="135">
        <v>0</v>
      </c>
      <c r="AV123" s="135">
        <v>0</v>
      </c>
      <c r="AW123" s="135">
        <v>0</v>
      </c>
      <c r="AX123" s="135">
        <v>0</v>
      </c>
      <c r="AY123" s="135">
        <v>0</v>
      </c>
      <c r="AZ123" s="135">
        <v>0</v>
      </c>
      <c r="BA123" s="136" t="s">
        <v>365</v>
      </c>
      <c r="BB123" s="119">
        <v>0</v>
      </c>
      <c r="BC123" s="135" t="s">
        <v>365</v>
      </c>
      <c r="BD123" s="135" t="s">
        <v>365</v>
      </c>
      <c r="BE123" s="135" t="s">
        <v>365</v>
      </c>
      <c r="BF123" s="135" t="s">
        <v>365</v>
      </c>
      <c r="BG123" s="135" t="s">
        <v>365</v>
      </c>
      <c r="BH123" s="135" t="s">
        <v>365</v>
      </c>
      <c r="BI123" s="135" t="s">
        <v>365</v>
      </c>
      <c r="BJ123" s="135" t="s">
        <v>365</v>
      </c>
      <c r="BK123" s="135" t="s">
        <v>365</v>
      </c>
      <c r="BL123" s="135" t="s">
        <v>365</v>
      </c>
      <c r="BM123" s="135" t="s">
        <v>365</v>
      </c>
      <c r="BN123" s="135">
        <v>0</v>
      </c>
      <c r="BO123" s="135" t="s">
        <v>365</v>
      </c>
      <c r="BP123" s="135">
        <v>0</v>
      </c>
      <c r="BQ123" s="135" t="s">
        <v>365</v>
      </c>
      <c r="BR123" s="135">
        <v>0</v>
      </c>
      <c r="BS123" s="135" t="s">
        <v>365</v>
      </c>
      <c r="BT123" s="120" t="s">
        <v>365</v>
      </c>
      <c r="BU123" s="119" t="s">
        <v>365</v>
      </c>
      <c r="BV123" s="135" t="s">
        <v>365</v>
      </c>
      <c r="BW123" s="135" t="s">
        <v>365</v>
      </c>
      <c r="BX123" s="136" t="s">
        <v>365</v>
      </c>
      <c r="BY123" s="268" t="s">
        <v>365</v>
      </c>
      <c r="BZ123" s="136" t="s">
        <v>365</v>
      </c>
      <c r="CA123" s="137">
        <v>18.236000000000001</v>
      </c>
      <c r="CB123" s="136">
        <v>0</v>
      </c>
    </row>
    <row r="124" spans="1:80" ht="11.25" customHeight="1">
      <c r="A124" s="167"/>
      <c r="B124" s="131" t="s">
        <v>362</v>
      </c>
      <c r="C124" s="132" t="s">
        <v>573</v>
      </c>
      <c r="D124" s="132"/>
      <c r="E124" s="132"/>
      <c r="F124" s="132"/>
      <c r="G124" s="133"/>
      <c r="H124" s="134" t="s">
        <v>574</v>
      </c>
      <c r="I124" s="119">
        <v>1.034</v>
      </c>
      <c r="J124" s="119">
        <v>0</v>
      </c>
      <c r="K124" s="135">
        <v>0</v>
      </c>
      <c r="L124" s="135">
        <v>0</v>
      </c>
      <c r="M124" s="135">
        <v>0</v>
      </c>
      <c r="N124" s="135">
        <v>0</v>
      </c>
      <c r="O124" s="135">
        <v>0</v>
      </c>
      <c r="P124" s="135">
        <v>0</v>
      </c>
      <c r="Q124" s="135">
        <v>0</v>
      </c>
      <c r="R124" s="135">
        <v>0</v>
      </c>
      <c r="S124" s="135">
        <v>0</v>
      </c>
      <c r="T124" s="135">
        <v>0</v>
      </c>
      <c r="U124" s="119">
        <v>0</v>
      </c>
      <c r="V124" s="135">
        <v>0</v>
      </c>
      <c r="W124" s="135">
        <v>0</v>
      </c>
      <c r="X124" s="135">
        <v>0</v>
      </c>
      <c r="Y124" s="135">
        <v>0</v>
      </c>
      <c r="Z124" s="119">
        <v>0</v>
      </c>
      <c r="AA124" s="135">
        <v>0</v>
      </c>
      <c r="AB124" s="135">
        <v>0</v>
      </c>
      <c r="AC124" s="136">
        <v>0</v>
      </c>
      <c r="AD124" s="119">
        <v>1.034</v>
      </c>
      <c r="AE124" s="135">
        <v>0</v>
      </c>
      <c r="AF124" s="135">
        <v>0</v>
      </c>
      <c r="AG124" s="135" t="s">
        <v>365</v>
      </c>
      <c r="AH124" s="135" t="s">
        <v>365</v>
      </c>
      <c r="AI124" s="135" t="s">
        <v>365</v>
      </c>
      <c r="AJ124" s="135">
        <v>0</v>
      </c>
      <c r="AK124" s="135">
        <v>0</v>
      </c>
      <c r="AL124" s="135">
        <v>0</v>
      </c>
      <c r="AM124" s="135">
        <v>0</v>
      </c>
      <c r="AN124" s="135">
        <v>0</v>
      </c>
      <c r="AO124" s="135">
        <v>0</v>
      </c>
      <c r="AP124" s="135">
        <v>0</v>
      </c>
      <c r="AQ124" s="135">
        <v>0</v>
      </c>
      <c r="AR124" s="135">
        <v>0</v>
      </c>
      <c r="AS124" s="135">
        <v>1.034</v>
      </c>
      <c r="AT124" s="135">
        <v>0</v>
      </c>
      <c r="AU124" s="135">
        <v>0</v>
      </c>
      <c r="AV124" s="135">
        <v>0</v>
      </c>
      <c r="AW124" s="135">
        <v>0</v>
      </c>
      <c r="AX124" s="135">
        <v>0</v>
      </c>
      <c r="AY124" s="135">
        <v>0</v>
      </c>
      <c r="AZ124" s="135">
        <v>0</v>
      </c>
      <c r="BA124" s="136" t="s">
        <v>365</v>
      </c>
      <c r="BB124" s="119">
        <v>0</v>
      </c>
      <c r="BC124" s="135" t="s">
        <v>365</v>
      </c>
      <c r="BD124" s="135" t="s">
        <v>365</v>
      </c>
      <c r="BE124" s="135" t="s">
        <v>365</v>
      </c>
      <c r="BF124" s="135" t="s">
        <v>365</v>
      </c>
      <c r="BG124" s="135">
        <v>0</v>
      </c>
      <c r="BH124" s="135">
        <v>0</v>
      </c>
      <c r="BI124" s="135">
        <v>0</v>
      </c>
      <c r="BJ124" s="135">
        <v>0</v>
      </c>
      <c r="BK124" s="135">
        <v>0</v>
      </c>
      <c r="BL124" s="135">
        <v>0</v>
      </c>
      <c r="BM124" s="135">
        <v>0</v>
      </c>
      <c r="BN124" s="135">
        <v>0</v>
      </c>
      <c r="BO124" s="135">
        <v>0</v>
      </c>
      <c r="BP124" s="135">
        <v>0</v>
      </c>
      <c r="BQ124" s="135">
        <v>0</v>
      </c>
      <c r="BR124" s="135">
        <v>0</v>
      </c>
      <c r="BS124" s="135">
        <v>0</v>
      </c>
      <c r="BT124" s="120" t="s">
        <v>365</v>
      </c>
      <c r="BU124" s="119">
        <v>0</v>
      </c>
      <c r="BV124" s="135">
        <v>0</v>
      </c>
      <c r="BW124" s="135">
        <v>0</v>
      </c>
      <c r="BX124" s="136" t="s">
        <v>365</v>
      </c>
      <c r="BY124" s="268" t="s">
        <v>365</v>
      </c>
      <c r="BZ124" s="136" t="s">
        <v>365</v>
      </c>
      <c r="CA124" s="137">
        <v>1.034</v>
      </c>
      <c r="CB124" s="136">
        <v>0</v>
      </c>
    </row>
    <row r="125" spans="1:80" ht="11.25" customHeight="1">
      <c r="A125" s="167"/>
      <c r="B125" s="131" t="s">
        <v>362</v>
      </c>
      <c r="C125" s="132" t="s">
        <v>575</v>
      </c>
      <c r="D125" s="132"/>
      <c r="E125" s="132"/>
      <c r="F125" s="132"/>
      <c r="G125" s="133"/>
      <c r="H125" s="168" t="s">
        <v>576</v>
      </c>
      <c r="I125" s="119">
        <v>348.07499999999999</v>
      </c>
      <c r="J125" s="119" t="s">
        <v>365</v>
      </c>
      <c r="K125" s="135" t="s">
        <v>365</v>
      </c>
      <c r="L125" s="135" t="s">
        <v>365</v>
      </c>
      <c r="M125" s="135" t="s">
        <v>365</v>
      </c>
      <c r="N125" s="135" t="s">
        <v>365</v>
      </c>
      <c r="O125" s="135" t="s">
        <v>365</v>
      </c>
      <c r="P125" s="135" t="s">
        <v>365</v>
      </c>
      <c r="Q125" s="135" t="s">
        <v>365</v>
      </c>
      <c r="R125" s="135" t="s">
        <v>365</v>
      </c>
      <c r="S125" s="135" t="s">
        <v>365</v>
      </c>
      <c r="T125" s="135" t="s">
        <v>365</v>
      </c>
      <c r="U125" s="119" t="s">
        <v>365</v>
      </c>
      <c r="V125" s="135" t="s">
        <v>365</v>
      </c>
      <c r="W125" s="135" t="s">
        <v>365</v>
      </c>
      <c r="X125" s="135" t="s">
        <v>365</v>
      </c>
      <c r="Y125" s="135" t="s">
        <v>365</v>
      </c>
      <c r="Z125" s="119" t="s">
        <v>365</v>
      </c>
      <c r="AA125" s="135" t="s">
        <v>365</v>
      </c>
      <c r="AB125" s="135" t="s">
        <v>365</v>
      </c>
      <c r="AC125" s="136" t="s">
        <v>365</v>
      </c>
      <c r="AD125" s="119">
        <v>1.2E-2</v>
      </c>
      <c r="AE125" s="135">
        <v>0</v>
      </c>
      <c r="AF125" s="135">
        <v>0</v>
      </c>
      <c r="AG125" s="135" t="s">
        <v>365</v>
      </c>
      <c r="AH125" s="135" t="s">
        <v>365</v>
      </c>
      <c r="AI125" s="135" t="s">
        <v>365</v>
      </c>
      <c r="AJ125" s="135">
        <v>0</v>
      </c>
      <c r="AK125" s="135">
        <v>0</v>
      </c>
      <c r="AL125" s="135">
        <v>0</v>
      </c>
      <c r="AM125" s="135">
        <v>0</v>
      </c>
      <c r="AN125" s="135">
        <v>0</v>
      </c>
      <c r="AO125" s="135">
        <v>0</v>
      </c>
      <c r="AP125" s="135">
        <v>0</v>
      </c>
      <c r="AQ125" s="135">
        <v>0</v>
      </c>
      <c r="AR125" s="135">
        <v>0</v>
      </c>
      <c r="AS125" s="135">
        <v>1.2E-2</v>
      </c>
      <c r="AT125" s="135">
        <v>0</v>
      </c>
      <c r="AU125" s="135">
        <v>0</v>
      </c>
      <c r="AV125" s="135">
        <v>0</v>
      </c>
      <c r="AW125" s="135">
        <v>0</v>
      </c>
      <c r="AX125" s="135">
        <v>0</v>
      </c>
      <c r="AY125" s="135">
        <v>0</v>
      </c>
      <c r="AZ125" s="135">
        <v>0</v>
      </c>
      <c r="BA125" s="136">
        <v>330.26799999999997</v>
      </c>
      <c r="BB125" s="119">
        <v>0</v>
      </c>
      <c r="BC125" s="135" t="s">
        <v>365</v>
      </c>
      <c r="BD125" s="135" t="s">
        <v>365</v>
      </c>
      <c r="BE125" s="135" t="s">
        <v>365</v>
      </c>
      <c r="BF125" s="135" t="s">
        <v>365</v>
      </c>
      <c r="BG125" s="135" t="s">
        <v>365</v>
      </c>
      <c r="BH125" s="135" t="s">
        <v>365</v>
      </c>
      <c r="BI125" s="135" t="s">
        <v>365</v>
      </c>
      <c r="BJ125" s="135" t="s">
        <v>365</v>
      </c>
      <c r="BK125" s="135" t="s">
        <v>365</v>
      </c>
      <c r="BL125" s="135" t="s">
        <v>365</v>
      </c>
      <c r="BM125" s="135" t="s">
        <v>365</v>
      </c>
      <c r="BN125" s="135">
        <v>0</v>
      </c>
      <c r="BO125" s="135" t="s">
        <v>365</v>
      </c>
      <c r="BP125" s="135">
        <v>0</v>
      </c>
      <c r="BQ125" s="135" t="s">
        <v>365</v>
      </c>
      <c r="BR125" s="135">
        <v>0</v>
      </c>
      <c r="BS125" s="135" t="s">
        <v>365</v>
      </c>
      <c r="BT125" s="120" t="s">
        <v>365</v>
      </c>
      <c r="BU125" s="119" t="s">
        <v>365</v>
      </c>
      <c r="BV125" s="135" t="s">
        <v>365</v>
      </c>
      <c r="BW125" s="135" t="s">
        <v>365</v>
      </c>
      <c r="BX125" s="136" t="s">
        <v>365</v>
      </c>
      <c r="BY125" s="268" t="s">
        <v>365</v>
      </c>
      <c r="BZ125" s="136">
        <v>17.794</v>
      </c>
      <c r="CA125" s="137">
        <v>344.803</v>
      </c>
      <c r="CB125" s="136">
        <v>0.94099999999999995</v>
      </c>
    </row>
    <row r="126" spans="1:80" ht="11.25" customHeight="1">
      <c r="A126" s="167"/>
      <c r="B126" s="131" t="s">
        <v>362</v>
      </c>
      <c r="C126" s="132" t="s">
        <v>577</v>
      </c>
      <c r="D126" s="132"/>
      <c r="E126" s="132"/>
      <c r="F126" s="132"/>
      <c r="G126" s="133"/>
      <c r="H126" s="134" t="s">
        <v>578</v>
      </c>
      <c r="I126" s="119">
        <v>0</v>
      </c>
      <c r="J126" s="119">
        <v>0</v>
      </c>
      <c r="K126" s="135">
        <v>0</v>
      </c>
      <c r="L126" s="135">
        <v>0</v>
      </c>
      <c r="M126" s="135">
        <v>0</v>
      </c>
      <c r="N126" s="135">
        <v>0</v>
      </c>
      <c r="O126" s="135">
        <v>0</v>
      </c>
      <c r="P126" s="135">
        <v>0</v>
      </c>
      <c r="Q126" s="135">
        <v>0</v>
      </c>
      <c r="R126" s="135">
        <v>0</v>
      </c>
      <c r="S126" s="135">
        <v>0</v>
      </c>
      <c r="T126" s="135">
        <v>0</v>
      </c>
      <c r="U126" s="119">
        <v>0</v>
      </c>
      <c r="V126" s="135">
        <v>0</v>
      </c>
      <c r="W126" s="135">
        <v>0</v>
      </c>
      <c r="X126" s="135">
        <v>0</v>
      </c>
      <c r="Y126" s="135">
        <v>0</v>
      </c>
      <c r="Z126" s="119">
        <v>0</v>
      </c>
      <c r="AA126" s="135">
        <v>0</v>
      </c>
      <c r="AB126" s="135">
        <v>0</v>
      </c>
      <c r="AC126" s="136">
        <v>0</v>
      </c>
      <c r="AD126" s="119">
        <v>0</v>
      </c>
      <c r="AE126" s="135">
        <v>0</v>
      </c>
      <c r="AF126" s="135">
        <v>0</v>
      </c>
      <c r="AG126" s="135" t="s">
        <v>365</v>
      </c>
      <c r="AH126" s="135" t="s">
        <v>365</v>
      </c>
      <c r="AI126" s="135" t="s">
        <v>365</v>
      </c>
      <c r="AJ126" s="135">
        <v>0</v>
      </c>
      <c r="AK126" s="135">
        <v>0</v>
      </c>
      <c r="AL126" s="135">
        <v>0</v>
      </c>
      <c r="AM126" s="135">
        <v>0</v>
      </c>
      <c r="AN126" s="135">
        <v>0</v>
      </c>
      <c r="AO126" s="135">
        <v>0</v>
      </c>
      <c r="AP126" s="135">
        <v>0</v>
      </c>
      <c r="AQ126" s="135">
        <v>0</v>
      </c>
      <c r="AR126" s="135">
        <v>0</v>
      </c>
      <c r="AS126" s="135">
        <v>0</v>
      </c>
      <c r="AT126" s="135">
        <v>0</v>
      </c>
      <c r="AU126" s="135">
        <v>0</v>
      </c>
      <c r="AV126" s="135">
        <v>0</v>
      </c>
      <c r="AW126" s="135">
        <v>0</v>
      </c>
      <c r="AX126" s="135">
        <v>0</v>
      </c>
      <c r="AY126" s="135">
        <v>0</v>
      </c>
      <c r="AZ126" s="135">
        <v>0</v>
      </c>
      <c r="BA126" s="136">
        <v>0</v>
      </c>
      <c r="BB126" s="119">
        <v>0</v>
      </c>
      <c r="BC126" s="135" t="s">
        <v>365</v>
      </c>
      <c r="BD126" s="135" t="s">
        <v>365</v>
      </c>
      <c r="BE126" s="135" t="s">
        <v>365</v>
      </c>
      <c r="BF126" s="135" t="s">
        <v>365</v>
      </c>
      <c r="BG126" s="135">
        <v>0</v>
      </c>
      <c r="BH126" s="135">
        <v>0</v>
      </c>
      <c r="BI126" s="135">
        <v>0</v>
      </c>
      <c r="BJ126" s="135">
        <v>0</v>
      </c>
      <c r="BK126" s="135">
        <v>0</v>
      </c>
      <c r="BL126" s="135">
        <v>0</v>
      </c>
      <c r="BM126" s="135">
        <v>0</v>
      </c>
      <c r="BN126" s="135">
        <v>0</v>
      </c>
      <c r="BO126" s="135">
        <v>0</v>
      </c>
      <c r="BP126" s="135">
        <v>0</v>
      </c>
      <c r="BQ126" s="135">
        <v>0</v>
      </c>
      <c r="BR126" s="135">
        <v>0</v>
      </c>
      <c r="BS126" s="135">
        <v>0</v>
      </c>
      <c r="BT126" s="120" t="s">
        <v>365</v>
      </c>
      <c r="BU126" s="119">
        <v>0</v>
      </c>
      <c r="BV126" s="135">
        <v>0</v>
      </c>
      <c r="BW126" s="135">
        <v>0</v>
      </c>
      <c r="BX126" s="136" t="s">
        <v>365</v>
      </c>
      <c r="BY126" s="268" t="s">
        <v>365</v>
      </c>
      <c r="BZ126" s="136">
        <v>0</v>
      </c>
      <c r="CA126" s="137">
        <v>0</v>
      </c>
      <c r="CB126" s="136">
        <v>0</v>
      </c>
    </row>
    <row r="127" spans="1:80" ht="11.25" customHeight="1">
      <c r="A127" s="131" t="s">
        <v>362</v>
      </c>
      <c r="B127" s="132" t="s">
        <v>579</v>
      </c>
      <c r="C127" s="132"/>
      <c r="D127" s="132"/>
      <c r="E127" s="132"/>
      <c r="F127" s="132"/>
      <c r="G127" s="133"/>
      <c r="H127" s="134" t="s">
        <v>580</v>
      </c>
      <c r="I127" s="119">
        <v>32550.846000000001</v>
      </c>
      <c r="J127" s="119">
        <v>6462.37</v>
      </c>
      <c r="K127" s="135">
        <v>0</v>
      </c>
      <c r="L127" s="135">
        <v>3.0000000000000001E-3</v>
      </c>
      <c r="M127" s="135">
        <v>6400.7169999999996</v>
      </c>
      <c r="N127" s="135">
        <v>0</v>
      </c>
      <c r="O127" s="135">
        <v>23.509</v>
      </c>
      <c r="P127" s="135">
        <v>4.3999999999999997E-2</v>
      </c>
      <c r="Q127" s="135">
        <v>36.677999999999997</v>
      </c>
      <c r="R127" s="135">
        <v>0</v>
      </c>
      <c r="S127" s="135">
        <v>0</v>
      </c>
      <c r="T127" s="135">
        <v>1.42</v>
      </c>
      <c r="U127" s="119">
        <v>13.923999999999999</v>
      </c>
      <c r="V127" s="135">
        <v>0</v>
      </c>
      <c r="W127" s="135">
        <v>13.923999999999999</v>
      </c>
      <c r="X127" s="135">
        <v>0</v>
      </c>
      <c r="Y127" s="135">
        <v>0</v>
      </c>
      <c r="Z127" s="119">
        <v>0</v>
      </c>
      <c r="AA127" s="135">
        <v>0</v>
      </c>
      <c r="AB127" s="135">
        <v>0</v>
      </c>
      <c r="AC127" s="136">
        <v>0</v>
      </c>
      <c r="AD127" s="119">
        <v>3409.873</v>
      </c>
      <c r="AE127" s="135">
        <v>0</v>
      </c>
      <c r="AF127" s="135">
        <v>0</v>
      </c>
      <c r="AG127" s="135" t="s">
        <v>365</v>
      </c>
      <c r="AH127" s="135" t="s">
        <v>365</v>
      </c>
      <c r="AI127" s="135" t="s">
        <v>365</v>
      </c>
      <c r="AJ127" s="135">
        <v>0</v>
      </c>
      <c r="AK127" s="135">
        <v>0</v>
      </c>
      <c r="AL127" s="135">
        <v>672.399</v>
      </c>
      <c r="AM127" s="135">
        <v>1.0920000000000001</v>
      </c>
      <c r="AN127" s="135">
        <v>0</v>
      </c>
      <c r="AO127" s="135">
        <v>0</v>
      </c>
      <c r="AP127" s="135">
        <v>0</v>
      </c>
      <c r="AQ127" s="135">
        <v>0.251</v>
      </c>
      <c r="AR127" s="135">
        <v>0</v>
      </c>
      <c r="AS127" s="135">
        <v>2726.3649999999998</v>
      </c>
      <c r="AT127" s="135">
        <v>9.766</v>
      </c>
      <c r="AU127" s="135">
        <v>0</v>
      </c>
      <c r="AV127" s="135">
        <v>0</v>
      </c>
      <c r="AW127" s="135">
        <v>0</v>
      </c>
      <c r="AX127" s="135">
        <v>0</v>
      </c>
      <c r="AY127" s="135">
        <v>0</v>
      </c>
      <c r="AZ127" s="135">
        <v>0</v>
      </c>
      <c r="BA127" s="136">
        <v>5028.6390000000001</v>
      </c>
      <c r="BB127" s="119">
        <v>5990.6880000000001</v>
      </c>
      <c r="BC127" s="135" t="s">
        <v>365</v>
      </c>
      <c r="BD127" s="135" t="s">
        <v>365</v>
      </c>
      <c r="BE127" s="135" t="s">
        <v>365</v>
      </c>
      <c r="BF127" s="135" t="s">
        <v>365</v>
      </c>
      <c r="BG127" s="135">
        <v>80.144000000000005</v>
      </c>
      <c r="BH127" s="135">
        <v>25.64</v>
      </c>
      <c r="BI127" s="135">
        <v>5511.3109999999997</v>
      </c>
      <c r="BJ127" s="135">
        <v>0</v>
      </c>
      <c r="BK127" s="135">
        <v>74.338999999999999</v>
      </c>
      <c r="BL127" s="135">
        <v>0.252</v>
      </c>
      <c r="BM127" s="135">
        <v>0</v>
      </c>
      <c r="BN127" s="135">
        <v>0</v>
      </c>
      <c r="BO127" s="135">
        <v>0</v>
      </c>
      <c r="BP127" s="135">
        <v>0</v>
      </c>
      <c r="BQ127" s="135">
        <v>0</v>
      </c>
      <c r="BR127" s="135">
        <v>0</v>
      </c>
      <c r="BS127" s="135">
        <v>1</v>
      </c>
      <c r="BT127" s="135">
        <v>298.00299999999999</v>
      </c>
      <c r="BU127" s="119">
        <v>33.231999999999999</v>
      </c>
      <c r="BV127" s="135">
        <v>4.0759999999999996</v>
      </c>
      <c r="BW127" s="135">
        <v>29.155000000000001</v>
      </c>
      <c r="BX127" s="136" t="s">
        <v>365</v>
      </c>
      <c r="BY127" s="268">
        <v>4747.0230000000001</v>
      </c>
      <c r="BZ127" s="136">
        <v>6865.0969999999998</v>
      </c>
      <c r="CA127" s="137">
        <v>24944.828000000001</v>
      </c>
      <c r="CB127" s="136">
        <v>6302.6710000000003</v>
      </c>
    </row>
    <row r="128" spans="1:80" ht="11.25" customHeight="1">
      <c r="A128" s="167"/>
      <c r="B128" s="131" t="s">
        <v>362</v>
      </c>
      <c r="C128" s="132" t="s">
        <v>581</v>
      </c>
      <c r="D128" s="132"/>
      <c r="E128" s="132"/>
      <c r="F128" s="132"/>
      <c r="G128" s="133"/>
      <c r="H128" s="134" t="s">
        <v>582</v>
      </c>
      <c r="I128" s="119">
        <v>7580.2849999999999</v>
      </c>
      <c r="J128" s="119">
        <v>507.99700000000001</v>
      </c>
      <c r="K128" s="135">
        <v>0</v>
      </c>
      <c r="L128" s="135">
        <v>3.0000000000000001E-3</v>
      </c>
      <c r="M128" s="135">
        <v>496.81</v>
      </c>
      <c r="N128" s="135">
        <v>0</v>
      </c>
      <c r="O128" s="135">
        <v>1.345</v>
      </c>
      <c r="P128" s="135">
        <v>0</v>
      </c>
      <c r="Q128" s="135">
        <v>9.8390000000000004</v>
      </c>
      <c r="R128" s="135">
        <v>0</v>
      </c>
      <c r="S128" s="135">
        <v>0</v>
      </c>
      <c r="T128" s="135">
        <v>0</v>
      </c>
      <c r="U128" s="119">
        <v>13.923999999999999</v>
      </c>
      <c r="V128" s="135">
        <v>0</v>
      </c>
      <c r="W128" s="135">
        <v>13.923999999999999</v>
      </c>
      <c r="X128" s="135">
        <v>0</v>
      </c>
      <c r="Y128" s="135">
        <v>0</v>
      </c>
      <c r="Z128" s="119">
        <v>0</v>
      </c>
      <c r="AA128" s="135">
        <v>0</v>
      </c>
      <c r="AB128" s="135">
        <v>0</v>
      </c>
      <c r="AC128" s="136">
        <v>0</v>
      </c>
      <c r="AD128" s="119">
        <v>386.387</v>
      </c>
      <c r="AE128" s="135">
        <v>0</v>
      </c>
      <c r="AF128" s="135">
        <v>0</v>
      </c>
      <c r="AG128" s="135" t="s">
        <v>365</v>
      </c>
      <c r="AH128" s="135" t="s">
        <v>365</v>
      </c>
      <c r="AI128" s="135" t="s">
        <v>365</v>
      </c>
      <c r="AJ128" s="135">
        <v>0</v>
      </c>
      <c r="AK128" s="135">
        <v>0</v>
      </c>
      <c r="AL128" s="135">
        <v>54.935000000000002</v>
      </c>
      <c r="AM128" s="135">
        <v>0</v>
      </c>
      <c r="AN128" s="135">
        <v>0</v>
      </c>
      <c r="AO128" s="135">
        <v>0</v>
      </c>
      <c r="AP128" s="135">
        <v>0</v>
      </c>
      <c r="AQ128" s="135">
        <v>0.13900000000000001</v>
      </c>
      <c r="AR128" s="135">
        <v>0</v>
      </c>
      <c r="AS128" s="135">
        <v>331.31400000000002</v>
      </c>
      <c r="AT128" s="135">
        <v>0</v>
      </c>
      <c r="AU128" s="135">
        <v>0</v>
      </c>
      <c r="AV128" s="135">
        <v>0</v>
      </c>
      <c r="AW128" s="135">
        <v>0</v>
      </c>
      <c r="AX128" s="135">
        <v>0</v>
      </c>
      <c r="AY128" s="135">
        <v>0</v>
      </c>
      <c r="AZ128" s="135">
        <v>0</v>
      </c>
      <c r="BA128" s="136">
        <v>1144.0830000000001</v>
      </c>
      <c r="BB128" s="119">
        <v>276.82499999999999</v>
      </c>
      <c r="BC128" s="135" t="s">
        <v>365</v>
      </c>
      <c r="BD128" s="135" t="s">
        <v>365</v>
      </c>
      <c r="BE128" s="135" t="s">
        <v>365</v>
      </c>
      <c r="BF128" s="135" t="s">
        <v>365</v>
      </c>
      <c r="BG128" s="135">
        <v>5.609</v>
      </c>
      <c r="BH128" s="135">
        <v>6.41</v>
      </c>
      <c r="BI128" s="135">
        <v>177.96899999999999</v>
      </c>
      <c r="BJ128" s="135">
        <v>0</v>
      </c>
      <c r="BK128" s="135">
        <v>65.492999999999995</v>
      </c>
      <c r="BL128" s="135">
        <v>0.252</v>
      </c>
      <c r="BM128" s="135">
        <v>0</v>
      </c>
      <c r="BN128" s="135">
        <v>0</v>
      </c>
      <c r="BO128" s="135">
        <v>0</v>
      </c>
      <c r="BP128" s="135">
        <v>0</v>
      </c>
      <c r="BQ128" s="135">
        <v>0</v>
      </c>
      <c r="BR128" s="135">
        <v>0</v>
      </c>
      <c r="BS128" s="135">
        <v>1</v>
      </c>
      <c r="BT128" s="135">
        <v>20.093</v>
      </c>
      <c r="BU128" s="119">
        <v>33.231999999999999</v>
      </c>
      <c r="BV128" s="135">
        <v>4.0759999999999996</v>
      </c>
      <c r="BW128" s="135">
        <v>29.155000000000001</v>
      </c>
      <c r="BX128" s="136" t="s">
        <v>365</v>
      </c>
      <c r="BY128" s="268">
        <v>1091.606</v>
      </c>
      <c r="BZ128" s="136">
        <v>4126.2309999999998</v>
      </c>
      <c r="CA128" s="137">
        <v>6463.5349999999999</v>
      </c>
      <c r="CB128" s="136">
        <v>543.99</v>
      </c>
    </row>
    <row r="129" spans="1:84" ht="11.25" customHeight="1">
      <c r="A129" s="167"/>
      <c r="B129" s="131" t="s">
        <v>362</v>
      </c>
      <c r="C129" s="132" t="s">
        <v>583</v>
      </c>
      <c r="D129" s="132"/>
      <c r="E129" s="132"/>
      <c r="F129" s="132"/>
      <c r="G129" s="133"/>
      <c r="H129" s="134" t="s">
        <v>584</v>
      </c>
      <c r="I129" s="119">
        <v>21101.347000000002</v>
      </c>
      <c r="J129" s="119">
        <v>5200.1310000000003</v>
      </c>
      <c r="K129" s="135">
        <v>0</v>
      </c>
      <c r="L129" s="135">
        <v>0</v>
      </c>
      <c r="M129" s="135">
        <v>5159.9579999999996</v>
      </c>
      <c r="N129" s="135">
        <v>0</v>
      </c>
      <c r="O129" s="135">
        <v>17.216000000000001</v>
      </c>
      <c r="P129" s="135">
        <v>0</v>
      </c>
      <c r="Q129" s="135">
        <v>22.957000000000001</v>
      </c>
      <c r="R129" s="135">
        <v>0</v>
      </c>
      <c r="S129" s="135">
        <v>0</v>
      </c>
      <c r="T129" s="135">
        <v>0</v>
      </c>
      <c r="U129" s="119">
        <v>0</v>
      </c>
      <c r="V129" s="135">
        <v>0</v>
      </c>
      <c r="W129" s="135">
        <v>0</v>
      </c>
      <c r="X129" s="135">
        <v>0</v>
      </c>
      <c r="Y129" s="135">
        <v>0</v>
      </c>
      <c r="Z129" s="119">
        <v>0</v>
      </c>
      <c r="AA129" s="135">
        <v>0</v>
      </c>
      <c r="AB129" s="135">
        <v>0</v>
      </c>
      <c r="AC129" s="136">
        <v>0</v>
      </c>
      <c r="AD129" s="119">
        <v>617.13</v>
      </c>
      <c r="AE129" s="135">
        <v>0</v>
      </c>
      <c r="AF129" s="135">
        <v>0</v>
      </c>
      <c r="AG129" s="135" t="s">
        <v>365</v>
      </c>
      <c r="AH129" s="135" t="s">
        <v>365</v>
      </c>
      <c r="AI129" s="135" t="s">
        <v>365</v>
      </c>
      <c r="AJ129" s="135">
        <v>0</v>
      </c>
      <c r="AK129" s="135">
        <v>0</v>
      </c>
      <c r="AL129" s="135">
        <v>549.346</v>
      </c>
      <c r="AM129" s="135">
        <v>0</v>
      </c>
      <c r="AN129" s="135">
        <v>0</v>
      </c>
      <c r="AO129" s="135">
        <v>0</v>
      </c>
      <c r="AP129" s="135">
        <v>0</v>
      </c>
      <c r="AQ129" s="135">
        <v>0</v>
      </c>
      <c r="AR129" s="135">
        <v>0</v>
      </c>
      <c r="AS129" s="135">
        <v>67.784000000000006</v>
      </c>
      <c r="AT129" s="135">
        <v>0</v>
      </c>
      <c r="AU129" s="135">
        <v>0</v>
      </c>
      <c r="AV129" s="135">
        <v>0</v>
      </c>
      <c r="AW129" s="135">
        <v>0</v>
      </c>
      <c r="AX129" s="135">
        <v>0</v>
      </c>
      <c r="AY129" s="135">
        <v>0</v>
      </c>
      <c r="AZ129" s="135">
        <v>0</v>
      </c>
      <c r="BA129" s="136">
        <v>3841.4270000000001</v>
      </c>
      <c r="BB129" s="119">
        <v>5225.7</v>
      </c>
      <c r="BC129" s="135" t="s">
        <v>365</v>
      </c>
      <c r="BD129" s="135" t="s">
        <v>365</v>
      </c>
      <c r="BE129" s="135" t="s">
        <v>365</v>
      </c>
      <c r="BF129" s="135" t="s">
        <v>365</v>
      </c>
      <c r="BG129" s="135">
        <v>74.534999999999997</v>
      </c>
      <c r="BH129" s="135">
        <v>19.23</v>
      </c>
      <c r="BI129" s="135">
        <v>4854.0249999999996</v>
      </c>
      <c r="BJ129" s="135">
        <v>0</v>
      </c>
      <c r="BK129" s="135">
        <v>0</v>
      </c>
      <c r="BL129" s="135">
        <v>0</v>
      </c>
      <c r="BM129" s="135">
        <v>0</v>
      </c>
      <c r="BN129" s="135">
        <v>0</v>
      </c>
      <c r="BO129" s="135">
        <v>0</v>
      </c>
      <c r="BP129" s="135">
        <v>0</v>
      </c>
      <c r="BQ129" s="135">
        <v>0</v>
      </c>
      <c r="BR129" s="135">
        <v>0</v>
      </c>
      <c r="BS129" s="135">
        <v>0</v>
      </c>
      <c r="BT129" s="135">
        <v>277.91000000000003</v>
      </c>
      <c r="BU129" s="119">
        <v>0</v>
      </c>
      <c r="BV129" s="135">
        <v>0</v>
      </c>
      <c r="BW129" s="135">
        <v>0</v>
      </c>
      <c r="BX129" s="136" t="s">
        <v>365</v>
      </c>
      <c r="BY129" s="268">
        <v>3636.9059999999999</v>
      </c>
      <c r="BZ129" s="136">
        <v>2580.0529999999999</v>
      </c>
      <c r="CA129" s="137">
        <v>15130.823</v>
      </c>
      <c r="CB129" s="136">
        <v>5260.7460000000001</v>
      </c>
    </row>
    <row r="130" spans="1:84" ht="11.25" customHeight="1">
      <c r="A130" s="167"/>
      <c r="B130" s="131" t="s">
        <v>362</v>
      </c>
      <c r="C130" s="132" t="s">
        <v>585</v>
      </c>
      <c r="D130" s="132"/>
      <c r="E130" s="132"/>
      <c r="F130" s="132"/>
      <c r="G130" s="133"/>
      <c r="H130" s="134" t="s">
        <v>586</v>
      </c>
      <c r="I130" s="119">
        <v>3867.8850000000002</v>
      </c>
      <c r="J130" s="119">
        <v>754.24199999999996</v>
      </c>
      <c r="K130" s="135">
        <v>0</v>
      </c>
      <c r="L130" s="135">
        <v>0</v>
      </c>
      <c r="M130" s="135">
        <v>743.94899999999996</v>
      </c>
      <c r="N130" s="135">
        <v>0</v>
      </c>
      <c r="O130" s="135">
        <v>4.9470000000000001</v>
      </c>
      <c r="P130" s="135">
        <v>4.3999999999999997E-2</v>
      </c>
      <c r="Q130" s="135">
        <v>3.8820000000000001</v>
      </c>
      <c r="R130" s="135">
        <v>0</v>
      </c>
      <c r="S130" s="135">
        <v>0</v>
      </c>
      <c r="T130" s="135">
        <v>1.42</v>
      </c>
      <c r="U130" s="119">
        <v>0</v>
      </c>
      <c r="V130" s="135">
        <v>0</v>
      </c>
      <c r="W130" s="135">
        <v>0</v>
      </c>
      <c r="X130" s="135">
        <v>0</v>
      </c>
      <c r="Y130" s="135">
        <v>0</v>
      </c>
      <c r="Z130" s="119">
        <v>0</v>
      </c>
      <c r="AA130" s="135">
        <v>0</v>
      </c>
      <c r="AB130" s="135">
        <v>0</v>
      </c>
      <c r="AC130" s="136">
        <v>0</v>
      </c>
      <c r="AD130" s="119">
        <v>2406.2429999999999</v>
      </c>
      <c r="AE130" s="135">
        <v>0</v>
      </c>
      <c r="AF130" s="135">
        <v>0</v>
      </c>
      <c r="AG130" s="135" t="s">
        <v>365</v>
      </c>
      <c r="AH130" s="135" t="s">
        <v>365</v>
      </c>
      <c r="AI130" s="135" t="s">
        <v>365</v>
      </c>
      <c r="AJ130" s="135">
        <v>0</v>
      </c>
      <c r="AK130" s="135">
        <v>0</v>
      </c>
      <c r="AL130" s="135">
        <v>68.119</v>
      </c>
      <c r="AM130" s="135">
        <v>1.0920000000000001</v>
      </c>
      <c r="AN130" s="135">
        <v>0</v>
      </c>
      <c r="AO130" s="135">
        <v>0</v>
      </c>
      <c r="AP130" s="135">
        <v>0</v>
      </c>
      <c r="AQ130" s="135">
        <v>0</v>
      </c>
      <c r="AR130" s="135">
        <v>0</v>
      </c>
      <c r="AS130" s="135">
        <v>2327.2669999999998</v>
      </c>
      <c r="AT130" s="135">
        <v>9.766</v>
      </c>
      <c r="AU130" s="135">
        <v>0</v>
      </c>
      <c r="AV130" s="135">
        <v>0</v>
      </c>
      <c r="AW130" s="135">
        <v>0</v>
      </c>
      <c r="AX130" s="135">
        <v>0</v>
      </c>
      <c r="AY130" s="135">
        <v>0</v>
      </c>
      <c r="AZ130" s="135">
        <v>0</v>
      </c>
      <c r="BA130" s="136">
        <v>43.128999999999998</v>
      </c>
      <c r="BB130" s="119">
        <v>488.16300000000001</v>
      </c>
      <c r="BC130" s="135" t="s">
        <v>365</v>
      </c>
      <c r="BD130" s="135" t="s">
        <v>365</v>
      </c>
      <c r="BE130" s="135" t="s">
        <v>365</v>
      </c>
      <c r="BF130" s="135" t="s">
        <v>365</v>
      </c>
      <c r="BG130" s="135">
        <v>0</v>
      </c>
      <c r="BH130" s="135">
        <v>0</v>
      </c>
      <c r="BI130" s="135">
        <v>479.31700000000001</v>
      </c>
      <c r="BJ130" s="135">
        <v>0</v>
      </c>
      <c r="BK130" s="135">
        <v>8.8460000000000001</v>
      </c>
      <c r="BL130" s="135">
        <v>0</v>
      </c>
      <c r="BM130" s="135">
        <v>0</v>
      </c>
      <c r="BN130" s="135">
        <v>0</v>
      </c>
      <c r="BO130" s="135">
        <v>0</v>
      </c>
      <c r="BP130" s="135">
        <v>0</v>
      </c>
      <c r="BQ130" s="135">
        <v>0</v>
      </c>
      <c r="BR130" s="135">
        <v>0</v>
      </c>
      <c r="BS130" s="135">
        <v>0</v>
      </c>
      <c r="BT130" s="120" t="s">
        <v>365</v>
      </c>
      <c r="BU130" s="119">
        <v>0</v>
      </c>
      <c r="BV130" s="135">
        <v>0</v>
      </c>
      <c r="BW130" s="135">
        <v>0</v>
      </c>
      <c r="BX130" s="136" t="s">
        <v>365</v>
      </c>
      <c r="BY130" s="268">
        <v>18.510999999999999</v>
      </c>
      <c r="BZ130" s="136">
        <v>157.59700000000001</v>
      </c>
      <c r="CA130" s="137">
        <v>3349.3649999999998</v>
      </c>
      <c r="CB130" s="136">
        <v>497.87099999999998</v>
      </c>
    </row>
    <row r="131" spans="1:84" ht="11.25" customHeight="1">
      <c r="A131" s="167"/>
      <c r="B131" s="131" t="s">
        <v>362</v>
      </c>
      <c r="C131" s="132" t="s">
        <v>587</v>
      </c>
      <c r="D131" s="132"/>
      <c r="E131" s="132"/>
      <c r="F131" s="132"/>
      <c r="G131" s="133"/>
      <c r="H131" s="134" t="s">
        <v>588</v>
      </c>
      <c r="I131" s="119">
        <v>1.2170000000000001</v>
      </c>
      <c r="J131" s="119">
        <v>0</v>
      </c>
      <c r="K131" s="135">
        <v>0</v>
      </c>
      <c r="L131" s="135">
        <v>0</v>
      </c>
      <c r="M131" s="135">
        <v>0</v>
      </c>
      <c r="N131" s="135">
        <v>0</v>
      </c>
      <c r="O131" s="135">
        <v>0</v>
      </c>
      <c r="P131" s="135">
        <v>0</v>
      </c>
      <c r="Q131" s="135">
        <v>0</v>
      </c>
      <c r="R131" s="135">
        <v>0</v>
      </c>
      <c r="S131" s="135">
        <v>0</v>
      </c>
      <c r="T131" s="135">
        <v>0</v>
      </c>
      <c r="U131" s="119">
        <v>0</v>
      </c>
      <c r="V131" s="135">
        <v>0</v>
      </c>
      <c r="W131" s="135">
        <v>0</v>
      </c>
      <c r="X131" s="135">
        <v>0</v>
      </c>
      <c r="Y131" s="135">
        <v>0</v>
      </c>
      <c r="Z131" s="119">
        <v>0</v>
      </c>
      <c r="AA131" s="135">
        <v>0</v>
      </c>
      <c r="AB131" s="135">
        <v>0</v>
      </c>
      <c r="AC131" s="136">
        <v>0</v>
      </c>
      <c r="AD131" s="119">
        <v>0</v>
      </c>
      <c r="AE131" s="135">
        <v>0</v>
      </c>
      <c r="AF131" s="135">
        <v>0</v>
      </c>
      <c r="AG131" s="135" t="s">
        <v>365</v>
      </c>
      <c r="AH131" s="135" t="s">
        <v>365</v>
      </c>
      <c r="AI131" s="135" t="s">
        <v>365</v>
      </c>
      <c r="AJ131" s="135">
        <v>0</v>
      </c>
      <c r="AK131" s="135">
        <v>0</v>
      </c>
      <c r="AL131" s="135">
        <v>0</v>
      </c>
      <c r="AM131" s="135">
        <v>0</v>
      </c>
      <c r="AN131" s="135">
        <v>0</v>
      </c>
      <c r="AO131" s="135">
        <v>0</v>
      </c>
      <c r="AP131" s="135">
        <v>0</v>
      </c>
      <c r="AQ131" s="135">
        <v>0</v>
      </c>
      <c r="AR131" s="135">
        <v>0</v>
      </c>
      <c r="AS131" s="135">
        <v>0</v>
      </c>
      <c r="AT131" s="135">
        <v>0</v>
      </c>
      <c r="AU131" s="135">
        <v>0</v>
      </c>
      <c r="AV131" s="135">
        <v>0</v>
      </c>
      <c r="AW131" s="135">
        <v>0</v>
      </c>
      <c r="AX131" s="135">
        <v>0</v>
      </c>
      <c r="AY131" s="135">
        <v>0</v>
      </c>
      <c r="AZ131" s="135">
        <v>0</v>
      </c>
      <c r="BA131" s="136">
        <v>0</v>
      </c>
      <c r="BB131" s="119">
        <v>0</v>
      </c>
      <c r="BC131" s="135" t="s">
        <v>365</v>
      </c>
      <c r="BD131" s="135" t="s">
        <v>365</v>
      </c>
      <c r="BE131" s="135" t="s">
        <v>365</v>
      </c>
      <c r="BF131" s="135" t="s">
        <v>365</v>
      </c>
      <c r="BG131" s="135">
        <v>0</v>
      </c>
      <c r="BH131" s="135">
        <v>0</v>
      </c>
      <c r="BI131" s="135">
        <v>0</v>
      </c>
      <c r="BJ131" s="135">
        <v>0</v>
      </c>
      <c r="BK131" s="135">
        <v>0</v>
      </c>
      <c r="BL131" s="135">
        <v>0</v>
      </c>
      <c r="BM131" s="135">
        <v>0</v>
      </c>
      <c r="BN131" s="135">
        <v>0</v>
      </c>
      <c r="BO131" s="135">
        <v>0</v>
      </c>
      <c r="BP131" s="135">
        <v>0</v>
      </c>
      <c r="BQ131" s="135">
        <v>0</v>
      </c>
      <c r="BR131" s="135">
        <v>0</v>
      </c>
      <c r="BS131" s="135">
        <v>0</v>
      </c>
      <c r="BT131" s="120" t="s">
        <v>365</v>
      </c>
      <c r="BU131" s="119">
        <v>0</v>
      </c>
      <c r="BV131" s="135">
        <v>0</v>
      </c>
      <c r="BW131" s="135">
        <v>0</v>
      </c>
      <c r="BX131" s="136" t="s">
        <v>365</v>
      </c>
      <c r="BY131" s="268">
        <v>0</v>
      </c>
      <c r="BZ131" s="136">
        <v>1.2170000000000001</v>
      </c>
      <c r="CA131" s="137">
        <v>0.99299999999999999</v>
      </c>
      <c r="CB131" s="136">
        <v>6.4000000000000001E-2</v>
      </c>
    </row>
    <row r="132" spans="1:84" ht="11.25" customHeight="1">
      <c r="A132" s="191"/>
      <c r="B132" s="138" t="s">
        <v>362</v>
      </c>
      <c r="C132" s="132" t="s">
        <v>589</v>
      </c>
      <c r="D132" s="139"/>
      <c r="E132" s="139"/>
      <c r="F132" s="139"/>
      <c r="G132" s="140"/>
      <c r="H132" s="141" t="s">
        <v>590</v>
      </c>
      <c r="I132" s="142">
        <v>0.112</v>
      </c>
      <c r="J132" s="142">
        <v>0</v>
      </c>
      <c r="K132" s="143">
        <v>0</v>
      </c>
      <c r="L132" s="143">
        <v>0</v>
      </c>
      <c r="M132" s="143">
        <v>0</v>
      </c>
      <c r="N132" s="143">
        <v>0</v>
      </c>
      <c r="O132" s="143">
        <v>0</v>
      </c>
      <c r="P132" s="143">
        <v>0</v>
      </c>
      <c r="Q132" s="143">
        <v>0</v>
      </c>
      <c r="R132" s="143">
        <v>0</v>
      </c>
      <c r="S132" s="143">
        <v>0</v>
      </c>
      <c r="T132" s="143">
        <v>0</v>
      </c>
      <c r="U132" s="142">
        <v>0</v>
      </c>
      <c r="V132" s="143">
        <v>0</v>
      </c>
      <c r="W132" s="143">
        <v>0</v>
      </c>
      <c r="X132" s="143">
        <v>0</v>
      </c>
      <c r="Y132" s="143">
        <v>0</v>
      </c>
      <c r="Z132" s="142">
        <v>0</v>
      </c>
      <c r="AA132" s="143">
        <v>0</v>
      </c>
      <c r="AB132" s="143">
        <v>0</v>
      </c>
      <c r="AC132" s="144">
        <v>0</v>
      </c>
      <c r="AD132" s="142">
        <v>0.112</v>
      </c>
      <c r="AE132" s="143">
        <v>0</v>
      </c>
      <c r="AF132" s="143">
        <v>0</v>
      </c>
      <c r="AG132" s="143" t="s">
        <v>365</v>
      </c>
      <c r="AH132" s="143" t="s">
        <v>365</v>
      </c>
      <c r="AI132" s="143" t="s">
        <v>365</v>
      </c>
      <c r="AJ132" s="143">
        <v>0</v>
      </c>
      <c r="AK132" s="143">
        <v>0</v>
      </c>
      <c r="AL132" s="143">
        <v>0</v>
      </c>
      <c r="AM132" s="143">
        <v>0</v>
      </c>
      <c r="AN132" s="143">
        <v>0</v>
      </c>
      <c r="AO132" s="143">
        <v>0</v>
      </c>
      <c r="AP132" s="143">
        <v>0</v>
      </c>
      <c r="AQ132" s="143">
        <v>0.112</v>
      </c>
      <c r="AR132" s="143">
        <v>0</v>
      </c>
      <c r="AS132" s="143">
        <v>0</v>
      </c>
      <c r="AT132" s="143">
        <v>0</v>
      </c>
      <c r="AU132" s="143">
        <v>0</v>
      </c>
      <c r="AV132" s="143">
        <v>0</v>
      </c>
      <c r="AW132" s="143">
        <v>0</v>
      </c>
      <c r="AX132" s="143">
        <v>0</v>
      </c>
      <c r="AY132" s="143">
        <v>0</v>
      </c>
      <c r="AZ132" s="143">
        <v>0</v>
      </c>
      <c r="BA132" s="144">
        <v>0</v>
      </c>
      <c r="BB132" s="142">
        <v>0</v>
      </c>
      <c r="BC132" s="143" t="s">
        <v>365</v>
      </c>
      <c r="BD132" s="143" t="s">
        <v>365</v>
      </c>
      <c r="BE132" s="143" t="s">
        <v>365</v>
      </c>
      <c r="BF132" s="143" t="s">
        <v>365</v>
      </c>
      <c r="BG132" s="143">
        <v>0</v>
      </c>
      <c r="BH132" s="143">
        <v>0</v>
      </c>
      <c r="BI132" s="143">
        <v>0</v>
      </c>
      <c r="BJ132" s="143">
        <v>0</v>
      </c>
      <c r="BK132" s="143">
        <v>0</v>
      </c>
      <c r="BL132" s="143">
        <v>0</v>
      </c>
      <c r="BM132" s="143">
        <v>0</v>
      </c>
      <c r="BN132" s="143">
        <v>0</v>
      </c>
      <c r="BO132" s="143">
        <v>0</v>
      </c>
      <c r="BP132" s="143">
        <v>0</v>
      </c>
      <c r="BQ132" s="143">
        <v>0</v>
      </c>
      <c r="BR132" s="143">
        <v>0</v>
      </c>
      <c r="BS132" s="143">
        <v>0</v>
      </c>
      <c r="BT132" s="143">
        <v>0</v>
      </c>
      <c r="BU132" s="142">
        <v>0</v>
      </c>
      <c r="BV132" s="143">
        <v>0</v>
      </c>
      <c r="BW132" s="143">
        <v>0</v>
      </c>
      <c r="BX132" s="144" t="s">
        <v>365</v>
      </c>
      <c r="BY132" s="269">
        <v>0</v>
      </c>
      <c r="BZ132" s="144">
        <v>0</v>
      </c>
      <c r="CA132" s="145">
        <v>0.112</v>
      </c>
      <c r="CB132" s="144">
        <v>0</v>
      </c>
    </row>
    <row r="133" spans="1:84" ht="11.25" customHeight="1">
      <c r="A133" s="171" t="s">
        <v>591</v>
      </c>
      <c r="B133" s="171"/>
      <c r="C133" s="171"/>
      <c r="D133" s="171"/>
      <c r="E133" s="171"/>
      <c r="F133" s="171"/>
      <c r="G133" s="172"/>
      <c r="H133" s="173" t="s">
        <v>592</v>
      </c>
      <c r="I133" s="176">
        <v>1088.6679999999999</v>
      </c>
      <c r="J133" s="176">
        <v>351.95800000000003</v>
      </c>
      <c r="K133" s="175">
        <v>89.741</v>
      </c>
      <c r="L133" s="175">
        <v>353.63</v>
      </c>
      <c r="M133" s="175">
        <v>-0.217</v>
      </c>
      <c r="N133" s="175">
        <v>0</v>
      </c>
      <c r="O133" s="175">
        <v>87.900999999999996</v>
      </c>
      <c r="P133" s="175">
        <v>0.96299999999999997</v>
      </c>
      <c r="Q133" s="175">
        <v>-180.06</v>
      </c>
      <c r="R133" s="175">
        <v>0</v>
      </c>
      <c r="S133" s="175">
        <v>0</v>
      </c>
      <c r="T133" s="175">
        <v>0</v>
      </c>
      <c r="U133" s="176">
        <v>0</v>
      </c>
      <c r="V133" s="175">
        <v>0</v>
      </c>
      <c r="W133" s="175">
        <v>0</v>
      </c>
      <c r="X133" s="175">
        <v>0</v>
      </c>
      <c r="Y133" s="175">
        <v>0</v>
      </c>
      <c r="Z133" s="176">
        <v>0</v>
      </c>
      <c r="AA133" s="175">
        <v>0</v>
      </c>
      <c r="AB133" s="175">
        <v>0</v>
      </c>
      <c r="AC133" s="176">
        <v>0</v>
      </c>
      <c r="AD133" s="176">
        <v>-195.27099999999999</v>
      </c>
      <c r="AE133" s="175">
        <v>-176.25</v>
      </c>
      <c r="AF133" s="175">
        <v>0</v>
      </c>
      <c r="AG133" s="175">
        <v>-3.4350000000000001</v>
      </c>
      <c r="AH133" s="175">
        <v>10.013999999999999</v>
      </c>
      <c r="AI133" s="175">
        <v>0</v>
      </c>
      <c r="AJ133" s="175">
        <v>0</v>
      </c>
      <c r="AK133" s="175">
        <v>0</v>
      </c>
      <c r="AL133" s="175">
        <v>-125.77500000000001</v>
      </c>
      <c r="AM133" s="175">
        <v>0</v>
      </c>
      <c r="AN133" s="175">
        <v>0</v>
      </c>
      <c r="AO133" s="175">
        <v>0</v>
      </c>
      <c r="AP133" s="175">
        <v>0</v>
      </c>
      <c r="AQ133" s="175">
        <v>0</v>
      </c>
      <c r="AR133" s="175">
        <v>17.37</v>
      </c>
      <c r="AS133" s="175">
        <v>31.219000000000001</v>
      </c>
      <c r="AT133" s="175">
        <v>13.004</v>
      </c>
      <c r="AU133" s="175">
        <v>0</v>
      </c>
      <c r="AV133" s="175">
        <v>24.439</v>
      </c>
      <c r="AW133" s="175">
        <v>0</v>
      </c>
      <c r="AX133" s="175">
        <v>0.249</v>
      </c>
      <c r="AY133" s="175">
        <v>0</v>
      </c>
      <c r="AZ133" s="175">
        <v>13.895</v>
      </c>
      <c r="BA133" s="176">
        <v>931.98</v>
      </c>
      <c r="BB133" s="176">
        <v>0</v>
      </c>
      <c r="BC133" s="175">
        <v>0</v>
      </c>
      <c r="BD133" s="175">
        <v>0</v>
      </c>
      <c r="BE133" s="175">
        <v>0</v>
      </c>
      <c r="BF133" s="175">
        <v>0</v>
      </c>
      <c r="BG133" s="175">
        <v>0</v>
      </c>
      <c r="BH133" s="175">
        <v>0</v>
      </c>
      <c r="BI133" s="175">
        <v>0</v>
      </c>
      <c r="BJ133" s="175">
        <v>0</v>
      </c>
      <c r="BK133" s="175">
        <v>0</v>
      </c>
      <c r="BL133" s="175">
        <v>0</v>
      </c>
      <c r="BM133" s="175">
        <v>0</v>
      </c>
      <c r="BN133" s="175">
        <v>0</v>
      </c>
      <c r="BO133" s="175">
        <v>0</v>
      </c>
      <c r="BP133" s="175">
        <v>0</v>
      </c>
      <c r="BQ133" s="175">
        <v>0</v>
      </c>
      <c r="BR133" s="175">
        <v>0</v>
      </c>
      <c r="BS133" s="175">
        <v>0</v>
      </c>
      <c r="BT133" s="175">
        <v>0</v>
      </c>
      <c r="BU133" s="176">
        <v>0</v>
      </c>
      <c r="BV133" s="175">
        <v>0</v>
      </c>
      <c r="BW133" s="175">
        <v>0</v>
      </c>
      <c r="BX133" s="176">
        <v>0</v>
      </c>
      <c r="BY133" s="272">
        <v>0</v>
      </c>
      <c r="BZ133" s="176">
        <v>0</v>
      </c>
      <c r="CA133" s="192" t="s">
        <v>365</v>
      </c>
      <c r="CB133" s="193" t="s">
        <v>365</v>
      </c>
    </row>
    <row r="134" spans="1:84" ht="11.25" customHeight="1">
      <c r="A134" s="194"/>
      <c r="B134" s="194"/>
      <c r="C134" s="194"/>
      <c r="D134" s="194"/>
      <c r="E134" s="194"/>
      <c r="F134" s="194"/>
      <c r="G134" s="195"/>
      <c r="H134" s="196"/>
      <c r="I134" s="197"/>
      <c r="J134" s="198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9"/>
      <c r="W134" s="199"/>
      <c r="X134" s="199"/>
      <c r="Y134" s="199"/>
      <c r="Z134" s="198"/>
      <c r="AA134" s="199"/>
      <c r="AB134" s="199"/>
      <c r="AC134" s="199"/>
      <c r="AD134" s="198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200"/>
      <c r="BB134" s="198"/>
      <c r="BC134" s="200"/>
      <c r="BD134" s="200"/>
      <c r="BE134" s="200"/>
      <c r="BF134" s="200"/>
      <c r="BG134" s="200"/>
      <c r="BH134" s="200"/>
      <c r="BI134" s="200"/>
      <c r="BJ134" s="200"/>
      <c r="BK134" s="200"/>
      <c r="BL134" s="200"/>
      <c r="BM134" s="200"/>
      <c r="BN134" s="200"/>
      <c r="BO134" s="200"/>
      <c r="BP134" s="200"/>
      <c r="BQ134" s="200"/>
      <c r="BR134" s="200"/>
      <c r="BS134" s="200"/>
      <c r="BT134" s="200"/>
      <c r="BU134" s="198"/>
      <c r="BV134" s="200"/>
      <c r="BW134" s="200"/>
      <c r="BX134" s="200"/>
      <c r="BY134" s="275"/>
      <c r="BZ134" s="200"/>
      <c r="CA134" s="200"/>
      <c r="CB134" s="200"/>
    </row>
    <row r="135" spans="1:84" ht="11.25" customHeight="1">
      <c r="A135" s="201"/>
      <c r="B135" s="201"/>
      <c r="C135" s="201"/>
      <c r="D135" s="201"/>
      <c r="E135" s="201"/>
      <c r="F135" s="201"/>
      <c r="G135" s="202"/>
      <c r="H135" s="203"/>
      <c r="I135" s="204"/>
      <c r="J135" s="205"/>
      <c r="K135" s="206"/>
      <c r="L135" s="206"/>
      <c r="M135" s="204"/>
      <c r="N135" s="204"/>
      <c r="O135" s="204"/>
      <c r="P135" s="204"/>
      <c r="Q135" s="204"/>
      <c r="R135" s="206"/>
      <c r="S135" s="206"/>
      <c r="T135" s="206"/>
      <c r="U135" s="205"/>
      <c r="V135" s="204"/>
      <c r="W135" s="204"/>
      <c r="X135" s="204"/>
      <c r="Y135" s="204"/>
      <c r="Z135" s="205"/>
      <c r="AA135" s="206"/>
      <c r="AB135" s="204"/>
      <c r="AC135" s="207"/>
      <c r="AD135" s="205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7"/>
      <c r="BB135" s="205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  <c r="BQ135" s="204"/>
      <c r="BR135" s="204"/>
      <c r="BS135" s="204"/>
      <c r="BT135" s="204"/>
      <c r="BU135" s="205"/>
      <c r="BV135" s="204"/>
      <c r="BW135" s="204"/>
      <c r="BX135" s="207"/>
      <c r="BY135" s="276"/>
      <c r="BZ135" s="207"/>
      <c r="CA135" s="207"/>
      <c r="CB135" s="207"/>
    </row>
    <row r="136" spans="1:84" s="112" customFormat="1" ht="54" customHeight="1">
      <c r="A136" s="208" t="s">
        <v>289</v>
      </c>
      <c r="B136" s="209"/>
      <c r="C136" s="209"/>
      <c r="D136" s="209"/>
      <c r="E136" s="210"/>
      <c r="F136" s="209">
        <f>F5</f>
        <v>2020</v>
      </c>
      <c r="G136" s="209"/>
      <c r="H136" s="211"/>
      <c r="I136" s="108" t="s">
        <v>290</v>
      </c>
      <c r="J136" s="108" t="s">
        <v>291</v>
      </c>
      <c r="K136" s="109" t="s">
        <v>292</v>
      </c>
      <c r="L136" s="109" t="s">
        <v>293</v>
      </c>
      <c r="M136" s="109" t="s">
        <v>294</v>
      </c>
      <c r="N136" s="109" t="s">
        <v>295</v>
      </c>
      <c r="O136" s="109" t="s">
        <v>296</v>
      </c>
      <c r="P136" s="109" t="s">
        <v>297</v>
      </c>
      <c r="Q136" s="109" t="s">
        <v>298</v>
      </c>
      <c r="R136" s="109" t="s">
        <v>299</v>
      </c>
      <c r="S136" s="109" t="s">
        <v>300</v>
      </c>
      <c r="T136" s="109" t="s">
        <v>301</v>
      </c>
      <c r="U136" s="108" t="s">
        <v>302</v>
      </c>
      <c r="V136" s="109" t="s">
        <v>303</v>
      </c>
      <c r="W136" s="109" t="s">
        <v>304</v>
      </c>
      <c r="X136" s="109" t="s">
        <v>305</v>
      </c>
      <c r="Y136" s="109" t="s">
        <v>306</v>
      </c>
      <c r="Z136" s="108" t="s">
        <v>307</v>
      </c>
      <c r="AA136" s="109" t="s">
        <v>308</v>
      </c>
      <c r="AB136" s="109" t="s">
        <v>309</v>
      </c>
      <c r="AC136" s="212" t="s">
        <v>310</v>
      </c>
      <c r="AD136" s="108" t="s">
        <v>311</v>
      </c>
      <c r="AE136" s="109" t="s">
        <v>312</v>
      </c>
      <c r="AF136" s="109" t="s">
        <v>313</v>
      </c>
      <c r="AG136" s="109" t="s">
        <v>314</v>
      </c>
      <c r="AH136" s="109" t="s">
        <v>315</v>
      </c>
      <c r="AI136" s="109" t="s">
        <v>316</v>
      </c>
      <c r="AJ136" s="109" t="s">
        <v>317</v>
      </c>
      <c r="AK136" s="109" t="s">
        <v>318</v>
      </c>
      <c r="AL136" s="109" t="s">
        <v>319</v>
      </c>
      <c r="AM136" s="109" t="s">
        <v>320</v>
      </c>
      <c r="AN136" s="109" t="s">
        <v>321</v>
      </c>
      <c r="AO136" s="109" t="s">
        <v>322</v>
      </c>
      <c r="AP136" s="109" t="s">
        <v>323</v>
      </c>
      <c r="AQ136" s="109" t="s">
        <v>324</v>
      </c>
      <c r="AR136" s="109" t="s">
        <v>325</v>
      </c>
      <c r="AS136" s="109" t="s">
        <v>326</v>
      </c>
      <c r="AT136" s="109" t="s">
        <v>327</v>
      </c>
      <c r="AU136" s="109" t="s">
        <v>328</v>
      </c>
      <c r="AV136" s="109" t="s">
        <v>329</v>
      </c>
      <c r="AW136" s="109" t="s">
        <v>330</v>
      </c>
      <c r="AX136" s="109" t="s">
        <v>331</v>
      </c>
      <c r="AY136" s="109" t="s">
        <v>332</v>
      </c>
      <c r="AZ136" s="109" t="s">
        <v>333</v>
      </c>
      <c r="BA136" s="212" t="s">
        <v>334</v>
      </c>
      <c r="BB136" s="108" t="s">
        <v>335</v>
      </c>
      <c r="BC136" s="109" t="s">
        <v>336</v>
      </c>
      <c r="BD136" s="109" t="s">
        <v>337</v>
      </c>
      <c r="BE136" s="109" t="s">
        <v>338</v>
      </c>
      <c r="BF136" s="109" t="s">
        <v>339</v>
      </c>
      <c r="BG136" s="109" t="s">
        <v>340</v>
      </c>
      <c r="BH136" s="109" t="s">
        <v>341</v>
      </c>
      <c r="BI136" s="109" t="s">
        <v>342</v>
      </c>
      <c r="BJ136" s="109" t="s">
        <v>343</v>
      </c>
      <c r="BK136" s="109" t="s">
        <v>344</v>
      </c>
      <c r="BL136" s="109" t="s">
        <v>345</v>
      </c>
      <c r="BM136" s="109" t="s">
        <v>346</v>
      </c>
      <c r="BN136" s="109" t="s">
        <v>347</v>
      </c>
      <c r="BO136" s="109" t="s">
        <v>348</v>
      </c>
      <c r="BP136" s="109" t="s">
        <v>349</v>
      </c>
      <c r="BQ136" s="109" t="s">
        <v>350</v>
      </c>
      <c r="BR136" s="109" t="s">
        <v>351</v>
      </c>
      <c r="BS136" s="109" t="s">
        <v>352</v>
      </c>
      <c r="BT136" s="109" t="s">
        <v>353</v>
      </c>
      <c r="BU136" s="108" t="s">
        <v>354</v>
      </c>
      <c r="BV136" s="109" t="s">
        <v>355</v>
      </c>
      <c r="BW136" s="109" t="s">
        <v>356</v>
      </c>
      <c r="BX136" s="213" t="s">
        <v>357</v>
      </c>
      <c r="BY136" s="277" t="s">
        <v>358</v>
      </c>
      <c r="BZ136" s="214" t="s">
        <v>359</v>
      </c>
      <c r="CA136" s="215" t="s">
        <v>360</v>
      </c>
      <c r="CB136" s="214" t="s">
        <v>361</v>
      </c>
      <c r="CE136" s="113"/>
      <c r="CF136" s="114"/>
    </row>
    <row r="137" spans="1:84" ht="11.25" customHeight="1">
      <c r="A137" s="161" t="s">
        <v>362</v>
      </c>
      <c r="B137" s="147" t="s">
        <v>593</v>
      </c>
      <c r="C137" s="147"/>
      <c r="D137" s="147"/>
      <c r="E137" s="147"/>
      <c r="F137" s="147"/>
      <c r="G137" s="161"/>
      <c r="H137" s="216" t="s">
        <v>594</v>
      </c>
      <c r="I137" s="152">
        <v>13581.173000000001</v>
      </c>
      <c r="J137" s="152">
        <v>9234.5429999999997</v>
      </c>
      <c r="K137" s="152">
        <v>0</v>
      </c>
      <c r="L137" s="152">
        <v>6.9720000000000004</v>
      </c>
      <c r="M137" s="152">
        <v>5947.4610000000002</v>
      </c>
      <c r="N137" s="152">
        <v>0</v>
      </c>
      <c r="O137" s="152">
        <v>3280.11</v>
      </c>
      <c r="P137" s="152">
        <v>0</v>
      </c>
      <c r="Q137" s="152">
        <v>0</v>
      </c>
      <c r="R137" s="152">
        <v>0</v>
      </c>
      <c r="S137" s="152">
        <v>0</v>
      </c>
      <c r="T137" s="152">
        <v>0</v>
      </c>
      <c r="U137" s="152">
        <v>169.59100000000001</v>
      </c>
      <c r="V137" s="152">
        <v>0</v>
      </c>
      <c r="W137" s="152">
        <v>124.285</v>
      </c>
      <c r="X137" s="152">
        <v>39.700000000000003</v>
      </c>
      <c r="Y137" s="152">
        <v>5.6070000000000002</v>
      </c>
      <c r="Z137" s="152">
        <v>0</v>
      </c>
      <c r="AA137" s="152">
        <v>0</v>
      </c>
      <c r="AB137" s="152">
        <v>0</v>
      </c>
      <c r="AC137" s="151">
        <v>0</v>
      </c>
      <c r="AD137" s="152">
        <v>150.47200000000001</v>
      </c>
      <c r="AE137" s="152">
        <v>0</v>
      </c>
      <c r="AF137" s="152">
        <v>0</v>
      </c>
      <c r="AG137" s="152" t="s">
        <v>365</v>
      </c>
      <c r="AH137" s="152" t="s">
        <v>365</v>
      </c>
      <c r="AI137" s="152" t="s">
        <v>365</v>
      </c>
      <c r="AJ137" s="152">
        <v>6.609</v>
      </c>
      <c r="AK137" s="152" t="s">
        <v>365</v>
      </c>
      <c r="AL137" s="152">
        <v>5.5E-2</v>
      </c>
      <c r="AM137" s="152" t="s">
        <v>365</v>
      </c>
      <c r="AN137" s="152" t="s">
        <v>365</v>
      </c>
      <c r="AO137" s="152" t="s">
        <v>365</v>
      </c>
      <c r="AP137" s="152">
        <v>0</v>
      </c>
      <c r="AQ137" s="152">
        <v>0</v>
      </c>
      <c r="AR137" s="152">
        <v>0</v>
      </c>
      <c r="AS137" s="152">
        <v>12.637</v>
      </c>
      <c r="AT137" s="152">
        <v>131.17099999999999</v>
      </c>
      <c r="AU137" s="152" t="s">
        <v>365</v>
      </c>
      <c r="AV137" s="152" t="s">
        <v>365</v>
      </c>
      <c r="AW137" s="152">
        <v>0</v>
      </c>
      <c r="AX137" s="152">
        <v>0</v>
      </c>
      <c r="AY137" s="152" t="s">
        <v>365</v>
      </c>
      <c r="AZ137" s="152">
        <v>0</v>
      </c>
      <c r="BA137" s="151">
        <v>1486.461</v>
      </c>
      <c r="BB137" s="152">
        <v>2497.4389999999999</v>
      </c>
      <c r="BC137" s="152">
        <v>252.536</v>
      </c>
      <c r="BD137" s="152">
        <v>0</v>
      </c>
      <c r="BE137" s="152">
        <v>1358.56</v>
      </c>
      <c r="BF137" s="152">
        <v>168.35</v>
      </c>
      <c r="BG137" s="152">
        <v>0</v>
      </c>
      <c r="BH137" s="152">
        <v>0</v>
      </c>
      <c r="BI137" s="152">
        <v>596.11</v>
      </c>
      <c r="BJ137" s="152" t="s">
        <v>365</v>
      </c>
      <c r="BK137" s="152">
        <v>106.092</v>
      </c>
      <c r="BL137" s="152">
        <v>15.631</v>
      </c>
      <c r="BM137" s="152">
        <v>0</v>
      </c>
      <c r="BN137" s="152" t="s">
        <v>365</v>
      </c>
      <c r="BO137" s="152">
        <v>0</v>
      </c>
      <c r="BP137" s="152" t="s">
        <v>365</v>
      </c>
      <c r="BQ137" s="152" t="s">
        <v>365</v>
      </c>
      <c r="BR137" s="152" t="s">
        <v>365</v>
      </c>
      <c r="BS137" s="152">
        <v>0.16</v>
      </c>
      <c r="BT137" s="152" t="s">
        <v>365</v>
      </c>
      <c r="BU137" s="151">
        <v>42.665999999999997</v>
      </c>
      <c r="BV137" s="152">
        <v>5.9470000000000001</v>
      </c>
      <c r="BW137" s="152">
        <v>36.719000000000001</v>
      </c>
      <c r="BX137" s="217">
        <v>0</v>
      </c>
      <c r="BY137" s="278" t="s">
        <v>365</v>
      </c>
      <c r="BZ137" s="152" t="s">
        <v>365</v>
      </c>
      <c r="CA137" s="218">
        <v>11083.734</v>
      </c>
      <c r="CB137" s="152">
        <v>717.99300000000005</v>
      </c>
    </row>
    <row r="138" spans="1:84" ht="11.25" customHeight="1">
      <c r="A138" s="219"/>
      <c r="B138" s="154" t="s">
        <v>362</v>
      </c>
      <c r="C138" s="155" t="s">
        <v>396</v>
      </c>
      <c r="D138" s="155"/>
      <c r="E138" s="155"/>
      <c r="F138" s="155"/>
      <c r="G138" s="156"/>
      <c r="H138" s="220" t="s">
        <v>595</v>
      </c>
      <c r="I138" s="119">
        <v>2041.681</v>
      </c>
      <c r="J138" s="119">
        <v>293.28699999999998</v>
      </c>
      <c r="K138" s="143">
        <v>0</v>
      </c>
      <c r="L138" s="143">
        <v>0</v>
      </c>
      <c r="M138" s="143">
        <v>91.111000000000004</v>
      </c>
      <c r="N138" s="143">
        <v>0</v>
      </c>
      <c r="O138" s="143">
        <v>202.17599999999999</v>
      </c>
      <c r="P138" s="143">
        <v>0</v>
      </c>
      <c r="Q138" s="143">
        <v>0</v>
      </c>
      <c r="R138" s="143">
        <v>0</v>
      </c>
      <c r="S138" s="143">
        <v>0</v>
      </c>
      <c r="T138" s="143">
        <v>0</v>
      </c>
      <c r="U138" s="119">
        <v>0</v>
      </c>
      <c r="V138" s="143">
        <v>0</v>
      </c>
      <c r="W138" s="143">
        <v>0</v>
      </c>
      <c r="X138" s="143">
        <v>0</v>
      </c>
      <c r="Y138" s="143">
        <v>0</v>
      </c>
      <c r="Z138" s="119">
        <v>0</v>
      </c>
      <c r="AA138" s="143">
        <v>0</v>
      </c>
      <c r="AB138" s="143">
        <v>0</v>
      </c>
      <c r="AC138" s="144">
        <v>0</v>
      </c>
      <c r="AD138" s="119">
        <v>3.637</v>
      </c>
      <c r="AE138" s="143">
        <v>0</v>
      </c>
      <c r="AF138" s="143">
        <v>0</v>
      </c>
      <c r="AG138" s="143" t="s">
        <v>365</v>
      </c>
      <c r="AH138" s="143" t="s">
        <v>365</v>
      </c>
      <c r="AI138" s="143" t="s">
        <v>365</v>
      </c>
      <c r="AJ138" s="143">
        <v>0</v>
      </c>
      <c r="AK138" s="143" t="s">
        <v>365</v>
      </c>
      <c r="AL138" s="143">
        <v>0</v>
      </c>
      <c r="AM138" s="143" t="s">
        <v>365</v>
      </c>
      <c r="AN138" s="143" t="s">
        <v>365</v>
      </c>
      <c r="AO138" s="143" t="s">
        <v>365</v>
      </c>
      <c r="AP138" s="143">
        <v>0</v>
      </c>
      <c r="AQ138" s="143">
        <v>0</v>
      </c>
      <c r="AR138" s="143">
        <v>0</v>
      </c>
      <c r="AS138" s="143">
        <v>3.637</v>
      </c>
      <c r="AT138" s="143">
        <v>0</v>
      </c>
      <c r="AU138" s="143" t="s">
        <v>365</v>
      </c>
      <c r="AV138" s="143" t="s">
        <v>365</v>
      </c>
      <c r="AW138" s="143">
        <v>0</v>
      </c>
      <c r="AX138" s="143">
        <v>0</v>
      </c>
      <c r="AY138" s="143" t="s">
        <v>365</v>
      </c>
      <c r="AZ138" s="143">
        <v>0</v>
      </c>
      <c r="BA138" s="144">
        <v>0</v>
      </c>
      <c r="BB138" s="119">
        <v>1744.7560000000001</v>
      </c>
      <c r="BC138" s="143">
        <v>252.298</v>
      </c>
      <c r="BD138" s="143">
        <v>0</v>
      </c>
      <c r="BE138" s="143">
        <v>1358.56</v>
      </c>
      <c r="BF138" s="143">
        <v>0</v>
      </c>
      <c r="BG138" s="143">
        <v>0</v>
      </c>
      <c r="BH138" s="143">
        <v>0</v>
      </c>
      <c r="BI138" s="143">
        <v>133.899</v>
      </c>
      <c r="BJ138" s="143" t="s">
        <v>365</v>
      </c>
      <c r="BK138" s="143">
        <v>0</v>
      </c>
      <c r="BL138" s="143">
        <v>0</v>
      </c>
      <c r="BM138" s="143">
        <v>0</v>
      </c>
      <c r="BN138" s="143" t="s">
        <v>365</v>
      </c>
      <c r="BO138" s="143">
        <v>0</v>
      </c>
      <c r="BP138" s="143" t="s">
        <v>365</v>
      </c>
      <c r="BQ138" s="143" t="s">
        <v>365</v>
      </c>
      <c r="BR138" s="143" t="s">
        <v>365</v>
      </c>
      <c r="BS138" s="143">
        <v>0</v>
      </c>
      <c r="BT138" s="221" t="s">
        <v>365</v>
      </c>
      <c r="BU138" s="119">
        <v>0</v>
      </c>
      <c r="BV138" s="143">
        <v>0</v>
      </c>
      <c r="BW138" s="143">
        <v>0</v>
      </c>
      <c r="BX138" s="222">
        <v>0</v>
      </c>
      <c r="BY138" s="279" t="s">
        <v>365</v>
      </c>
      <c r="BZ138" s="143" t="s">
        <v>365</v>
      </c>
      <c r="CA138" s="223">
        <v>296.92399999999998</v>
      </c>
      <c r="CB138" s="143">
        <v>133.899</v>
      </c>
    </row>
    <row r="139" spans="1:84" ht="11.25" customHeight="1">
      <c r="A139" s="167"/>
      <c r="B139" s="131" t="s">
        <v>362</v>
      </c>
      <c r="C139" s="132" t="s">
        <v>398</v>
      </c>
      <c r="D139" s="132"/>
      <c r="E139" s="132"/>
      <c r="F139" s="132"/>
      <c r="G139" s="133"/>
      <c r="H139" s="224" t="s">
        <v>596</v>
      </c>
      <c r="I139" s="119">
        <v>9931.4330000000009</v>
      </c>
      <c r="J139" s="119">
        <v>8761.8209999999999</v>
      </c>
      <c r="K139" s="135">
        <v>0</v>
      </c>
      <c r="L139" s="135">
        <v>0</v>
      </c>
      <c r="M139" s="135">
        <v>5683.8869999999997</v>
      </c>
      <c r="N139" s="135">
        <v>0</v>
      </c>
      <c r="O139" s="135">
        <v>3077.9340000000002</v>
      </c>
      <c r="P139" s="135">
        <v>0</v>
      </c>
      <c r="Q139" s="135">
        <v>0</v>
      </c>
      <c r="R139" s="135">
        <v>0</v>
      </c>
      <c r="S139" s="135">
        <v>0</v>
      </c>
      <c r="T139" s="135">
        <v>0</v>
      </c>
      <c r="U139" s="119">
        <v>74.186999999999998</v>
      </c>
      <c r="V139" s="135">
        <v>0</v>
      </c>
      <c r="W139" s="135">
        <v>30.009</v>
      </c>
      <c r="X139" s="135">
        <v>39.700000000000003</v>
      </c>
      <c r="Y139" s="135">
        <v>4.4779999999999998</v>
      </c>
      <c r="Z139" s="119">
        <v>0</v>
      </c>
      <c r="AA139" s="135">
        <v>0</v>
      </c>
      <c r="AB139" s="135">
        <v>0</v>
      </c>
      <c r="AC139" s="136">
        <v>0</v>
      </c>
      <c r="AD139" s="119">
        <v>38.317</v>
      </c>
      <c r="AE139" s="135">
        <v>0</v>
      </c>
      <c r="AF139" s="135">
        <v>0</v>
      </c>
      <c r="AG139" s="135" t="s">
        <v>365</v>
      </c>
      <c r="AH139" s="135" t="s">
        <v>365</v>
      </c>
      <c r="AI139" s="135" t="s">
        <v>365</v>
      </c>
      <c r="AJ139" s="135">
        <v>0</v>
      </c>
      <c r="AK139" s="135" t="s">
        <v>365</v>
      </c>
      <c r="AL139" s="135">
        <v>0</v>
      </c>
      <c r="AM139" s="135" t="s">
        <v>365</v>
      </c>
      <c r="AN139" s="135" t="s">
        <v>365</v>
      </c>
      <c r="AO139" s="135" t="s">
        <v>365</v>
      </c>
      <c r="AP139" s="135">
        <v>0</v>
      </c>
      <c r="AQ139" s="135">
        <v>0</v>
      </c>
      <c r="AR139" s="135">
        <v>0</v>
      </c>
      <c r="AS139" s="135">
        <v>8.8019999999999996</v>
      </c>
      <c r="AT139" s="135">
        <v>29.515000000000001</v>
      </c>
      <c r="AU139" s="135" t="s">
        <v>365</v>
      </c>
      <c r="AV139" s="135" t="s">
        <v>365</v>
      </c>
      <c r="AW139" s="135">
        <v>0</v>
      </c>
      <c r="AX139" s="135">
        <v>0</v>
      </c>
      <c r="AY139" s="135" t="s">
        <v>365</v>
      </c>
      <c r="AZ139" s="135">
        <v>0</v>
      </c>
      <c r="BA139" s="136">
        <v>675.24599999999998</v>
      </c>
      <c r="BB139" s="119">
        <v>367.10300000000001</v>
      </c>
      <c r="BC139" s="135" t="s">
        <v>365</v>
      </c>
      <c r="BD139" s="135" t="s">
        <v>365</v>
      </c>
      <c r="BE139" s="135" t="s">
        <v>365</v>
      </c>
      <c r="BF139" s="135" t="s">
        <v>365</v>
      </c>
      <c r="BG139" s="135">
        <v>0</v>
      </c>
      <c r="BH139" s="135">
        <v>0</v>
      </c>
      <c r="BI139" s="135">
        <v>299.97000000000003</v>
      </c>
      <c r="BJ139" s="135" t="s">
        <v>365</v>
      </c>
      <c r="BK139" s="135">
        <v>61.237000000000002</v>
      </c>
      <c r="BL139" s="135">
        <v>5.8959999999999999</v>
      </c>
      <c r="BM139" s="135">
        <v>0</v>
      </c>
      <c r="BN139" s="135" t="s">
        <v>365</v>
      </c>
      <c r="BO139" s="135">
        <v>0</v>
      </c>
      <c r="BP139" s="135" t="s">
        <v>365</v>
      </c>
      <c r="BQ139" s="135" t="s">
        <v>365</v>
      </c>
      <c r="BR139" s="135" t="s">
        <v>365</v>
      </c>
      <c r="BS139" s="135">
        <v>0</v>
      </c>
      <c r="BT139" s="135" t="s">
        <v>365</v>
      </c>
      <c r="BU139" s="119">
        <v>14.757999999999999</v>
      </c>
      <c r="BV139" s="135">
        <v>1.839</v>
      </c>
      <c r="BW139" s="135">
        <v>12.919</v>
      </c>
      <c r="BX139" s="225">
        <v>0</v>
      </c>
      <c r="BY139" s="280" t="s">
        <v>365</v>
      </c>
      <c r="BZ139" s="135" t="s">
        <v>365</v>
      </c>
      <c r="CA139" s="226">
        <v>9564.3289999999997</v>
      </c>
      <c r="CB139" s="135">
        <v>367.10300000000001</v>
      </c>
    </row>
    <row r="140" spans="1:84" ht="11.25" customHeight="1">
      <c r="A140" s="167"/>
      <c r="B140" s="131" t="s">
        <v>362</v>
      </c>
      <c r="C140" s="132" t="s">
        <v>402</v>
      </c>
      <c r="D140" s="132"/>
      <c r="E140" s="132"/>
      <c r="F140" s="132"/>
      <c r="G140" s="133"/>
      <c r="H140" s="224" t="s">
        <v>597</v>
      </c>
      <c r="I140" s="119">
        <v>168.58799999999999</v>
      </c>
      <c r="J140" s="119">
        <v>0</v>
      </c>
      <c r="K140" s="135">
        <v>0</v>
      </c>
      <c r="L140" s="135">
        <v>0</v>
      </c>
      <c r="M140" s="135">
        <v>0</v>
      </c>
      <c r="N140" s="135">
        <v>0</v>
      </c>
      <c r="O140" s="135">
        <v>0</v>
      </c>
      <c r="P140" s="135">
        <v>0</v>
      </c>
      <c r="Q140" s="135">
        <v>0</v>
      </c>
      <c r="R140" s="135">
        <v>0</v>
      </c>
      <c r="S140" s="135">
        <v>0</v>
      </c>
      <c r="T140" s="135">
        <v>0</v>
      </c>
      <c r="U140" s="119">
        <v>0</v>
      </c>
      <c r="V140" s="135">
        <v>0</v>
      </c>
      <c r="W140" s="135">
        <v>0</v>
      </c>
      <c r="X140" s="135">
        <v>0</v>
      </c>
      <c r="Y140" s="135">
        <v>0</v>
      </c>
      <c r="Z140" s="119">
        <v>0</v>
      </c>
      <c r="AA140" s="135">
        <v>0</v>
      </c>
      <c r="AB140" s="135">
        <v>0</v>
      </c>
      <c r="AC140" s="136">
        <v>0</v>
      </c>
      <c r="AD140" s="119">
        <v>0</v>
      </c>
      <c r="AE140" s="135">
        <v>0</v>
      </c>
      <c r="AF140" s="135">
        <v>0</v>
      </c>
      <c r="AG140" s="135" t="s">
        <v>365</v>
      </c>
      <c r="AH140" s="135" t="s">
        <v>365</v>
      </c>
      <c r="AI140" s="135" t="s">
        <v>365</v>
      </c>
      <c r="AJ140" s="135">
        <v>0</v>
      </c>
      <c r="AK140" s="135" t="s">
        <v>365</v>
      </c>
      <c r="AL140" s="135">
        <v>0</v>
      </c>
      <c r="AM140" s="135" t="s">
        <v>365</v>
      </c>
      <c r="AN140" s="135" t="s">
        <v>365</v>
      </c>
      <c r="AO140" s="135" t="s">
        <v>365</v>
      </c>
      <c r="AP140" s="135">
        <v>0</v>
      </c>
      <c r="AQ140" s="135">
        <v>0</v>
      </c>
      <c r="AR140" s="135">
        <v>0</v>
      </c>
      <c r="AS140" s="135">
        <v>0</v>
      </c>
      <c r="AT140" s="135">
        <v>0</v>
      </c>
      <c r="AU140" s="135" t="s">
        <v>365</v>
      </c>
      <c r="AV140" s="135" t="s">
        <v>365</v>
      </c>
      <c r="AW140" s="135">
        <v>0</v>
      </c>
      <c r="AX140" s="135">
        <v>0</v>
      </c>
      <c r="AY140" s="135" t="s">
        <v>365</v>
      </c>
      <c r="AZ140" s="135">
        <v>0</v>
      </c>
      <c r="BA140" s="136">
        <v>0</v>
      </c>
      <c r="BB140" s="119">
        <v>168.58799999999999</v>
      </c>
      <c r="BC140" s="135">
        <v>0.23699999999999999</v>
      </c>
      <c r="BD140" s="135">
        <v>0</v>
      </c>
      <c r="BE140" s="135">
        <v>0</v>
      </c>
      <c r="BF140" s="135">
        <v>168.35</v>
      </c>
      <c r="BG140" s="135">
        <v>0</v>
      </c>
      <c r="BH140" s="135">
        <v>0</v>
      </c>
      <c r="BI140" s="135">
        <v>0</v>
      </c>
      <c r="BJ140" s="135" t="s">
        <v>365</v>
      </c>
      <c r="BK140" s="135">
        <v>0</v>
      </c>
      <c r="BL140" s="135">
        <v>0</v>
      </c>
      <c r="BM140" s="135">
        <v>0</v>
      </c>
      <c r="BN140" s="135" t="s">
        <v>365</v>
      </c>
      <c r="BO140" s="135">
        <v>0</v>
      </c>
      <c r="BP140" s="135" t="s">
        <v>365</v>
      </c>
      <c r="BQ140" s="135" t="s">
        <v>365</v>
      </c>
      <c r="BR140" s="135" t="s">
        <v>365</v>
      </c>
      <c r="BS140" s="135">
        <v>0</v>
      </c>
      <c r="BT140" s="135" t="s">
        <v>365</v>
      </c>
      <c r="BU140" s="119">
        <v>0</v>
      </c>
      <c r="BV140" s="135">
        <v>0</v>
      </c>
      <c r="BW140" s="135">
        <v>0</v>
      </c>
      <c r="BX140" s="225">
        <v>0</v>
      </c>
      <c r="BY140" s="280" t="s">
        <v>365</v>
      </c>
      <c r="BZ140" s="135" t="s">
        <v>365</v>
      </c>
      <c r="CA140" s="226">
        <v>0</v>
      </c>
      <c r="CB140" s="135">
        <v>0</v>
      </c>
    </row>
    <row r="141" spans="1:84" ht="11.25" customHeight="1">
      <c r="A141" s="227"/>
      <c r="B141" s="228" t="s">
        <v>362</v>
      </c>
      <c r="C141" s="229" t="s">
        <v>404</v>
      </c>
      <c r="D141" s="229"/>
      <c r="E141" s="229"/>
      <c r="F141" s="229"/>
      <c r="G141" s="230"/>
      <c r="H141" s="231" t="s">
        <v>598</v>
      </c>
      <c r="I141" s="119">
        <v>1439.471</v>
      </c>
      <c r="J141" s="119">
        <v>179.435</v>
      </c>
      <c r="K141" s="232">
        <v>0</v>
      </c>
      <c r="L141" s="232">
        <v>6.9720000000000004</v>
      </c>
      <c r="M141" s="232">
        <v>172.46299999999999</v>
      </c>
      <c r="N141" s="232">
        <v>0</v>
      </c>
      <c r="O141" s="232">
        <v>0</v>
      </c>
      <c r="P141" s="232">
        <v>0</v>
      </c>
      <c r="Q141" s="232">
        <v>0</v>
      </c>
      <c r="R141" s="232">
        <v>0</v>
      </c>
      <c r="S141" s="232">
        <v>0</v>
      </c>
      <c r="T141" s="232">
        <v>0</v>
      </c>
      <c r="U141" s="119">
        <v>95.403999999999996</v>
      </c>
      <c r="V141" s="232">
        <v>0</v>
      </c>
      <c r="W141" s="232">
        <v>94.275999999999996</v>
      </c>
      <c r="X141" s="232">
        <v>0</v>
      </c>
      <c r="Y141" s="232">
        <v>1.129</v>
      </c>
      <c r="Z141" s="119">
        <v>0</v>
      </c>
      <c r="AA141" s="232">
        <v>0</v>
      </c>
      <c r="AB141" s="232">
        <v>0</v>
      </c>
      <c r="AC141" s="170">
        <v>0</v>
      </c>
      <c r="AD141" s="119">
        <v>108.517</v>
      </c>
      <c r="AE141" s="232">
        <v>0</v>
      </c>
      <c r="AF141" s="232">
        <v>0</v>
      </c>
      <c r="AG141" s="232" t="s">
        <v>365</v>
      </c>
      <c r="AH141" s="232" t="s">
        <v>365</v>
      </c>
      <c r="AI141" s="232" t="s">
        <v>365</v>
      </c>
      <c r="AJ141" s="232">
        <v>6.609</v>
      </c>
      <c r="AK141" s="232" t="s">
        <v>365</v>
      </c>
      <c r="AL141" s="232">
        <v>5.5E-2</v>
      </c>
      <c r="AM141" s="232" t="s">
        <v>365</v>
      </c>
      <c r="AN141" s="232" t="s">
        <v>365</v>
      </c>
      <c r="AO141" s="232" t="s">
        <v>365</v>
      </c>
      <c r="AP141" s="232">
        <v>0</v>
      </c>
      <c r="AQ141" s="232">
        <v>0</v>
      </c>
      <c r="AR141" s="232">
        <v>0</v>
      </c>
      <c r="AS141" s="232">
        <v>0.19800000000000001</v>
      </c>
      <c r="AT141" s="232">
        <v>101.65600000000001</v>
      </c>
      <c r="AU141" s="232" t="s">
        <v>365</v>
      </c>
      <c r="AV141" s="232" t="s">
        <v>365</v>
      </c>
      <c r="AW141" s="232">
        <v>0</v>
      </c>
      <c r="AX141" s="232">
        <v>0</v>
      </c>
      <c r="AY141" s="232" t="s">
        <v>365</v>
      </c>
      <c r="AZ141" s="232">
        <v>0</v>
      </c>
      <c r="BA141" s="170">
        <v>811.21500000000003</v>
      </c>
      <c r="BB141" s="119">
        <v>216.99100000000001</v>
      </c>
      <c r="BC141" s="232" t="s">
        <v>365</v>
      </c>
      <c r="BD141" s="232" t="s">
        <v>365</v>
      </c>
      <c r="BE141" s="232" t="s">
        <v>365</v>
      </c>
      <c r="BF141" s="232" t="s">
        <v>365</v>
      </c>
      <c r="BG141" s="232">
        <v>0</v>
      </c>
      <c r="BH141" s="232">
        <v>0</v>
      </c>
      <c r="BI141" s="232">
        <v>162.24100000000001</v>
      </c>
      <c r="BJ141" s="232" t="s">
        <v>365</v>
      </c>
      <c r="BK141" s="232">
        <v>44.854999999999997</v>
      </c>
      <c r="BL141" s="232">
        <v>9.7360000000000007</v>
      </c>
      <c r="BM141" s="232">
        <v>0</v>
      </c>
      <c r="BN141" s="232" t="s">
        <v>365</v>
      </c>
      <c r="BO141" s="232">
        <v>0</v>
      </c>
      <c r="BP141" s="232" t="s">
        <v>365</v>
      </c>
      <c r="BQ141" s="232" t="s">
        <v>365</v>
      </c>
      <c r="BR141" s="232" t="s">
        <v>365</v>
      </c>
      <c r="BS141" s="232">
        <v>0.16</v>
      </c>
      <c r="BT141" s="143" t="s">
        <v>365</v>
      </c>
      <c r="BU141" s="119">
        <v>27.908000000000001</v>
      </c>
      <c r="BV141" s="232">
        <v>4.1079999999999997</v>
      </c>
      <c r="BW141" s="232">
        <v>23.8</v>
      </c>
      <c r="BX141" s="233">
        <v>0</v>
      </c>
      <c r="BY141" s="281" t="s">
        <v>365</v>
      </c>
      <c r="BZ141" s="232" t="s">
        <v>365</v>
      </c>
      <c r="CA141" s="234">
        <v>1222.48</v>
      </c>
      <c r="CB141" s="232">
        <v>216.99100000000001</v>
      </c>
    </row>
    <row r="142" spans="1:84" ht="11.25" customHeight="1">
      <c r="A142" s="161" t="s">
        <v>362</v>
      </c>
      <c r="B142" s="147" t="s">
        <v>599</v>
      </c>
      <c r="C142" s="147"/>
      <c r="D142" s="147"/>
      <c r="E142" s="147"/>
      <c r="F142" s="147"/>
      <c r="G142" s="161"/>
      <c r="H142" s="216" t="s">
        <v>600</v>
      </c>
      <c r="I142" s="152">
        <v>6812.5910000000003</v>
      </c>
      <c r="J142" s="152">
        <v>5130.1120000000001</v>
      </c>
      <c r="K142" s="152">
        <v>0</v>
      </c>
      <c r="L142" s="152">
        <v>26.529</v>
      </c>
      <c r="M142" s="152">
        <v>5007.18</v>
      </c>
      <c r="N142" s="152">
        <v>0</v>
      </c>
      <c r="O142" s="152">
        <v>95.811000000000007</v>
      </c>
      <c r="P142" s="152">
        <v>0</v>
      </c>
      <c r="Q142" s="152">
        <v>0.45800000000000002</v>
      </c>
      <c r="R142" s="152">
        <v>0</v>
      </c>
      <c r="S142" s="152">
        <v>0</v>
      </c>
      <c r="T142" s="152">
        <v>0.13400000000000001</v>
      </c>
      <c r="U142" s="152">
        <v>279.61200000000002</v>
      </c>
      <c r="V142" s="152">
        <v>0</v>
      </c>
      <c r="W142" s="152">
        <v>106.79</v>
      </c>
      <c r="X142" s="152">
        <v>149.697</v>
      </c>
      <c r="Y142" s="152">
        <v>23.126000000000001</v>
      </c>
      <c r="Z142" s="152">
        <v>0</v>
      </c>
      <c r="AA142" s="152">
        <v>0</v>
      </c>
      <c r="AB142" s="152">
        <v>0</v>
      </c>
      <c r="AC142" s="151">
        <v>0</v>
      </c>
      <c r="AD142" s="152">
        <v>79.683999999999997</v>
      </c>
      <c r="AE142" s="152">
        <v>0</v>
      </c>
      <c r="AF142" s="152">
        <v>0</v>
      </c>
      <c r="AG142" s="152" t="s">
        <v>365</v>
      </c>
      <c r="AH142" s="152" t="s">
        <v>365</v>
      </c>
      <c r="AI142" s="152" t="s">
        <v>365</v>
      </c>
      <c r="AJ142" s="152">
        <v>3.1850000000000001</v>
      </c>
      <c r="AK142" s="152" t="s">
        <v>365</v>
      </c>
      <c r="AL142" s="152">
        <v>0.14799999999999999</v>
      </c>
      <c r="AM142" s="152" t="s">
        <v>365</v>
      </c>
      <c r="AN142" s="152" t="s">
        <v>365</v>
      </c>
      <c r="AO142" s="152" t="s">
        <v>365</v>
      </c>
      <c r="AP142" s="152">
        <v>0</v>
      </c>
      <c r="AQ142" s="152">
        <v>0</v>
      </c>
      <c r="AR142" s="152">
        <v>0</v>
      </c>
      <c r="AS142" s="152">
        <v>17.917999999999999</v>
      </c>
      <c r="AT142" s="152">
        <v>58.433</v>
      </c>
      <c r="AU142" s="152" t="s">
        <v>365</v>
      </c>
      <c r="AV142" s="152" t="s">
        <v>365</v>
      </c>
      <c r="AW142" s="152">
        <v>0</v>
      </c>
      <c r="AX142" s="152">
        <v>0</v>
      </c>
      <c r="AY142" s="152" t="s">
        <v>365</v>
      </c>
      <c r="AZ142" s="152">
        <v>0</v>
      </c>
      <c r="BA142" s="151">
        <v>712.80200000000002</v>
      </c>
      <c r="BB142" s="152">
        <v>506.46899999999999</v>
      </c>
      <c r="BC142" s="152" t="s">
        <v>365</v>
      </c>
      <c r="BD142" s="152" t="s">
        <v>365</v>
      </c>
      <c r="BE142" s="152" t="s">
        <v>365</v>
      </c>
      <c r="BF142" s="152" t="s">
        <v>365</v>
      </c>
      <c r="BG142" s="152">
        <v>0</v>
      </c>
      <c r="BH142" s="152">
        <v>0</v>
      </c>
      <c r="BI142" s="152">
        <v>445.57600000000002</v>
      </c>
      <c r="BJ142" s="152" t="s">
        <v>365</v>
      </c>
      <c r="BK142" s="152">
        <v>22.154</v>
      </c>
      <c r="BL142" s="152">
        <v>38.5</v>
      </c>
      <c r="BM142" s="152">
        <v>0</v>
      </c>
      <c r="BN142" s="152" t="s">
        <v>365</v>
      </c>
      <c r="BO142" s="152">
        <v>0</v>
      </c>
      <c r="BP142" s="152" t="s">
        <v>365</v>
      </c>
      <c r="BQ142" s="152" t="s">
        <v>365</v>
      </c>
      <c r="BR142" s="152" t="s">
        <v>365</v>
      </c>
      <c r="BS142" s="152">
        <v>0.13100000000000001</v>
      </c>
      <c r="BT142" s="152">
        <v>0.108</v>
      </c>
      <c r="BU142" s="151">
        <v>103.911</v>
      </c>
      <c r="BV142" s="152">
        <v>15.122999999999999</v>
      </c>
      <c r="BW142" s="152">
        <v>88.787999999999997</v>
      </c>
      <c r="BX142" s="217">
        <v>0</v>
      </c>
      <c r="BY142" s="278" t="s">
        <v>365</v>
      </c>
      <c r="BZ142" s="152">
        <v>0</v>
      </c>
      <c r="CA142" s="218">
        <v>6306.1220000000003</v>
      </c>
      <c r="CB142" s="152">
        <v>506.36099999999999</v>
      </c>
    </row>
    <row r="143" spans="1:84" ht="11.25" customHeight="1">
      <c r="A143" s="219"/>
      <c r="B143" s="154" t="s">
        <v>362</v>
      </c>
      <c r="C143" s="155" t="s">
        <v>398</v>
      </c>
      <c r="D143" s="155"/>
      <c r="E143" s="155"/>
      <c r="F143" s="155"/>
      <c r="G143" s="156"/>
      <c r="H143" s="220" t="s">
        <v>601</v>
      </c>
      <c r="I143" s="119">
        <v>4055.5010000000002</v>
      </c>
      <c r="J143" s="119">
        <v>2984.4549999999999</v>
      </c>
      <c r="K143" s="143">
        <v>0</v>
      </c>
      <c r="L143" s="143">
        <v>0</v>
      </c>
      <c r="M143" s="143">
        <v>2896.4009999999998</v>
      </c>
      <c r="N143" s="143">
        <v>0</v>
      </c>
      <c r="O143" s="143">
        <v>88.054000000000002</v>
      </c>
      <c r="P143" s="143">
        <v>0</v>
      </c>
      <c r="Q143" s="143">
        <v>0</v>
      </c>
      <c r="R143" s="143">
        <v>0</v>
      </c>
      <c r="S143" s="143">
        <v>0</v>
      </c>
      <c r="T143" s="143">
        <v>0</v>
      </c>
      <c r="U143" s="119">
        <v>262.58300000000003</v>
      </c>
      <c r="V143" s="143">
        <v>0</v>
      </c>
      <c r="W143" s="143">
        <v>94.873000000000005</v>
      </c>
      <c r="X143" s="143">
        <v>148.49799999999999</v>
      </c>
      <c r="Y143" s="143">
        <v>19.213000000000001</v>
      </c>
      <c r="Z143" s="119">
        <v>0</v>
      </c>
      <c r="AA143" s="143">
        <v>0</v>
      </c>
      <c r="AB143" s="143">
        <v>0</v>
      </c>
      <c r="AC143" s="144">
        <v>0</v>
      </c>
      <c r="AD143" s="119">
        <v>9.8109999999999999</v>
      </c>
      <c r="AE143" s="143">
        <v>0</v>
      </c>
      <c r="AF143" s="143">
        <v>0</v>
      </c>
      <c r="AG143" s="143" t="s">
        <v>365</v>
      </c>
      <c r="AH143" s="143" t="s">
        <v>365</v>
      </c>
      <c r="AI143" s="143" t="s">
        <v>365</v>
      </c>
      <c r="AJ143" s="143">
        <v>0</v>
      </c>
      <c r="AK143" s="143" t="s">
        <v>365</v>
      </c>
      <c r="AL143" s="143">
        <v>0</v>
      </c>
      <c r="AM143" s="143" t="s">
        <v>365</v>
      </c>
      <c r="AN143" s="143" t="s">
        <v>365</v>
      </c>
      <c r="AO143" s="143" t="s">
        <v>365</v>
      </c>
      <c r="AP143" s="143">
        <v>0</v>
      </c>
      <c r="AQ143" s="143">
        <v>0</v>
      </c>
      <c r="AR143" s="143">
        <v>0</v>
      </c>
      <c r="AS143" s="143">
        <v>4.7960000000000003</v>
      </c>
      <c r="AT143" s="143">
        <v>5.0149999999999997</v>
      </c>
      <c r="AU143" s="143" t="s">
        <v>365</v>
      </c>
      <c r="AV143" s="143" t="s">
        <v>365</v>
      </c>
      <c r="AW143" s="143">
        <v>0</v>
      </c>
      <c r="AX143" s="143">
        <v>0</v>
      </c>
      <c r="AY143" s="143" t="s">
        <v>365</v>
      </c>
      <c r="AZ143" s="143">
        <v>0</v>
      </c>
      <c r="BA143" s="144">
        <v>435.81299999999999</v>
      </c>
      <c r="BB143" s="119">
        <v>347.37</v>
      </c>
      <c r="BC143" s="143" t="s">
        <v>365</v>
      </c>
      <c r="BD143" s="143" t="s">
        <v>365</v>
      </c>
      <c r="BE143" s="143" t="s">
        <v>365</v>
      </c>
      <c r="BF143" s="143" t="s">
        <v>365</v>
      </c>
      <c r="BG143" s="143">
        <v>0</v>
      </c>
      <c r="BH143" s="143">
        <v>0</v>
      </c>
      <c r="BI143" s="143">
        <v>319.42399999999998</v>
      </c>
      <c r="BJ143" s="143" t="s">
        <v>365</v>
      </c>
      <c r="BK143" s="143">
        <v>19.652000000000001</v>
      </c>
      <c r="BL143" s="143">
        <v>8.2940000000000005</v>
      </c>
      <c r="BM143" s="143">
        <v>0</v>
      </c>
      <c r="BN143" s="143" t="s">
        <v>365</v>
      </c>
      <c r="BO143" s="143">
        <v>0</v>
      </c>
      <c r="BP143" s="143" t="s">
        <v>365</v>
      </c>
      <c r="BQ143" s="143" t="s">
        <v>365</v>
      </c>
      <c r="BR143" s="143" t="s">
        <v>365</v>
      </c>
      <c r="BS143" s="143">
        <v>0</v>
      </c>
      <c r="BT143" s="143">
        <v>0</v>
      </c>
      <c r="BU143" s="119">
        <v>15.47</v>
      </c>
      <c r="BV143" s="143">
        <v>4.2050000000000001</v>
      </c>
      <c r="BW143" s="143">
        <v>11.265000000000001</v>
      </c>
      <c r="BX143" s="222">
        <v>0</v>
      </c>
      <c r="BY143" s="279" t="s">
        <v>365</v>
      </c>
      <c r="BZ143" s="143">
        <v>0</v>
      </c>
      <c r="CA143" s="223">
        <v>3708.1320000000001</v>
      </c>
      <c r="CB143" s="143">
        <v>347.37</v>
      </c>
    </row>
    <row r="144" spans="1:84" ht="11.25" customHeight="1">
      <c r="A144" s="167"/>
      <c r="B144" s="131" t="s">
        <v>362</v>
      </c>
      <c r="C144" s="132" t="s">
        <v>400</v>
      </c>
      <c r="D144" s="132"/>
      <c r="E144" s="132"/>
      <c r="F144" s="132"/>
      <c r="G144" s="133"/>
      <c r="H144" s="224" t="s">
        <v>602</v>
      </c>
      <c r="I144" s="119">
        <v>2243.3919999999998</v>
      </c>
      <c r="J144" s="119">
        <v>1951.2439999999999</v>
      </c>
      <c r="K144" s="135">
        <v>0</v>
      </c>
      <c r="L144" s="135">
        <v>9.8000000000000004E-2</v>
      </c>
      <c r="M144" s="135">
        <v>1945.0409999999999</v>
      </c>
      <c r="N144" s="135">
        <v>0</v>
      </c>
      <c r="O144" s="135">
        <v>5.5250000000000004</v>
      </c>
      <c r="P144" s="135">
        <v>0</v>
      </c>
      <c r="Q144" s="135">
        <v>0.44500000000000001</v>
      </c>
      <c r="R144" s="135">
        <v>0</v>
      </c>
      <c r="S144" s="135">
        <v>0</v>
      </c>
      <c r="T144" s="135">
        <v>0.13400000000000001</v>
      </c>
      <c r="U144" s="119">
        <v>9.2360000000000007</v>
      </c>
      <c r="V144" s="135">
        <v>0</v>
      </c>
      <c r="W144" s="135">
        <v>8.0370000000000008</v>
      </c>
      <c r="X144" s="135">
        <v>1.1990000000000001</v>
      </c>
      <c r="Y144" s="135">
        <v>0</v>
      </c>
      <c r="Z144" s="119">
        <v>0</v>
      </c>
      <c r="AA144" s="135">
        <v>0</v>
      </c>
      <c r="AB144" s="135">
        <v>0</v>
      </c>
      <c r="AC144" s="136">
        <v>0</v>
      </c>
      <c r="AD144" s="119">
        <v>16.448</v>
      </c>
      <c r="AE144" s="135">
        <v>0</v>
      </c>
      <c r="AF144" s="135">
        <v>0</v>
      </c>
      <c r="AG144" s="135" t="s">
        <v>365</v>
      </c>
      <c r="AH144" s="135" t="s">
        <v>365</v>
      </c>
      <c r="AI144" s="135" t="s">
        <v>365</v>
      </c>
      <c r="AJ144" s="135">
        <v>0</v>
      </c>
      <c r="AK144" s="135" t="s">
        <v>365</v>
      </c>
      <c r="AL144" s="135">
        <v>8.5999999999999993E-2</v>
      </c>
      <c r="AM144" s="135" t="s">
        <v>365</v>
      </c>
      <c r="AN144" s="135" t="s">
        <v>365</v>
      </c>
      <c r="AO144" s="135" t="s">
        <v>365</v>
      </c>
      <c r="AP144" s="135">
        <v>0</v>
      </c>
      <c r="AQ144" s="135">
        <v>0</v>
      </c>
      <c r="AR144" s="135">
        <v>0</v>
      </c>
      <c r="AS144" s="135">
        <v>12.288</v>
      </c>
      <c r="AT144" s="135">
        <v>4.0739999999999998</v>
      </c>
      <c r="AU144" s="135" t="s">
        <v>365</v>
      </c>
      <c r="AV144" s="135" t="s">
        <v>365</v>
      </c>
      <c r="AW144" s="135">
        <v>0</v>
      </c>
      <c r="AX144" s="135">
        <v>0</v>
      </c>
      <c r="AY144" s="135" t="s">
        <v>365</v>
      </c>
      <c r="AZ144" s="135">
        <v>0</v>
      </c>
      <c r="BA144" s="136">
        <v>171.55699999999999</v>
      </c>
      <c r="BB144" s="119">
        <v>94.56</v>
      </c>
      <c r="BC144" s="135" t="s">
        <v>365</v>
      </c>
      <c r="BD144" s="135" t="s">
        <v>365</v>
      </c>
      <c r="BE144" s="135" t="s">
        <v>365</v>
      </c>
      <c r="BF144" s="135" t="s">
        <v>365</v>
      </c>
      <c r="BG144" s="135">
        <v>0</v>
      </c>
      <c r="BH144" s="135">
        <v>0</v>
      </c>
      <c r="BI144" s="135">
        <v>94.346000000000004</v>
      </c>
      <c r="BJ144" s="135" t="s">
        <v>365</v>
      </c>
      <c r="BK144" s="135">
        <v>0.214</v>
      </c>
      <c r="BL144" s="135">
        <v>0</v>
      </c>
      <c r="BM144" s="135">
        <v>0</v>
      </c>
      <c r="BN144" s="135" t="s">
        <v>365</v>
      </c>
      <c r="BO144" s="135">
        <v>0</v>
      </c>
      <c r="BP144" s="135" t="s">
        <v>365</v>
      </c>
      <c r="BQ144" s="135" t="s">
        <v>365</v>
      </c>
      <c r="BR144" s="135" t="s">
        <v>365</v>
      </c>
      <c r="BS144" s="135">
        <v>0</v>
      </c>
      <c r="BT144" s="135">
        <v>0</v>
      </c>
      <c r="BU144" s="119">
        <v>0.34599999999999997</v>
      </c>
      <c r="BV144" s="135">
        <v>0.34599999999999997</v>
      </c>
      <c r="BW144" s="135">
        <v>0</v>
      </c>
      <c r="BX144" s="225">
        <v>0</v>
      </c>
      <c r="BY144" s="280" t="s">
        <v>365</v>
      </c>
      <c r="BZ144" s="143">
        <v>0</v>
      </c>
      <c r="CA144" s="226">
        <v>2148.8319999999999</v>
      </c>
      <c r="CB144" s="143">
        <v>94.56</v>
      </c>
    </row>
    <row r="145" spans="1:80" ht="11.25" customHeight="1">
      <c r="A145" s="167"/>
      <c r="B145" s="131" t="s">
        <v>362</v>
      </c>
      <c r="C145" s="132" t="s">
        <v>404</v>
      </c>
      <c r="D145" s="132"/>
      <c r="E145" s="132"/>
      <c r="F145" s="132"/>
      <c r="G145" s="133"/>
      <c r="H145" s="224" t="s">
        <v>603</v>
      </c>
      <c r="I145" s="119">
        <v>396.322</v>
      </c>
      <c r="J145" s="119">
        <v>108.77</v>
      </c>
      <c r="K145" s="135">
        <v>0</v>
      </c>
      <c r="L145" s="135">
        <v>0</v>
      </c>
      <c r="M145" s="135">
        <v>108.77</v>
      </c>
      <c r="N145" s="135">
        <v>0</v>
      </c>
      <c r="O145" s="135">
        <v>0</v>
      </c>
      <c r="P145" s="135">
        <v>0</v>
      </c>
      <c r="Q145" s="135">
        <v>0</v>
      </c>
      <c r="R145" s="135">
        <v>0</v>
      </c>
      <c r="S145" s="135">
        <v>0</v>
      </c>
      <c r="T145" s="135">
        <v>0</v>
      </c>
      <c r="U145" s="119">
        <v>6.3010000000000002</v>
      </c>
      <c r="V145" s="135">
        <v>0</v>
      </c>
      <c r="W145" s="135">
        <v>2.387</v>
      </c>
      <c r="X145" s="135">
        <v>0</v>
      </c>
      <c r="Y145" s="135">
        <v>3.9140000000000001</v>
      </c>
      <c r="Z145" s="119">
        <v>0</v>
      </c>
      <c r="AA145" s="135">
        <v>0</v>
      </c>
      <c r="AB145" s="135">
        <v>0</v>
      </c>
      <c r="AC145" s="136">
        <v>0</v>
      </c>
      <c r="AD145" s="119">
        <v>52.784999999999997</v>
      </c>
      <c r="AE145" s="135">
        <v>0</v>
      </c>
      <c r="AF145" s="135">
        <v>0</v>
      </c>
      <c r="AG145" s="135" t="s">
        <v>365</v>
      </c>
      <c r="AH145" s="135" t="s">
        <v>365</v>
      </c>
      <c r="AI145" s="135" t="s">
        <v>365</v>
      </c>
      <c r="AJ145" s="135">
        <v>3.1850000000000001</v>
      </c>
      <c r="AK145" s="135" t="s">
        <v>365</v>
      </c>
      <c r="AL145" s="135">
        <v>3.1E-2</v>
      </c>
      <c r="AM145" s="135" t="s">
        <v>365</v>
      </c>
      <c r="AN145" s="135" t="s">
        <v>365</v>
      </c>
      <c r="AO145" s="135" t="s">
        <v>365</v>
      </c>
      <c r="AP145" s="135">
        <v>0</v>
      </c>
      <c r="AQ145" s="135">
        <v>0</v>
      </c>
      <c r="AR145" s="135">
        <v>0</v>
      </c>
      <c r="AS145" s="135">
        <v>0.54100000000000004</v>
      </c>
      <c r="AT145" s="135">
        <v>49.027999999999999</v>
      </c>
      <c r="AU145" s="135" t="s">
        <v>365</v>
      </c>
      <c r="AV145" s="135" t="s">
        <v>365</v>
      </c>
      <c r="AW145" s="135">
        <v>0</v>
      </c>
      <c r="AX145" s="135">
        <v>0</v>
      </c>
      <c r="AY145" s="135" t="s">
        <v>365</v>
      </c>
      <c r="AZ145" s="135">
        <v>0</v>
      </c>
      <c r="BA145" s="136">
        <v>87.441000000000003</v>
      </c>
      <c r="BB145" s="119">
        <v>57.707999999999998</v>
      </c>
      <c r="BC145" s="135" t="s">
        <v>365</v>
      </c>
      <c r="BD145" s="135" t="s">
        <v>365</v>
      </c>
      <c r="BE145" s="135" t="s">
        <v>365</v>
      </c>
      <c r="BF145" s="135" t="s">
        <v>365</v>
      </c>
      <c r="BG145" s="135">
        <v>0</v>
      </c>
      <c r="BH145" s="135">
        <v>0</v>
      </c>
      <c r="BI145" s="135">
        <v>25.734000000000002</v>
      </c>
      <c r="BJ145" s="135" t="s">
        <v>365</v>
      </c>
      <c r="BK145" s="135">
        <v>1.768</v>
      </c>
      <c r="BL145" s="135">
        <v>30.206</v>
      </c>
      <c r="BM145" s="135">
        <v>0</v>
      </c>
      <c r="BN145" s="135" t="s">
        <v>365</v>
      </c>
      <c r="BO145" s="135">
        <v>0</v>
      </c>
      <c r="BP145" s="135" t="s">
        <v>365</v>
      </c>
      <c r="BQ145" s="135" t="s">
        <v>365</v>
      </c>
      <c r="BR145" s="135" t="s">
        <v>365</v>
      </c>
      <c r="BS145" s="135">
        <v>0</v>
      </c>
      <c r="BT145" s="135">
        <v>0</v>
      </c>
      <c r="BU145" s="119">
        <v>83.316000000000003</v>
      </c>
      <c r="BV145" s="135">
        <v>7.8970000000000002</v>
      </c>
      <c r="BW145" s="135">
        <v>75.42</v>
      </c>
      <c r="BX145" s="225">
        <v>0</v>
      </c>
      <c r="BY145" s="280" t="s">
        <v>365</v>
      </c>
      <c r="BZ145" s="143">
        <v>0</v>
      </c>
      <c r="CA145" s="226">
        <v>338.61399999999998</v>
      </c>
      <c r="CB145" s="143">
        <v>57.707999999999998</v>
      </c>
    </row>
    <row r="146" spans="1:80" ht="11.25" customHeight="1">
      <c r="A146" s="227"/>
      <c r="B146" s="228" t="s">
        <v>362</v>
      </c>
      <c r="C146" s="229" t="s">
        <v>406</v>
      </c>
      <c r="D146" s="229"/>
      <c r="E146" s="229"/>
      <c r="F146" s="229"/>
      <c r="G146" s="230"/>
      <c r="H146" s="231" t="s">
        <v>604</v>
      </c>
      <c r="I146" s="235">
        <v>117.376</v>
      </c>
      <c r="J146" s="235">
        <v>85.643000000000001</v>
      </c>
      <c r="K146" s="232">
        <v>0</v>
      </c>
      <c r="L146" s="232">
        <v>26.431000000000001</v>
      </c>
      <c r="M146" s="232">
        <v>56.968000000000004</v>
      </c>
      <c r="N146" s="232">
        <v>0</v>
      </c>
      <c r="O146" s="232">
        <v>2.2320000000000002</v>
      </c>
      <c r="P146" s="232">
        <v>0</v>
      </c>
      <c r="Q146" s="232">
        <v>1.2E-2</v>
      </c>
      <c r="R146" s="232">
        <v>0</v>
      </c>
      <c r="S146" s="232">
        <v>0</v>
      </c>
      <c r="T146" s="232">
        <v>0</v>
      </c>
      <c r="U146" s="235">
        <v>1.4930000000000001</v>
      </c>
      <c r="V146" s="232">
        <v>0</v>
      </c>
      <c r="W146" s="232">
        <v>1.4930000000000001</v>
      </c>
      <c r="X146" s="232">
        <v>0</v>
      </c>
      <c r="Y146" s="232">
        <v>0</v>
      </c>
      <c r="Z146" s="235">
        <v>0</v>
      </c>
      <c r="AA146" s="232">
        <v>0</v>
      </c>
      <c r="AB146" s="232">
        <v>0</v>
      </c>
      <c r="AC146" s="170">
        <v>0</v>
      </c>
      <c r="AD146" s="235">
        <v>0.64</v>
      </c>
      <c r="AE146" s="232">
        <v>0</v>
      </c>
      <c r="AF146" s="232">
        <v>0</v>
      </c>
      <c r="AG146" s="232" t="s">
        <v>365</v>
      </c>
      <c r="AH146" s="232" t="s">
        <v>365</v>
      </c>
      <c r="AI146" s="232" t="s">
        <v>365</v>
      </c>
      <c r="AJ146" s="232">
        <v>0</v>
      </c>
      <c r="AK146" s="232" t="s">
        <v>365</v>
      </c>
      <c r="AL146" s="232">
        <v>3.2000000000000001E-2</v>
      </c>
      <c r="AM146" s="232" t="s">
        <v>365</v>
      </c>
      <c r="AN146" s="232" t="s">
        <v>365</v>
      </c>
      <c r="AO146" s="232" t="s">
        <v>365</v>
      </c>
      <c r="AP146" s="232">
        <v>0</v>
      </c>
      <c r="AQ146" s="232">
        <v>0</v>
      </c>
      <c r="AR146" s="232">
        <v>0</v>
      </c>
      <c r="AS146" s="232">
        <v>0.29199999999999998</v>
      </c>
      <c r="AT146" s="232">
        <v>0.316</v>
      </c>
      <c r="AU146" s="232" t="s">
        <v>365</v>
      </c>
      <c r="AV146" s="232" t="s">
        <v>365</v>
      </c>
      <c r="AW146" s="232">
        <v>0</v>
      </c>
      <c r="AX146" s="232">
        <v>0</v>
      </c>
      <c r="AY146" s="232" t="s">
        <v>365</v>
      </c>
      <c r="AZ146" s="232">
        <v>0</v>
      </c>
      <c r="BA146" s="170">
        <v>17.991</v>
      </c>
      <c r="BB146" s="235">
        <v>6.8310000000000004</v>
      </c>
      <c r="BC146" s="232" t="s">
        <v>365</v>
      </c>
      <c r="BD146" s="232" t="s">
        <v>365</v>
      </c>
      <c r="BE146" s="232" t="s">
        <v>365</v>
      </c>
      <c r="BF146" s="232" t="s">
        <v>365</v>
      </c>
      <c r="BG146" s="232">
        <v>0</v>
      </c>
      <c r="BH146" s="232">
        <v>0</v>
      </c>
      <c r="BI146" s="232">
        <v>6.0720000000000001</v>
      </c>
      <c r="BJ146" s="232" t="s">
        <v>365</v>
      </c>
      <c r="BK146" s="232">
        <v>0.52</v>
      </c>
      <c r="BL146" s="232">
        <v>0</v>
      </c>
      <c r="BM146" s="232">
        <v>0</v>
      </c>
      <c r="BN146" s="232" t="s">
        <v>365</v>
      </c>
      <c r="BO146" s="232">
        <v>0</v>
      </c>
      <c r="BP146" s="232" t="s">
        <v>365</v>
      </c>
      <c r="BQ146" s="232" t="s">
        <v>365</v>
      </c>
      <c r="BR146" s="232" t="s">
        <v>365</v>
      </c>
      <c r="BS146" s="232">
        <v>0.13100000000000001</v>
      </c>
      <c r="BT146" s="232">
        <v>0.108</v>
      </c>
      <c r="BU146" s="235">
        <v>4.7779999999999996</v>
      </c>
      <c r="BV146" s="232">
        <v>2.6749999999999998</v>
      </c>
      <c r="BW146" s="232">
        <v>2.1030000000000002</v>
      </c>
      <c r="BX146" s="233">
        <v>0</v>
      </c>
      <c r="BY146" s="281" t="s">
        <v>365</v>
      </c>
      <c r="BZ146" s="170">
        <v>0</v>
      </c>
      <c r="CA146" s="234">
        <v>110.545</v>
      </c>
      <c r="CB146" s="170">
        <v>6.7229999999999999</v>
      </c>
    </row>
    <row r="147" spans="1:80" ht="11.25" customHeight="1">
      <c r="I147" s="237"/>
      <c r="AC147" s="237"/>
      <c r="BA147" s="238"/>
      <c r="BX147" s="238"/>
      <c r="BY147" s="282"/>
      <c r="BZ147" s="238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33"/>
  <sheetViews>
    <sheetView workbookViewId="0">
      <pane xSplit="1" ySplit="5" topLeftCell="AA67" activePane="bottomRight" state="frozen"/>
      <selection pane="topRight" activeCell="B1" sqref="B1"/>
      <selection pane="bottomLeft" activeCell="A6" sqref="A6"/>
      <selection pane="bottomRight" activeCell="AB70" sqref="AB70"/>
    </sheetView>
  </sheetViews>
  <sheetFormatPr defaultColWidth="9.140625" defaultRowHeight="11.25"/>
  <cols>
    <col min="1" max="1" width="42.5703125" style="262" customWidth="1"/>
    <col min="2" max="5" width="9.140625" style="242"/>
    <col min="6" max="6" width="12.5703125" style="242" customWidth="1"/>
    <col min="7" max="7" width="13.28515625" style="242" customWidth="1"/>
    <col min="8" max="8" width="9.140625" style="242"/>
    <col min="9" max="9" width="11.5703125" style="242" customWidth="1"/>
    <col min="10" max="10" width="9.140625" style="242"/>
    <col min="11" max="11" width="11.7109375" style="242" customWidth="1"/>
    <col min="12" max="13" width="9.140625" style="242"/>
    <col min="14" max="14" width="12.140625" style="242" customWidth="1"/>
    <col min="15" max="15" width="9.140625" style="242"/>
    <col min="16" max="16" width="12.140625" style="242" customWidth="1"/>
    <col min="17" max="17" width="13.140625" style="242" customWidth="1"/>
    <col min="18" max="18" width="12" style="242" customWidth="1"/>
    <col min="19" max="25" width="9.140625" style="242"/>
    <col min="26" max="26" width="11.28515625" style="242" customWidth="1"/>
    <col min="27" max="27" width="12.7109375" style="242" customWidth="1"/>
    <col min="28" max="28" width="12" style="242" customWidth="1"/>
    <col min="29" max="33" width="9.140625" style="242"/>
    <col min="34" max="34" width="12.42578125" style="242" customWidth="1"/>
    <col min="35" max="35" width="12.5703125" style="242" customWidth="1"/>
    <col min="36" max="39" width="9.140625" style="242"/>
    <col min="40" max="40" width="11.7109375" style="242" customWidth="1"/>
    <col min="41" max="46" width="9.140625" style="242"/>
    <col min="47" max="47" width="10.85546875" style="242" customWidth="1"/>
    <col min="48" max="48" width="9.140625" style="242"/>
    <col min="49" max="49" width="15.85546875" style="242" customWidth="1"/>
    <col min="50" max="50" width="9.140625" style="242"/>
    <col min="51" max="51" width="12.42578125" style="242" customWidth="1"/>
    <col min="52" max="52" width="9.140625" style="242"/>
    <col min="53" max="53" width="11.140625" style="242" customWidth="1"/>
    <col min="54" max="57" width="9.140625" style="242"/>
    <col min="58" max="58" width="11" style="242" customWidth="1"/>
    <col min="59" max="59" width="10.85546875" style="242" customWidth="1"/>
    <col min="60" max="65" width="9.140625" style="242"/>
    <col min="66" max="66" width="13" style="242" customWidth="1"/>
    <col min="67" max="67" width="12.28515625" style="242" customWidth="1"/>
    <col min="68" max="68" width="12.7109375" style="242" customWidth="1"/>
    <col min="69" max="16384" width="9.140625" style="242"/>
  </cols>
  <sheetData>
    <row r="1" spans="1:71">
      <c r="A1" s="241" t="s">
        <v>605</v>
      </c>
      <c r="H1" s="320">
        <f>H6*41868</f>
        <v>369443232</v>
      </c>
      <c r="I1" s="320" t="s">
        <v>606</v>
      </c>
    </row>
    <row r="2" spans="1:71">
      <c r="A2" s="241" t="s">
        <v>607</v>
      </c>
    </row>
    <row r="3" spans="1:71" s="250" customFormat="1" ht="45">
      <c r="A3" s="243" t="s">
        <v>2</v>
      </c>
      <c r="B3" s="244" t="s">
        <v>608</v>
      </c>
      <c r="C3" s="245" t="s">
        <v>609</v>
      </c>
      <c r="D3" s="246" t="s">
        <v>610</v>
      </c>
      <c r="E3" s="247" t="s">
        <v>611</v>
      </c>
      <c r="F3" s="247" t="s">
        <v>612</v>
      </c>
      <c r="G3" s="247" t="s">
        <v>613</v>
      </c>
      <c r="H3" s="247" t="s">
        <v>614</v>
      </c>
      <c r="I3" s="247" t="s">
        <v>615</v>
      </c>
      <c r="J3" s="247" t="s">
        <v>616</v>
      </c>
      <c r="K3" s="247" t="s">
        <v>617</v>
      </c>
      <c r="L3" s="247" t="s">
        <v>618</v>
      </c>
      <c r="M3" s="248" t="s">
        <v>619</v>
      </c>
      <c r="N3" s="245" t="s">
        <v>620</v>
      </c>
      <c r="O3" s="249" t="s">
        <v>621</v>
      </c>
      <c r="P3" s="247" t="s">
        <v>622</v>
      </c>
      <c r="Q3" s="247" t="s">
        <v>623</v>
      </c>
      <c r="R3" s="248" t="s">
        <v>624</v>
      </c>
      <c r="S3" s="245" t="s">
        <v>625</v>
      </c>
      <c r="T3" s="249" t="s">
        <v>626</v>
      </c>
      <c r="U3" s="248" t="s">
        <v>627</v>
      </c>
      <c r="V3" s="245" t="s">
        <v>628</v>
      </c>
      <c r="W3" s="245" t="s">
        <v>629</v>
      </c>
      <c r="X3" s="249" t="s">
        <v>630</v>
      </c>
      <c r="Y3" s="247" t="s">
        <v>631</v>
      </c>
      <c r="Z3" s="247" t="s">
        <v>632</v>
      </c>
      <c r="AA3" s="247" t="s">
        <v>633</v>
      </c>
      <c r="AB3" s="247" t="s">
        <v>634</v>
      </c>
      <c r="AC3" s="247" t="s">
        <v>635</v>
      </c>
      <c r="AD3" s="247" t="s">
        <v>636</v>
      </c>
      <c r="AE3" s="247" t="s">
        <v>637</v>
      </c>
      <c r="AF3" s="247" t="s">
        <v>638</v>
      </c>
      <c r="AG3" s="247" t="s">
        <v>639</v>
      </c>
      <c r="AH3" s="247" t="s">
        <v>640</v>
      </c>
      <c r="AI3" s="247" t="s">
        <v>641</v>
      </c>
      <c r="AJ3" s="247" t="s">
        <v>642</v>
      </c>
      <c r="AK3" s="247" t="s">
        <v>643</v>
      </c>
      <c r="AL3" s="247" t="s">
        <v>644</v>
      </c>
      <c r="AM3" s="247" t="s">
        <v>645</v>
      </c>
      <c r="AN3" s="247" t="s">
        <v>646</v>
      </c>
      <c r="AO3" s="247" t="s">
        <v>647</v>
      </c>
      <c r="AP3" s="247" t="s">
        <v>648</v>
      </c>
      <c r="AQ3" s="247" t="s">
        <v>649</v>
      </c>
      <c r="AR3" s="247" t="s">
        <v>650</v>
      </c>
      <c r="AS3" s="248" t="s">
        <v>651</v>
      </c>
      <c r="AT3" s="245" t="s">
        <v>652</v>
      </c>
      <c r="AU3" s="245" t="s">
        <v>653</v>
      </c>
      <c r="AV3" s="249" t="s">
        <v>654</v>
      </c>
      <c r="AW3" s="247" t="s">
        <v>655</v>
      </c>
      <c r="AX3" s="247" t="s">
        <v>656</v>
      </c>
      <c r="AY3" s="247" t="s">
        <v>657</v>
      </c>
      <c r="AZ3" s="247" t="s">
        <v>658</v>
      </c>
      <c r="BA3" s="247" t="s">
        <v>659</v>
      </c>
      <c r="BB3" s="247" t="s">
        <v>660</v>
      </c>
      <c r="BC3" s="247" t="s">
        <v>661</v>
      </c>
      <c r="BD3" s="247" t="s">
        <v>662</v>
      </c>
      <c r="BE3" s="247" t="s">
        <v>663</v>
      </c>
      <c r="BF3" s="247" t="s">
        <v>664</v>
      </c>
      <c r="BG3" s="247" t="s">
        <v>665</v>
      </c>
      <c r="BH3" s="247" t="s">
        <v>666</v>
      </c>
      <c r="BI3" s="247" t="s">
        <v>667</v>
      </c>
      <c r="BJ3" s="247" t="s">
        <v>668</v>
      </c>
      <c r="BK3" s="247" t="s">
        <v>669</v>
      </c>
      <c r="BL3" s="247" t="s">
        <v>670</v>
      </c>
      <c r="BM3" s="248" t="s">
        <v>671</v>
      </c>
      <c r="BN3" s="245" t="s">
        <v>672</v>
      </c>
      <c r="BO3" s="249" t="s">
        <v>673</v>
      </c>
      <c r="BP3" s="248" t="s">
        <v>674</v>
      </c>
      <c r="BQ3" s="245" t="s">
        <v>675</v>
      </c>
      <c r="BR3" s="245" t="s">
        <v>676</v>
      </c>
      <c r="BS3" s="245" t="s">
        <v>677</v>
      </c>
    </row>
    <row r="4" spans="1:71" s="255" customFormat="1" ht="56.25">
      <c r="A4" s="410" t="s">
        <v>678</v>
      </c>
      <c r="B4" s="251" t="s">
        <v>290</v>
      </c>
      <c r="C4" s="251" t="s">
        <v>291</v>
      </c>
      <c r="D4" s="252" t="s">
        <v>292</v>
      </c>
      <c r="E4" s="253" t="s">
        <v>293</v>
      </c>
      <c r="F4" s="253" t="s">
        <v>294</v>
      </c>
      <c r="G4" s="253" t="s">
        <v>295</v>
      </c>
      <c r="H4" s="253" t="s">
        <v>296</v>
      </c>
      <c r="I4" s="253" t="s">
        <v>297</v>
      </c>
      <c r="J4" s="253" t="s">
        <v>298</v>
      </c>
      <c r="K4" s="253" t="s">
        <v>299</v>
      </c>
      <c r="L4" s="253" t="s">
        <v>300</v>
      </c>
      <c r="M4" s="254" t="s">
        <v>301</v>
      </c>
      <c r="N4" s="251" t="s">
        <v>302</v>
      </c>
      <c r="O4" s="252" t="s">
        <v>303</v>
      </c>
      <c r="P4" s="253" t="s">
        <v>304</v>
      </c>
      <c r="Q4" s="253" t="s">
        <v>305</v>
      </c>
      <c r="R4" s="254" t="s">
        <v>306</v>
      </c>
      <c r="S4" s="251" t="s">
        <v>307</v>
      </c>
      <c r="T4" s="252" t="s">
        <v>308</v>
      </c>
      <c r="U4" s="254" t="s">
        <v>309</v>
      </c>
      <c r="V4" s="251" t="s">
        <v>310</v>
      </c>
      <c r="W4" s="251" t="s">
        <v>311</v>
      </c>
      <c r="X4" s="252" t="s">
        <v>312</v>
      </c>
      <c r="Y4" s="253" t="s">
        <v>313</v>
      </c>
      <c r="Z4" s="253" t="s">
        <v>314</v>
      </c>
      <c r="AA4" s="253" t="s">
        <v>315</v>
      </c>
      <c r="AB4" s="253" t="s">
        <v>316</v>
      </c>
      <c r="AC4" s="253" t="s">
        <v>317</v>
      </c>
      <c r="AD4" s="253" t="s">
        <v>318</v>
      </c>
      <c r="AE4" s="253" t="s">
        <v>319</v>
      </c>
      <c r="AF4" s="253" t="s">
        <v>320</v>
      </c>
      <c r="AG4" s="253" t="s">
        <v>321</v>
      </c>
      <c r="AH4" s="253" t="s">
        <v>322</v>
      </c>
      <c r="AI4" s="253" t="s">
        <v>323</v>
      </c>
      <c r="AJ4" s="253" t="s">
        <v>324</v>
      </c>
      <c r="AK4" s="253" t="s">
        <v>325</v>
      </c>
      <c r="AL4" s="253" t="s">
        <v>326</v>
      </c>
      <c r="AM4" s="253" t="s">
        <v>327</v>
      </c>
      <c r="AN4" s="253" t="s">
        <v>328</v>
      </c>
      <c r="AO4" s="253" t="s">
        <v>329</v>
      </c>
      <c r="AP4" s="253" t="s">
        <v>330</v>
      </c>
      <c r="AQ4" s="253" t="s">
        <v>331</v>
      </c>
      <c r="AR4" s="253" t="s">
        <v>332</v>
      </c>
      <c r="AS4" s="254" t="s">
        <v>333</v>
      </c>
      <c r="AT4" s="251" t="s">
        <v>334</v>
      </c>
      <c r="AU4" s="251" t="s">
        <v>335</v>
      </c>
      <c r="AV4" s="252" t="s">
        <v>336</v>
      </c>
      <c r="AW4" s="253" t="s">
        <v>337</v>
      </c>
      <c r="AX4" s="253" t="s">
        <v>338</v>
      </c>
      <c r="AY4" s="253" t="s">
        <v>339</v>
      </c>
      <c r="AZ4" s="253" t="s">
        <v>340</v>
      </c>
      <c r="BA4" s="253" t="s">
        <v>341</v>
      </c>
      <c r="BB4" s="253" t="s">
        <v>342</v>
      </c>
      <c r="BC4" s="253" t="s">
        <v>343</v>
      </c>
      <c r="BD4" s="253" t="s">
        <v>344</v>
      </c>
      <c r="BE4" s="253" t="s">
        <v>345</v>
      </c>
      <c r="BF4" s="253" t="s">
        <v>346</v>
      </c>
      <c r="BG4" s="253" t="s">
        <v>347</v>
      </c>
      <c r="BH4" s="253" t="s">
        <v>348</v>
      </c>
      <c r="BI4" s="253" t="s">
        <v>349</v>
      </c>
      <c r="BJ4" s="253" t="s">
        <v>350</v>
      </c>
      <c r="BK4" s="253" t="s">
        <v>351</v>
      </c>
      <c r="BL4" s="253" t="s">
        <v>352</v>
      </c>
      <c r="BM4" s="254" t="s">
        <v>353</v>
      </c>
      <c r="BN4" s="251" t="s">
        <v>354</v>
      </c>
      <c r="BO4" s="252" t="s">
        <v>355</v>
      </c>
      <c r="BP4" s="254" t="s">
        <v>356</v>
      </c>
      <c r="BQ4" s="251" t="s">
        <v>357</v>
      </c>
      <c r="BR4" s="251" t="s">
        <v>358</v>
      </c>
      <c r="BS4" s="251" t="s">
        <v>359</v>
      </c>
    </row>
    <row r="5" spans="1:71" s="255" customFormat="1" ht="15.75" customHeight="1">
      <c r="A5" s="411"/>
      <c r="B5" s="412" t="s">
        <v>289</v>
      </c>
      <c r="C5" s="409"/>
      <c r="D5" s="409"/>
      <c r="E5" s="413"/>
      <c r="F5" s="408" t="s">
        <v>289</v>
      </c>
      <c r="G5" s="409"/>
      <c r="H5" s="409"/>
      <c r="I5" s="413"/>
      <c r="J5" s="408" t="s">
        <v>289</v>
      </c>
      <c r="K5" s="409"/>
      <c r="L5" s="409"/>
      <c r="M5" s="409"/>
      <c r="N5" s="412" t="s">
        <v>289</v>
      </c>
      <c r="O5" s="409"/>
      <c r="P5" s="409"/>
      <c r="Q5" s="413"/>
      <c r="R5" s="408" t="s">
        <v>289</v>
      </c>
      <c r="S5" s="409"/>
      <c r="T5" s="409"/>
      <c r="U5" s="409"/>
      <c r="V5" s="412" t="s">
        <v>289</v>
      </c>
      <c r="W5" s="409"/>
      <c r="X5" s="409"/>
      <c r="Y5" s="413"/>
      <c r="Z5" s="408" t="s">
        <v>289</v>
      </c>
      <c r="AA5" s="409"/>
      <c r="AB5" s="409"/>
      <c r="AC5" s="413"/>
      <c r="AD5" s="408" t="s">
        <v>289</v>
      </c>
      <c r="AE5" s="409"/>
      <c r="AF5" s="409"/>
      <c r="AG5" s="413"/>
      <c r="AH5" s="408" t="s">
        <v>289</v>
      </c>
      <c r="AI5" s="409"/>
      <c r="AJ5" s="409"/>
      <c r="AK5" s="413"/>
      <c r="AL5" s="408" t="s">
        <v>289</v>
      </c>
      <c r="AM5" s="409"/>
      <c r="AN5" s="409"/>
      <c r="AO5" s="413"/>
      <c r="AP5" s="408" t="s">
        <v>289</v>
      </c>
      <c r="AQ5" s="409"/>
      <c r="AR5" s="409"/>
      <c r="AS5" s="409"/>
      <c r="AT5" s="412" t="s">
        <v>289</v>
      </c>
      <c r="AU5" s="409"/>
      <c r="AV5" s="409"/>
      <c r="AW5" s="413"/>
      <c r="AX5" s="408" t="s">
        <v>289</v>
      </c>
      <c r="AY5" s="409"/>
      <c r="AZ5" s="409"/>
      <c r="BA5" s="413"/>
      <c r="BB5" s="408" t="s">
        <v>289</v>
      </c>
      <c r="BC5" s="409"/>
      <c r="BD5" s="409"/>
      <c r="BE5" s="413"/>
      <c r="BF5" s="408" t="s">
        <v>289</v>
      </c>
      <c r="BG5" s="409"/>
      <c r="BH5" s="409"/>
      <c r="BI5" s="413"/>
      <c r="BJ5" s="408" t="s">
        <v>289</v>
      </c>
      <c r="BK5" s="409"/>
      <c r="BL5" s="409"/>
      <c r="BM5" s="409"/>
      <c r="BN5" s="412" t="s">
        <v>289</v>
      </c>
      <c r="BO5" s="409"/>
      <c r="BP5" s="409"/>
      <c r="BQ5" s="414"/>
      <c r="BR5" s="412" t="s">
        <v>289</v>
      </c>
      <c r="BS5" s="414"/>
    </row>
    <row r="6" spans="1:71" ht="26.25" customHeight="1">
      <c r="A6" s="256" t="s">
        <v>679</v>
      </c>
      <c r="B6" s="257">
        <v>55600</v>
      </c>
      <c r="C6" s="257">
        <v>40032</v>
      </c>
      <c r="D6" s="258"/>
      <c r="E6" s="259">
        <v>8654</v>
      </c>
      <c r="F6" s="259">
        <v>22554</v>
      </c>
      <c r="G6" s="259"/>
      <c r="H6" s="259">
        <v>8824</v>
      </c>
      <c r="I6" s="259"/>
      <c r="J6" s="259"/>
      <c r="K6" s="259"/>
      <c r="L6" s="259"/>
      <c r="M6" s="260"/>
      <c r="N6" s="261"/>
      <c r="O6" s="258"/>
      <c r="P6" s="259"/>
      <c r="Q6" s="259"/>
      <c r="R6" s="260"/>
      <c r="S6" s="257"/>
      <c r="T6" s="258"/>
      <c r="U6" s="260"/>
      <c r="V6" s="261"/>
      <c r="W6" s="257">
        <v>934</v>
      </c>
      <c r="X6" s="258">
        <v>928</v>
      </c>
      <c r="Y6" s="259"/>
      <c r="Z6" s="259"/>
      <c r="AA6" s="259">
        <v>6</v>
      </c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60"/>
      <c r="AT6" s="261">
        <v>3378</v>
      </c>
      <c r="AU6" s="257">
        <v>10160</v>
      </c>
      <c r="AV6" s="258">
        <v>182</v>
      </c>
      <c r="AW6" s="259"/>
      <c r="AX6" s="259">
        <v>1359</v>
      </c>
      <c r="AY6" s="259">
        <v>168</v>
      </c>
      <c r="AZ6" s="259">
        <v>80</v>
      </c>
      <c r="BA6" s="259">
        <v>26</v>
      </c>
      <c r="BB6" s="259">
        <v>6606</v>
      </c>
      <c r="BC6" s="259"/>
      <c r="BD6" s="259">
        <v>323</v>
      </c>
      <c r="BE6" s="259">
        <v>144</v>
      </c>
      <c r="BF6" s="259">
        <v>131</v>
      </c>
      <c r="BG6" s="259"/>
      <c r="BH6" s="259">
        <v>842</v>
      </c>
      <c r="BI6" s="259"/>
      <c r="BJ6" s="259"/>
      <c r="BK6" s="259"/>
      <c r="BL6" s="259">
        <v>2</v>
      </c>
      <c r="BM6" s="260">
        <v>298</v>
      </c>
      <c r="BN6" s="261">
        <v>1069</v>
      </c>
      <c r="BO6" s="258">
        <v>661</v>
      </c>
      <c r="BP6" s="260">
        <v>409</v>
      </c>
      <c r="BQ6" s="257"/>
      <c r="BR6" s="257">
        <v>27</v>
      </c>
      <c r="BS6" s="257"/>
    </row>
    <row r="7" spans="1:71" ht="26.25" customHeight="1">
      <c r="A7" s="256" t="s">
        <v>680</v>
      </c>
      <c r="B7" s="257">
        <v>257</v>
      </c>
      <c r="C7" s="257">
        <v>195</v>
      </c>
      <c r="D7" s="258"/>
      <c r="E7" s="259"/>
      <c r="F7" s="259">
        <v>195</v>
      </c>
      <c r="G7" s="259"/>
      <c r="H7" s="259"/>
      <c r="I7" s="259"/>
      <c r="J7" s="259"/>
      <c r="K7" s="259"/>
      <c r="L7" s="259"/>
      <c r="M7" s="260"/>
      <c r="N7" s="257"/>
      <c r="O7" s="258"/>
      <c r="P7" s="259"/>
      <c r="Q7" s="259"/>
      <c r="R7" s="260"/>
      <c r="S7" s="257"/>
      <c r="T7" s="258"/>
      <c r="U7" s="260"/>
      <c r="V7" s="257"/>
      <c r="W7" s="257">
        <v>62</v>
      </c>
      <c r="X7" s="258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>
        <v>62</v>
      </c>
      <c r="AP7" s="259"/>
      <c r="AQ7" s="259"/>
      <c r="AR7" s="259"/>
      <c r="AS7" s="260"/>
      <c r="AT7" s="257"/>
      <c r="AU7" s="257"/>
      <c r="AV7" s="258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60"/>
      <c r="BN7" s="257"/>
      <c r="BO7" s="258"/>
      <c r="BP7" s="260"/>
      <c r="BQ7" s="257"/>
      <c r="BR7" s="257"/>
      <c r="BS7" s="257"/>
    </row>
    <row r="8" spans="1:71" ht="26.25" customHeight="1">
      <c r="A8" s="256" t="s">
        <v>681</v>
      </c>
      <c r="B8" s="257">
        <v>58492</v>
      </c>
      <c r="C8" s="257">
        <v>7738</v>
      </c>
      <c r="D8" s="258">
        <v>189</v>
      </c>
      <c r="E8" s="259">
        <v>1249</v>
      </c>
      <c r="F8" s="259">
        <v>6134</v>
      </c>
      <c r="G8" s="259"/>
      <c r="H8" s="259">
        <v>29</v>
      </c>
      <c r="I8" s="259">
        <v>4</v>
      </c>
      <c r="J8" s="259">
        <v>129</v>
      </c>
      <c r="K8" s="259"/>
      <c r="L8" s="259">
        <v>1</v>
      </c>
      <c r="M8" s="260">
        <v>3</v>
      </c>
      <c r="N8" s="257"/>
      <c r="O8" s="258"/>
      <c r="P8" s="259"/>
      <c r="Q8" s="259"/>
      <c r="R8" s="260"/>
      <c r="S8" s="257"/>
      <c r="T8" s="258"/>
      <c r="U8" s="260"/>
      <c r="V8" s="257"/>
      <c r="W8" s="257">
        <v>33491</v>
      </c>
      <c r="X8" s="258">
        <v>25280</v>
      </c>
      <c r="Y8" s="259"/>
      <c r="Z8" s="259">
        <v>225</v>
      </c>
      <c r="AA8" s="259">
        <v>73</v>
      </c>
      <c r="AB8" s="259"/>
      <c r="AC8" s="259"/>
      <c r="AD8" s="259"/>
      <c r="AE8" s="259">
        <v>2356</v>
      </c>
      <c r="AF8" s="259">
        <v>356</v>
      </c>
      <c r="AG8" s="259">
        <v>0</v>
      </c>
      <c r="AH8" s="259"/>
      <c r="AI8" s="259"/>
      <c r="AJ8" s="259">
        <v>0</v>
      </c>
      <c r="AK8" s="259"/>
      <c r="AL8" s="259">
        <v>4378</v>
      </c>
      <c r="AM8" s="259">
        <v>30</v>
      </c>
      <c r="AN8" s="259">
        <v>79</v>
      </c>
      <c r="AO8" s="259">
        <v>229</v>
      </c>
      <c r="AP8" s="259">
        <v>169</v>
      </c>
      <c r="AQ8" s="259">
        <v>35</v>
      </c>
      <c r="AR8" s="259">
        <v>85</v>
      </c>
      <c r="AS8" s="260">
        <v>194</v>
      </c>
      <c r="AT8" s="257">
        <v>14471</v>
      </c>
      <c r="AU8" s="257">
        <v>1019</v>
      </c>
      <c r="AV8" s="258"/>
      <c r="AW8" s="259"/>
      <c r="AX8" s="259"/>
      <c r="AY8" s="259"/>
      <c r="AZ8" s="259"/>
      <c r="BA8" s="259"/>
      <c r="BB8" s="259">
        <v>651</v>
      </c>
      <c r="BC8" s="259"/>
      <c r="BD8" s="259"/>
      <c r="BE8" s="259"/>
      <c r="BF8" s="259">
        <v>39</v>
      </c>
      <c r="BG8" s="259">
        <v>14</v>
      </c>
      <c r="BH8" s="259">
        <v>274</v>
      </c>
      <c r="BI8" s="259">
        <v>40</v>
      </c>
      <c r="BJ8" s="259"/>
      <c r="BK8" s="259"/>
      <c r="BL8" s="259"/>
      <c r="BM8" s="260"/>
      <c r="BN8" s="257"/>
      <c r="BO8" s="258"/>
      <c r="BP8" s="260"/>
      <c r="BQ8" s="257"/>
      <c r="BR8" s="257"/>
      <c r="BS8" s="257">
        <v>1773</v>
      </c>
    </row>
    <row r="9" spans="1:71" ht="26.25" customHeight="1">
      <c r="A9" s="256" t="s">
        <v>682</v>
      </c>
      <c r="B9" s="257">
        <v>14295</v>
      </c>
      <c r="C9" s="257">
        <v>7603</v>
      </c>
      <c r="D9" s="258"/>
      <c r="E9" s="259">
        <v>1883</v>
      </c>
      <c r="F9" s="259">
        <v>1185</v>
      </c>
      <c r="G9" s="259"/>
      <c r="H9" s="259">
        <v>10</v>
      </c>
      <c r="I9" s="259">
        <v>12</v>
      </c>
      <c r="J9" s="259">
        <v>4244</v>
      </c>
      <c r="K9" s="259"/>
      <c r="L9" s="259">
        <v>268</v>
      </c>
      <c r="M9" s="260"/>
      <c r="N9" s="257"/>
      <c r="O9" s="258"/>
      <c r="P9" s="259"/>
      <c r="Q9" s="259"/>
      <c r="R9" s="260"/>
      <c r="S9" s="257"/>
      <c r="T9" s="258"/>
      <c r="U9" s="260"/>
      <c r="V9" s="257"/>
      <c r="W9" s="257">
        <v>4650</v>
      </c>
      <c r="X9" s="258">
        <v>202</v>
      </c>
      <c r="Y9" s="259"/>
      <c r="Z9" s="259"/>
      <c r="AA9" s="259"/>
      <c r="AB9" s="259"/>
      <c r="AC9" s="259"/>
      <c r="AD9" s="259"/>
      <c r="AE9" s="259">
        <v>390</v>
      </c>
      <c r="AF9" s="259">
        <v>217</v>
      </c>
      <c r="AG9" s="259">
        <v>27</v>
      </c>
      <c r="AH9" s="259"/>
      <c r="AI9" s="259">
        <v>158</v>
      </c>
      <c r="AJ9" s="259">
        <v>0</v>
      </c>
      <c r="AK9" s="259">
        <v>663</v>
      </c>
      <c r="AL9" s="259">
        <v>334</v>
      </c>
      <c r="AM9" s="259">
        <v>1088</v>
      </c>
      <c r="AN9" s="259">
        <v>125</v>
      </c>
      <c r="AO9" s="259">
        <v>349</v>
      </c>
      <c r="AP9" s="259">
        <v>496</v>
      </c>
      <c r="AQ9" s="259">
        <v>189</v>
      </c>
      <c r="AR9" s="259">
        <v>12</v>
      </c>
      <c r="AS9" s="260">
        <v>403</v>
      </c>
      <c r="AT9" s="257">
        <v>824</v>
      </c>
      <c r="AU9" s="257">
        <v>585</v>
      </c>
      <c r="AV9" s="258"/>
      <c r="AW9" s="259"/>
      <c r="AX9" s="259"/>
      <c r="AY9" s="259"/>
      <c r="AZ9" s="259"/>
      <c r="BA9" s="259"/>
      <c r="BB9" s="259">
        <v>285</v>
      </c>
      <c r="BC9" s="259"/>
      <c r="BD9" s="259"/>
      <c r="BE9" s="259"/>
      <c r="BF9" s="259">
        <v>1</v>
      </c>
      <c r="BG9" s="259"/>
      <c r="BH9" s="259">
        <v>300</v>
      </c>
      <c r="BI9" s="259"/>
      <c r="BJ9" s="259"/>
      <c r="BK9" s="259"/>
      <c r="BL9" s="259"/>
      <c r="BM9" s="260"/>
      <c r="BN9" s="257"/>
      <c r="BO9" s="258"/>
      <c r="BP9" s="260"/>
      <c r="BQ9" s="257"/>
      <c r="BR9" s="257"/>
      <c r="BS9" s="257">
        <v>633</v>
      </c>
    </row>
    <row r="10" spans="1:71" ht="26.25" customHeight="1">
      <c r="A10" s="256" t="s">
        <v>683</v>
      </c>
      <c r="B10" s="257">
        <v>904</v>
      </c>
      <c r="C10" s="257">
        <v>571</v>
      </c>
      <c r="D10" s="258">
        <v>10</v>
      </c>
      <c r="E10" s="259">
        <v>-24</v>
      </c>
      <c r="F10" s="259">
        <v>366</v>
      </c>
      <c r="G10" s="259"/>
      <c r="H10" s="259">
        <v>5</v>
      </c>
      <c r="I10" s="259">
        <v>0</v>
      </c>
      <c r="J10" s="259">
        <v>214</v>
      </c>
      <c r="K10" s="259"/>
      <c r="L10" s="259">
        <v>0</v>
      </c>
      <c r="M10" s="260">
        <v>0</v>
      </c>
      <c r="N10" s="257"/>
      <c r="O10" s="258"/>
      <c r="P10" s="259"/>
      <c r="Q10" s="259"/>
      <c r="R10" s="260"/>
      <c r="S10" s="257"/>
      <c r="T10" s="258"/>
      <c r="U10" s="260"/>
      <c r="V10" s="257"/>
      <c r="W10" s="257">
        <v>-63</v>
      </c>
      <c r="X10" s="258">
        <v>-38</v>
      </c>
      <c r="Y10" s="259"/>
      <c r="Z10" s="259">
        <v>-55</v>
      </c>
      <c r="AA10" s="259">
        <v>-1</v>
      </c>
      <c r="AB10" s="259"/>
      <c r="AC10" s="259"/>
      <c r="AD10" s="259"/>
      <c r="AE10" s="259">
        <v>5</v>
      </c>
      <c r="AF10" s="259">
        <v>2</v>
      </c>
      <c r="AG10" s="259">
        <v>1</v>
      </c>
      <c r="AH10" s="259"/>
      <c r="AI10" s="259">
        <v>26</v>
      </c>
      <c r="AJ10" s="259">
        <v>0</v>
      </c>
      <c r="AK10" s="259">
        <v>0</v>
      </c>
      <c r="AL10" s="259">
        <v>12</v>
      </c>
      <c r="AM10" s="259">
        <v>-19</v>
      </c>
      <c r="AN10" s="259">
        <v>3</v>
      </c>
      <c r="AO10" s="259">
        <v>2</v>
      </c>
      <c r="AP10" s="259">
        <v>-2</v>
      </c>
      <c r="AQ10" s="259">
        <v>1</v>
      </c>
      <c r="AR10" s="259">
        <v>2</v>
      </c>
      <c r="AS10" s="260">
        <v>-2</v>
      </c>
      <c r="AT10" s="257">
        <v>396</v>
      </c>
      <c r="AU10" s="257">
        <v>-1</v>
      </c>
      <c r="AV10" s="258"/>
      <c r="AW10" s="259"/>
      <c r="AX10" s="259"/>
      <c r="AY10" s="259"/>
      <c r="AZ10" s="259"/>
      <c r="BA10" s="259"/>
      <c r="BB10" s="259"/>
      <c r="BC10" s="259"/>
      <c r="BD10" s="259"/>
      <c r="BE10" s="259"/>
      <c r="BF10" s="259">
        <v>0</v>
      </c>
      <c r="BG10" s="259"/>
      <c r="BH10" s="259">
        <v>-1</v>
      </c>
      <c r="BI10" s="259"/>
      <c r="BJ10" s="259"/>
      <c r="BK10" s="259"/>
      <c r="BL10" s="259">
        <v>0</v>
      </c>
      <c r="BM10" s="260"/>
      <c r="BN10" s="257"/>
      <c r="BO10" s="258"/>
      <c r="BP10" s="260"/>
      <c r="BQ10" s="257"/>
      <c r="BR10" s="257"/>
      <c r="BS10" s="257"/>
    </row>
    <row r="11" spans="1:71" ht="26.25" customHeight="1">
      <c r="A11" s="256" t="s">
        <v>684</v>
      </c>
      <c r="B11" s="257">
        <v>100958</v>
      </c>
      <c r="C11" s="257">
        <v>40933</v>
      </c>
      <c r="D11" s="258">
        <v>199</v>
      </c>
      <c r="E11" s="259">
        <v>7997</v>
      </c>
      <c r="F11" s="259">
        <v>28064</v>
      </c>
      <c r="G11" s="259"/>
      <c r="H11" s="259">
        <v>8847</v>
      </c>
      <c r="I11" s="259">
        <v>-7</v>
      </c>
      <c r="J11" s="259">
        <v>-3902</v>
      </c>
      <c r="K11" s="259"/>
      <c r="L11" s="259">
        <v>-268</v>
      </c>
      <c r="M11" s="260">
        <v>3</v>
      </c>
      <c r="N11" s="257"/>
      <c r="O11" s="258"/>
      <c r="P11" s="259"/>
      <c r="Q11" s="259"/>
      <c r="R11" s="260"/>
      <c r="S11" s="257"/>
      <c r="T11" s="258"/>
      <c r="U11" s="260"/>
      <c r="V11" s="257"/>
      <c r="W11" s="257">
        <v>29773</v>
      </c>
      <c r="X11" s="258">
        <v>25968</v>
      </c>
      <c r="Y11" s="259"/>
      <c r="Z11" s="259">
        <v>170</v>
      </c>
      <c r="AA11" s="259">
        <v>78</v>
      </c>
      <c r="AB11" s="259"/>
      <c r="AC11" s="259"/>
      <c r="AD11" s="259"/>
      <c r="AE11" s="259">
        <v>1971</v>
      </c>
      <c r="AF11" s="259">
        <v>141</v>
      </c>
      <c r="AG11" s="259">
        <v>-26</v>
      </c>
      <c r="AH11" s="259"/>
      <c r="AI11" s="259">
        <v>-132</v>
      </c>
      <c r="AJ11" s="259">
        <v>0</v>
      </c>
      <c r="AK11" s="259">
        <v>-663</v>
      </c>
      <c r="AL11" s="259">
        <v>4056</v>
      </c>
      <c r="AM11" s="259">
        <v>-1077</v>
      </c>
      <c r="AN11" s="259">
        <v>-43</v>
      </c>
      <c r="AO11" s="259">
        <v>-56</v>
      </c>
      <c r="AP11" s="259">
        <v>-328</v>
      </c>
      <c r="AQ11" s="259">
        <v>-152</v>
      </c>
      <c r="AR11" s="259">
        <v>75</v>
      </c>
      <c r="AS11" s="260">
        <v>-210</v>
      </c>
      <c r="AT11" s="257">
        <v>17422</v>
      </c>
      <c r="AU11" s="257">
        <v>10593</v>
      </c>
      <c r="AV11" s="258">
        <v>182</v>
      </c>
      <c r="AW11" s="259"/>
      <c r="AX11" s="259">
        <v>1359</v>
      </c>
      <c r="AY11" s="259">
        <v>168</v>
      </c>
      <c r="AZ11" s="259">
        <v>80</v>
      </c>
      <c r="BA11" s="259">
        <v>26</v>
      </c>
      <c r="BB11" s="259">
        <v>6972</v>
      </c>
      <c r="BC11" s="259"/>
      <c r="BD11" s="259">
        <v>323</v>
      </c>
      <c r="BE11" s="259">
        <v>144</v>
      </c>
      <c r="BF11" s="259">
        <v>169</v>
      </c>
      <c r="BG11" s="259">
        <v>14</v>
      </c>
      <c r="BH11" s="259">
        <v>816</v>
      </c>
      <c r="BI11" s="259">
        <v>40</v>
      </c>
      <c r="BJ11" s="259"/>
      <c r="BK11" s="259"/>
      <c r="BL11" s="259">
        <v>2</v>
      </c>
      <c r="BM11" s="260">
        <v>298</v>
      </c>
      <c r="BN11" s="257">
        <v>1069</v>
      </c>
      <c r="BO11" s="258">
        <v>661</v>
      </c>
      <c r="BP11" s="260">
        <v>409</v>
      </c>
      <c r="BQ11" s="257"/>
      <c r="BR11" s="257">
        <v>27</v>
      </c>
      <c r="BS11" s="257">
        <v>1141</v>
      </c>
    </row>
    <row r="12" spans="1:71" ht="26.25" customHeight="1">
      <c r="A12" s="256" t="s">
        <v>685</v>
      </c>
      <c r="B12" s="257">
        <v>302</v>
      </c>
      <c r="C12" s="257"/>
      <c r="D12" s="258"/>
      <c r="E12" s="259"/>
      <c r="F12" s="259"/>
      <c r="G12" s="259"/>
      <c r="H12" s="259"/>
      <c r="I12" s="259"/>
      <c r="J12" s="259"/>
      <c r="K12" s="259"/>
      <c r="L12" s="259"/>
      <c r="M12" s="260"/>
      <c r="N12" s="257"/>
      <c r="O12" s="258"/>
      <c r="P12" s="259"/>
      <c r="Q12" s="259"/>
      <c r="R12" s="260"/>
      <c r="S12" s="257"/>
      <c r="T12" s="258"/>
      <c r="U12" s="260"/>
      <c r="V12" s="257"/>
      <c r="W12" s="257">
        <v>302</v>
      </c>
      <c r="X12" s="258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>
        <v>217</v>
      </c>
      <c r="AM12" s="259">
        <v>84</v>
      </c>
      <c r="AN12" s="259"/>
      <c r="AO12" s="259"/>
      <c r="AP12" s="259"/>
      <c r="AQ12" s="259"/>
      <c r="AR12" s="259"/>
      <c r="AS12" s="260"/>
      <c r="AT12" s="257"/>
      <c r="AU12" s="257"/>
      <c r="AV12" s="258"/>
      <c r="AW12" s="259"/>
      <c r="AX12" s="259"/>
      <c r="AY12" s="259"/>
      <c r="AZ12" s="259"/>
      <c r="BA12" s="259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60"/>
      <c r="BN12" s="257"/>
      <c r="BO12" s="258"/>
      <c r="BP12" s="260"/>
      <c r="BQ12" s="257"/>
      <c r="BR12" s="257"/>
      <c r="BS12" s="257"/>
    </row>
    <row r="13" spans="1:71" ht="26.25" customHeight="1">
      <c r="A13" s="256" t="s">
        <v>686</v>
      </c>
      <c r="B13" s="257">
        <v>100656</v>
      </c>
      <c r="C13" s="257">
        <v>40933</v>
      </c>
      <c r="D13" s="258">
        <v>199</v>
      </c>
      <c r="E13" s="259">
        <v>7997</v>
      </c>
      <c r="F13" s="259">
        <v>28064</v>
      </c>
      <c r="G13" s="259"/>
      <c r="H13" s="259">
        <v>8847</v>
      </c>
      <c r="I13" s="259">
        <v>-7</v>
      </c>
      <c r="J13" s="259">
        <v>-3902</v>
      </c>
      <c r="K13" s="259"/>
      <c r="L13" s="259">
        <v>-268</v>
      </c>
      <c r="M13" s="260">
        <v>3</v>
      </c>
      <c r="N13" s="257"/>
      <c r="O13" s="258"/>
      <c r="P13" s="259"/>
      <c r="Q13" s="259"/>
      <c r="R13" s="260"/>
      <c r="S13" s="257"/>
      <c r="T13" s="258"/>
      <c r="U13" s="260"/>
      <c r="V13" s="257"/>
      <c r="W13" s="257">
        <v>29472</v>
      </c>
      <c r="X13" s="258">
        <v>25968</v>
      </c>
      <c r="Y13" s="259"/>
      <c r="Z13" s="259">
        <v>170</v>
      </c>
      <c r="AA13" s="259">
        <v>78</v>
      </c>
      <c r="AB13" s="259"/>
      <c r="AC13" s="259"/>
      <c r="AD13" s="259"/>
      <c r="AE13" s="259">
        <v>1971</v>
      </c>
      <c r="AF13" s="259">
        <v>141</v>
      </c>
      <c r="AG13" s="259">
        <v>-26</v>
      </c>
      <c r="AH13" s="259"/>
      <c r="AI13" s="259">
        <v>-132</v>
      </c>
      <c r="AJ13" s="259">
        <v>0</v>
      </c>
      <c r="AK13" s="259">
        <v>-663</v>
      </c>
      <c r="AL13" s="259">
        <v>3839</v>
      </c>
      <c r="AM13" s="259">
        <v>-1161</v>
      </c>
      <c r="AN13" s="259">
        <v>-43</v>
      </c>
      <c r="AO13" s="259">
        <v>-56</v>
      </c>
      <c r="AP13" s="259">
        <v>-328</v>
      </c>
      <c r="AQ13" s="259">
        <v>-152</v>
      </c>
      <c r="AR13" s="259">
        <v>75</v>
      </c>
      <c r="AS13" s="260">
        <v>-210</v>
      </c>
      <c r="AT13" s="257">
        <v>17422</v>
      </c>
      <c r="AU13" s="257">
        <v>10593</v>
      </c>
      <c r="AV13" s="258">
        <v>182</v>
      </c>
      <c r="AW13" s="259"/>
      <c r="AX13" s="259">
        <v>1359</v>
      </c>
      <c r="AY13" s="259">
        <v>168</v>
      </c>
      <c r="AZ13" s="259">
        <v>80</v>
      </c>
      <c r="BA13" s="259">
        <v>26</v>
      </c>
      <c r="BB13" s="259">
        <v>6972</v>
      </c>
      <c r="BC13" s="259"/>
      <c r="BD13" s="259">
        <v>323</v>
      </c>
      <c r="BE13" s="259">
        <v>144</v>
      </c>
      <c r="BF13" s="259">
        <v>169</v>
      </c>
      <c r="BG13" s="259">
        <v>14</v>
      </c>
      <c r="BH13" s="259">
        <v>816</v>
      </c>
      <c r="BI13" s="259">
        <v>40</v>
      </c>
      <c r="BJ13" s="259"/>
      <c r="BK13" s="259"/>
      <c r="BL13" s="259">
        <v>2</v>
      </c>
      <c r="BM13" s="260">
        <v>298</v>
      </c>
      <c r="BN13" s="257">
        <v>1069</v>
      </c>
      <c r="BO13" s="258">
        <v>661</v>
      </c>
      <c r="BP13" s="260">
        <v>409</v>
      </c>
      <c r="BQ13" s="257"/>
      <c r="BR13" s="257">
        <v>27</v>
      </c>
      <c r="BS13" s="257">
        <v>1141</v>
      </c>
    </row>
    <row r="14" spans="1:71" ht="26.25" customHeight="1">
      <c r="A14" s="256" t="s">
        <v>687</v>
      </c>
      <c r="B14" s="257">
        <v>457</v>
      </c>
      <c r="C14" s="257"/>
      <c r="D14" s="258"/>
      <c r="E14" s="259"/>
      <c r="F14" s="259"/>
      <c r="G14" s="259"/>
      <c r="H14" s="259"/>
      <c r="I14" s="259"/>
      <c r="J14" s="259"/>
      <c r="K14" s="259"/>
      <c r="L14" s="259"/>
      <c r="M14" s="260"/>
      <c r="N14" s="257"/>
      <c r="O14" s="258"/>
      <c r="P14" s="259"/>
      <c r="Q14" s="259"/>
      <c r="R14" s="260"/>
      <c r="S14" s="257"/>
      <c r="T14" s="258"/>
      <c r="U14" s="260"/>
      <c r="V14" s="257"/>
      <c r="W14" s="257">
        <v>457</v>
      </c>
      <c r="X14" s="258"/>
      <c r="Y14" s="259"/>
      <c r="Z14" s="259"/>
      <c r="AA14" s="259"/>
      <c r="AB14" s="259"/>
      <c r="AC14" s="259"/>
      <c r="AD14" s="259"/>
      <c r="AE14" s="259"/>
      <c r="AF14" s="259"/>
      <c r="AG14" s="259">
        <v>0</v>
      </c>
      <c r="AH14" s="259"/>
      <c r="AI14" s="259">
        <v>457</v>
      </c>
      <c r="AJ14" s="259"/>
      <c r="AK14" s="259"/>
      <c r="AL14" s="259"/>
      <c r="AM14" s="259"/>
      <c r="AN14" s="259"/>
      <c r="AO14" s="259"/>
      <c r="AP14" s="259"/>
      <c r="AQ14" s="259"/>
      <c r="AR14" s="259"/>
      <c r="AS14" s="260"/>
      <c r="AT14" s="257"/>
      <c r="AU14" s="257"/>
      <c r="AV14" s="258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60"/>
      <c r="BN14" s="257"/>
      <c r="BO14" s="258"/>
      <c r="BP14" s="260"/>
      <c r="BQ14" s="257"/>
      <c r="BR14" s="257"/>
      <c r="BS14" s="257"/>
    </row>
    <row r="15" spans="1:71" ht="22.5">
      <c r="A15" s="256" t="s">
        <v>688</v>
      </c>
      <c r="B15" s="257">
        <v>100199</v>
      </c>
      <c r="C15" s="257">
        <v>40933</v>
      </c>
      <c r="D15" s="258">
        <v>199</v>
      </c>
      <c r="E15" s="259">
        <v>7997</v>
      </c>
      <c r="F15" s="259">
        <v>28064</v>
      </c>
      <c r="G15" s="259"/>
      <c r="H15" s="259">
        <v>8847</v>
      </c>
      <c r="I15" s="259">
        <v>-7</v>
      </c>
      <c r="J15" s="259">
        <v>-3902</v>
      </c>
      <c r="K15" s="259"/>
      <c r="L15" s="259">
        <v>-268</v>
      </c>
      <c r="M15" s="260">
        <v>3</v>
      </c>
      <c r="N15" s="257"/>
      <c r="O15" s="258"/>
      <c r="P15" s="259"/>
      <c r="Q15" s="259"/>
      <c r="R15" s="260"/>
      <c r="S15" s="257"/>
      <c r="T15" s="258"/>
      <c r="U15" s="260"/>
      <c r="V15" s="257"/>
      <c r="W15" s="257">
        <v>29015</v>
      </c>
      <c r="X15" s="258">
        <v>25968</v>
      </c>
      <c r="Y15" s="259"/>
      <c r="Z15" s="259">
        <v>170</v>
      </c>
      <c r="AA15" s="259">
        <v>78</v>
      </c>
      <c r="AB15" s="259"/>
      <c r="AC15" s="259"/>
      <c r="AD15" s="259"/>
      <c r="AE15" s="259">
        <v>1971</v>
      </c>
      <c r="AF15" s="259">
        <v>141</v>
      </c>
      <c r="AG15" s="259">
        <v>-26</v>
      </c>
      <c r="AH15" s="259"/>
      <c r="AI15" s="259">
        <v>-589</v>
      </c>
      <c r="AJ15" s="259">
        <v>0</v>
      </c>
      <c r="AK15" s="259">
        <v>-663</v>
      </c>
      <c r="AL15" s="259">
        <v>3839</v>
      </c>
      <c r="AM15" s="259">
        <v>-1161</v>
      </c>
      <c r="AN15" s="259">
        <v>-43</v>
      </c>
      <c r="AO15" s="259">
        <v>-56</v>
      </c>
      <c r="AP15" s="259">
        <v>-328</v>
      </c>
      <c r="AQ15" s="259">
        <v>-152</v>
      </c>
      <c r="AR15" s="259">
        <v>75</v>
      </c>
      <c r="AS15" s="260">
        <v>-210</v>
      </c>
      <c r="AT15" s="257">
        <v>17422</v>
      </c>
      <c r="AU15" s="257">
        <v>10593</v>
      </c>
      <c r="AV15" s="258">
        <v>182</v>
      </c>
      <c r="AW15" s="259"/>
      <c r="AX15" s="259">
        <v>1359</v>
      </c>
      <c r="AY15" s="259">
        <v>168</v>
      </c>
      <c r="AZ15" s="259">
        <v>80</v>
      </c>
      <c r="BA15" s="259">
        <v>26</v>
      </c>
      <c r="BB15" s="259">
        <v>6972</v>
      </c>
      <c r="BC15" s="259"/>
      <c r="BD15" s="259">
        <v>323</v>
      </c>
      <c r="BE15" s="259">
        <v>144</v>
      </c>
      <c r="BF15" s="259">
        <v>169</v>
      </c>
      <c r="BG15" s="259">
        <v>14</v>
      </c>
      <c r="BH15" s="259">
        <v>816</v>
      </c>
      <c r="BI15" s="259">
        <v>40</v>
      </c>
      <c r="BJ15" s="259"/>
      <c r="BK15" s="259"/>
      <c r="BL15" s="259">
        <v>2</v>
      </c>
      <c r="BM15" s="260">
        <v>298</v>
      </c>
      <c r="BN15" s="257">
        <v>1069</v>
      </c>
      <c r="BO15" s="258">
        <v>661</v>
      </c>
      <c r="BP15" s="260">
        <v>409</v>
      </c>
      <c r="BQ15" s="257"/>
      <c r="BR15" s="257">
        <v>27</v>
      </c>
      <c r="BS15" s="257">
        <v>1141</v>
      </c>
    </row>
    <row r="16" spans="1:71" ht="22.5">
      <c r="A16" s="256" t="s">
        <v>689</v>
      </c>
      <c r="B16" s="257">
        <v>100332</v>
      </c>
      <c r="C16" s="257"/>
      <c r="D16" s="258"/>
      <c r="E16" s="259"/>
      <c r="F16" s="259"/>
      <c r="G16" s="259"/>
      <c r="H16" s="259"/>
      <c r="I16" s="259"/>
      <c r="J16" s="259"/>
      <c r="K16" s="259"/>
      <c r="L16" s="259"/>
      <c r="M16" s="260"/>
      <c r="N16" s="257"/>
      <c r="O16" s="258"/>
      <c r="P16" s="259"/>
      <c r="Q16" s="259"/>
      <c r="R16" s="260"/>
      <c r="S16" s="257"/>
      <c r="T16" s="258"/>
      <c r="U16" s="260"/>
      <c r="V16" s="257"/>
      <c r="W16" s="257"/>
      <c r="X16" s="258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60"/>
      <c r="AT16" s="257"/>
      <c r="AU16" s="257"/>
      <c r="AV16" s="258"/>
      <c r="AW16" s="259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60"/>
      <c r="BN16" s="257"/>
      <c r="BO16" s="258"/>
      <c r="BP16" s="260"/>
      <c r="BQ16" s="257"/>
      <c r="BR16" s="257"/>
      <c r="BS16" s="257"/>
    </row>
    <row r="17" spans="1:71" ht="22.5">
      <c r="A17" s="256" t="s">
        <v>690</v>
      </c>
      <c r="B17" s="257">
        <v>94539</v>
      </c>
      <c r="C17" s="257"/>
      <c r="D17" s="258"/>
      <c r="E17" s="259"/>
      <c r="F17" s="259"/>
      <c r="G17" s="259"/>
      <c r="H17" s="259"/>
      <c r="I17" s="259"/>
      <c r="J17" s="259"/>
      <c r="K17" s="259"/>
      <c r="L17" s="259"/>
      <c r="M17" s="260"/>
      <c r="N17" s="257"/>
      <c r="O17" s="258"/>
      <c r="P17" s="259"/>
      <c r="Q17" s="259"/>
      <c r="R17" s="260"/>
      <c r="S17" s="257"/>
      <c r="T17" s="258"/>
      <c r="U17" s="260"/>
      <c r="V17" s="257"/>
      <c r="W17" s="257"/>
      <c r="X17" s="258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60"/>
      <c r="AT17" s="257"/>
      <c r="AU17" s="257"/>
      <c r="AV17" s="258"/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60"/>
      <c r="BN17" s="257"/>
      <c r="BO17" s="258"/>
      <c r="BP17" s="260"/>
      <c r="BQ17" s="257"/>
      <c r="BR17" s="257"/>
      <c r="BS17" s="257"/>
    </row>
    <row r="18" spans="1:71" ht="22.5">
      <c r="A18" s="256" t="s">
        <v>691</v>
      </c>
      <c r="B18" s="257">
        <v>68796</v>
      </c>
      <c r="C18" s="257"/>
      <c r="D18" s="258"/>
      <c r="E18" s="259"/>
      <c r="F18" s="259"/>
      <c r="G18" s="259"/>
      <c r="H18" s="259"/>
      <c r="I18" s="259"/>
      <c r="J18" s="259"/>
      <c r="K18" s="259"/>
      <c r="L18" s="259"/>
      <c r="M18" s="260"/>
      <c r="N18" s="257"/>
      <c r="O18" s="258"/>
      <c r="P18" s="259"/>
      <c r="Q18" s="259"/>
      <c r="R18" s="260"/>
      <c r="S18" s="257"/>
      <c r="T18" s="258"/>
      <c r="U18" s="260"/>
      <c r="V18" s="257"/>
      <c r="W18" s="257"/>
      <c r="X18" s="258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60"/>
      <c r="AT18" s="257"/>
      <c r="AU18" s="257"/>
      <c r="AV18" s="258"/>
      <c r="AW18" s="259"/>
      <c r="AX18" s="259"/>
      <c r="AY18" s="259"/>
      <c r="AZ18" s="259"/>
      <c r="BA18" s="259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60"/>
      <c r="BN18" s="257"/>
      <c r="BO18" s="258"/>
      <c r="BP18" s="260"/>
      <c r="BQ18" s="257"/>
      <c r="BR18" s="257"/>
      <c r="BS18" s="257"/>
    </row>
    <row r="19" spans="1:71" ht="22.5">
      <c r="A19" s="256" t="s">
        <v>692</v>
      </c>
      <c r="B19" s="257">
        <v>76384</v>
      </c>
      <c r="C19" s="257">
        <v>36906</v>
      </c>
      <c r="D19" s="258"/>
      <c r="E19" s="259">
        <v>7578</v>
      </c>
      <c r="F19" s="259">
        <v>19380</v>
      </c>
      <c r="G19" s="259"/>
      <c r="H19" s="259">
        <v>8705</v>
      </c>
      <c r="I19" s="259"/>
      <c r="J19" s="259">
        <v>1243</v>
      </c>
      <c r="K19" s="259"/>
      <c r="L19" s="259"/>
      <c r="M19" s="260">
        <v>0</v>
      </c>
      <c r="N19" s="257">
        <v>728</v>
      </c>
      <c r="O19" s="258"/>
      <c r="P19" s="259">
        <v>414</v>
      </c>
      <c r="Q19" s="259">
        <v>273</v>
      </c>
      <c r="R19" s="260">
        <v>41</v>
      </c>
      <c r="S19" s="257"/>
      <c r="T19" s="258"/>
      <c r="U19" s="260"/>
      <c r="V19" s="257"/>
      <c r="W19" s="257">
        <v>29802</v>
      </c>
      <c r="X19" s="258">
        <v>26145</v>
      </c>
      <c r="Y19" s="259"/>
      <c r="Z19" s="259">
        <v>1065</v>
      </c>
      <c r="AA19" s="259">
        <v>78</v>
      </c>
      <c r="AB19" s="259">
        <v>558</v>
      </c>
      <c r="AC19" s="259">
        <v>271</v>
      </c>
      <c r="AD19" s="259"/>
      <c r="AE19" s="259">
        <v>89</v>
      </c>
      <c r="AF19" s="259"/>
      <c r="AG19" s="259"/>
      <c r="AH19" s="259"/>
      <c r="AI19" s="259"/>
      <c r="AJ19" s="259"/>
      <c r="AK19" s="259">
        <v>740</v>
      </c>
      <c r="AL19" s="259">
        <v>74</v>
      </c>
      <c r="AM19" s="259">
        <v>329</v>
      </c>
      <c r="AN19" s="259"/>
      <c r="AO19" s="259">
        <v>74</v>
      </c>
      <c r="AP19" s="259"/>
      <c r="AQ19" s="259"/>
      <c r="AR19" s="259"/>
      <c r="AS19" s="260">
        <v>378</v>
      </c>
      <c r="AT19" s="257">
        <v>3693</v>
      </c>
      <c r="AU19" s="257">
        <v>4875</v>
      </c>
      <c r="AV19" s="258">
        <v>182</v>
      </c>
      <c r="AW19" s="259"/>
      <c r="AX19" s="259">
        <v>1359</v>
      </c>
      <c r="AY19" s="259">
        <v>168</v>
      </c>
      <c r="AZ19" s="259"/>
      <c r="BA19" s="259"/>
      <c r="BB19" s="259">
        <v>1883</v>
      </c>
      <c r="BC19" s="259"/>
      <c r="BD19" s="259">
        <v>230</v>
      </c>
      <c r="BE19" s="259">
        <v>85</v>
      </c>
      <c r="BF19" s="259">
        <v>169</v>
      </c>
      <c r="BG19" s="259"/>
      <c r="BH19" s="259">
        <v>797</v>
      </c>
      <c r="BI19" s="259"/>
      <c r="BJ19" s="259"/>
      <c r="BK19" s="259"/>
      <c r="BL19" s="259">
        <v>1</v>
      </c>
      <c r="BM19" s="260">
        <v>0</v>
      </c>
      <c r="BN19" s="257">
        <v>238</v>
      </c>
      <c r="BO19" s="258">
        <v>30</v>
      </c>
      <c r="BP19" s="260">
        <v>208</v>
      </c>
      <c r="BQ19" s="257"/>
      <c r="BR19" s="257">
        <v>42</v>
      </c>
      <c r="BS19" s="257">
        <v>102</v>
      </c>
    </row>
    <row r="20" spans="1:71" ht="22.5">
      <c r="A20" s="256" t="s">
        <v>693</v>
      </c>
      <c r="B20" s="257">
        <v>36675</v>
      </c>
      <c r="C20" s="257">
        <v>28125</v>
      </c>
      <c r="D20" s="258"/>
      <c r="E20" s="259">
        <v>47</v>
      </c>
      <c r="F20" s="259">
        <v>19372</v>
      </c>
      <c r="G20" s="259"/>
      <c r="H20" s="259">
        <v>8705</v>
      </c>
      <c r="I20" s="259"/>
      <c r="J20" s="259">
        <v>1</v>
      </c>
      <c r="K20" s="259"/>
      <c r="L20" s="259"/>
      <c r="M20" s="260">
        <v>0</v>
      </c>
      <c r="N20" s="257">
        <v>728</v>
      </c>
      <c r="O20" s="258"/>
      <c r="P20" s="259">
        <v>414</v>
      </c>
      <c r="Q20" s="259">
        <v>273</v>
      </c>
      <c r="R20" s="260">
        <v>41</v>
      </c>
      <c r="S20" s="257"/>
      <c r="T20" s="258"/>
      <c r="U20" s="260"/>
      <c r="V20" s="257"/>
      <c r="W20" s="257">
        <v>397</v>
      </c>
      <c r="X20" s="258"/>
      <c r="Y20" s="259"/>
      <c r="Z20" s="259"/>
      <c r="AA20" s="259"/>
      <c r="AB20" s="259"/>
      <c r="AC20" s="259">
        <v>16</v>
      </c>
      <c r="AD20" s="259"/>
      <c r="AE20" s="259">
        <v>0</v>
      </c>
      <c r="AF20" s="259"/>
      <c r="AG20" s="259"/>
      <c r="AH20" s="259"/>
      <c r="AI20" s="259"/>
      <c r="AJ20" s="259"/>
      <c r="AK20" s="259"/>
      <c r="AL20" s="259">
        <v>52</v>
      </c>
      <c r="AM20" s="259">
        <v>329</v>
      </c>
      <c r="AN20" s="259"/>
      <c r="AO20" s="259"/>
      <c r="AP20" s="259"/>
      <c r="AQ20" s="259"/>
      <c r="AR20" s="259"/>
      <c r="AS20" s="260"/>
      <c r="AT20" s="257">
        <v>3135</v>
      </c>
      <c r="AU20" s="257">
        <v>3909</v>
      </c>
      <c r="AV20" s="258">
        <v>182</v>
      </c>
      <c r="AW20" s="259"/>
      <c r="AX20" s="259">
        <v>1359</v>
      </c>
      <c r="AY20" s="259">
        <v>168</v>
      </c>
      <c r="AZ20" s="259"/>
      <c r="BA20" s="259"/>
      <c r="BB20" s="259">
        <v>1883</v>
      </c>
      <c r="BC20" s="259"/>
      <c r="BD20" s="259">
        <v>230</v>
      </c>
      <c r="BE20" s="259">
        <v>85</v>
      </c>
      <c r="BF20" s="259"/>
      <c r="BG20" s="259"/>
      <c r="BH20" s="259"/>
      <c r="BI20" s="259"/>
      <c r="BJ20" s="259"/>
      <c r="BK20" s="259"/>
      <c r="BL20" s="259">
        <v>1</v>
      </c>
      <c r="BM20" s="260">
        <v>0</v>
      </c>
      <c r="BN20" s="257">
        <v>238</v>
      </c>
      <c r="BO20" s="258">
        <v>30</v>
      </c>
      <c r="BP20" s="260">
        <v>208</v>
      </c>
      <c r="BQ20" s="257"/>
      <c r="BR20" s="257">
        <v>42</v>
      </c>
      <c r="BS20" s="257">
        <v>102</v>
      </c>
    </row>
    <row r="21" spans="1:71" ht="22.5">
      <c r="A21" s="256" t="s">
        <v>694</v>
      </c>
      <c r="B21" s="257">
        <v>2669</v>
      </c>
      <c r="C21" s="257">
        <v>776</v>
      </c>
      <c r="D21" s="258"/>
      <c r="E21" s="259"/>
      <c r="F21" s="259">
        <v>289</v>
      </c>
      <c r="G21" s="259"/>
      <c r="H21" s="259">
        <v>487</v>
      </c>
      <c r="I21" s="259"/>
      <c r="J21" s="259"/>
      <c r="K21" s="259"/>
      <c r="L21" s="259"/>
      <c r="M21" s="260"/>
      <c r="N21" s="257"/>
      <c r="O21" s="258"/>
      <c r="P21" s="259"/>
      <c r="Q21" s="259"/>
      <c r="R21" s="260"/>
      <c r="S21" s="257"/>
      <c r="T21" s="258"/>
      <c r="U21" s="260"/>
      <c r="V21" s="257"/>
      <c r="W21" s="257">
        <v>11</v>
      </c>
      <c r="X21" s="258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>
        <v>11</v>
      </c>
      <c r="AM21" s="259"/>
      <c r="AN21" s="259"/>
      <c r="AO21" s="259"/>
      <c r="AP21" s="259"/>
      <c r="AQ21" s="259"/>
      <c r="AR21" s="259"/>
      <c r="AS21" s="260"/>
      <c r="AT21" s="257"/>
      <c r="AU21" s="257">
        <v>1882</v>
      </c>
      <c r="AV21" s="258">
        <v>182</v>
      </c>
      <c r="AW21" s="259"/>
      <c r="AX21" s="259">
        <v>1359</v>
      </c>
      <c r="AY21" s="259"/>
      <c r="AZ21" s="259"/>
      <c r="BA21" s="259"/>
      <c r="BB21" s="259">
        <v>342</v>
      </c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60"/>
      <c r="BN21" s="257"/>
      <c r="BO21" s="258"/>
      <c r="BP21" s="260"/>
      <c r="BQ21" s="257"/>
      <c r="BR21" s="257"/>
      <c r="BS21" s="257"/>
    </row>
    <row r="22" spans="1:71" ht="22.5">
      <c r="A22" s="256" t="s">
        <v>695</v>
      </c>
      <c r="B22" s="257">
        <v>27894</v>
      </c>
      <c r="C22" s="257">
        <v>24387</v>
      </c>
      <c r="D22" s="258"/>
      <c r="E22" s="259"/>
      <c r="F22" s="259">
        <v>16175</v>
      </c>
      <c r="G22" s="259"/>
      <c r="H22" s="259">
        <v>8212</v>
      </c>
      <c r="I22" s="259"/>
      <c r="J22" s="259"/>
      <c r="K22" s="259"/>
      <c r="L22" s="259"/>
      <c r="M22" s="260"/>
      <c r="N22" s="257">
        <v>492</v>
      </c>
      <c r="O22" s="258"/>
      <c r="P22" s="259">
        <v>187</v>
      </c>
      <c r="Q22" s="259">
        <v>272</v>
      </c>
      <c r="R22" s="260">
        <v>33</v>
      </c>
      <c r="S22" s="257"/>
      <c r="T22" s="258"/>
      <c r="U22" s="260"/>
      <c r="V22" s="257"/>
      <c r="W22" s="257">
        <v>104</v>
      </c>
      <c r="X22" s="258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>
        <v>25</v>
      </c>
      <c r="AM22" s="259">
        <v>80</v>
      </c>
      <c r="AN22" s="259"/>
      <c r="AO22" s="259"/>
      <c r="AP22" s="259"/>
      <c r="AQ22" s="259"/>
      <c r="AR22" s="259"/>
      <c r="AS22" s="260"/>
      <c r="AT22" s="257">
        <v>1614</v>
      </c>
      <c r="AU22" s="257">
        <v>1257</v>
      </c>
      <c r="AV22" s="258"/>
      <c r="AW22" s="259"/>
      <c r="AX22" s="259"/>
      <c r="AY22" s="259"/>
      <c r="AZ22" s="259"/>
      <c r="BA22" s="259"/>
      <c r="BB22" s="259">
        <v>1092</v>
      </c>
      <c r="BC22" s="259"/>
      <c r="BD22" s="259">
        <v>146</v>
      </c>
      <c r="BE22" s="259">
        <v>19</v>
      </c>
      <c r="BF22" s="259"/>
      <c r="BG22" s="259"/>
      <c r="BH22" s="259"/>
      <c r="BI22" s="259"/>
      <c r="BJ22" s="259"/>
      <c r="BK22" s="259"/>
      <c r="BL22" s="259"/>
      <c r="BM22" s="260"/>
      <c r="BN22" s="257">
        <v>40</v>
      </c>
      <c r="BO22" s="258">
        <v>7</v>
      </c>
      <c r="BP22" s="260">
        <v>33</v>
      </c>
      <c r="BQ22" s="257"/>
      <c r="BR22" s="257"/>
      <c r="BS22" s="257"/>
    </row>
    <row r="23" spans="1:71" ht="22.5">
      <c r="A23" s="256" t="s">
        <v>696</v>
      </c>
      <c r="B23" s="257">
        <v>2552</v>
      </c>
      <c r="C23" s="257">
        <v>2213</v>
      </c>
      <c r="D23" s="258"/>
      <c r="E23" s="259">
        <v>0</v>
      </c>
      <c r="F23" s="259">
        <v>2207</v>
      </c>
      <c r="G23" s="259"/>
      <c r="H23" s="259">
        <v>4</v>
      </c>
      <c r="I23" s="259"/>
      <c r="J23" s="259">
        <v>1</v>
      </c>
      <c r="K23" s="259"/>
      <c r="L23" s="259"/>
      <c r="M23" s="260">
        <v>0</v>
      </c>
      <c r="N23" s="257">
        <v>11</v>
      </c>
      <c r="O23" s="258"/>
      <c r="P23" s="259">
        <v>10</v>
      </c>
      <c r="Q23" s="259">
        <v>1</v>
      </c>
      <c r="R23" s="260"/>
      <c r="S23" s="257"/>
      <c r="T23" s="258"/>
      <c r="U23" s="260"/>
      <c r="V23" s="257"/>
      <c r="W23" s="257">
        <v>19</v>
      </c>
      <c r="X23" s="258"/>
      <c r="Y23" s="259"/>
      <c r="Z23" s="259"/>
      <c r="AA23" s="259"/>
      <c r="AB23" s="259"/>
      <c r="AC23" s="259"/>
      <c r="AD23" s="259"/>
      <c r="AE23" s="259">
        <v>0</v>
      </c>
      <c r="AF23" s="259"/>
      <c r="AG23" s="259"/>
      <c r="AH23" s="259"/>
      <c r="AI23" s="259"/>
      <c r="AJ23" s="259"/>
      <c r="AK23" s="259"/>
      <c r="AL23" s="259">
        <v>15</v>
      </c>
      <c r="AM23" s="259">
        <v>5</v>
      </c>
      <c r="AN23" s="259"/>
      <c r="AO23" s="259"/>
      <c r="AP23" s="259"/>
      <c r="AQ23" s="259"/>
      <c r="AR23" s="259"/>
      <c r="AS23" s="260"/>
      <c r="AT23" s="257">
        <v>196</v>
      </c>
      <c r="AU23" s="257">
        <v>113</v>
      </c>
      <c r="AV23" s="258"/>
      <c r="AW23" s="259"/>
      <c r="AX23" s="259"/>
      <c r="AY23" s="259"/>
      <c r="AZ23" s="259"/>
      <c r="BA23" s="259"/>
      <c r="BB23" s="259">
        <v>112</v>
      </c>
      <c r="BC23" s="259"/>
      <c r="BD23" s="259">
        <v>0</v>
      </c>
      <c r="BE23" s="259"/>
      <c r="BF23" s="259"/>
      <c r="BG23" s="259"/>
      <c r="BH23" s="259"/>
      <c r="BI23" s="259"/>
      <c r="BJ23" s="259"/>
      <c r="BK23" s="259"/>
      <c r="BL23" s="259"/>
      <c r="BM23" s="260"/>
      <c r="BN23" s="257">
        <v>0</v>
      </c>
      <c r="BO23" s="258">
        <v>0</v>
      </c>
      <c r="BP23" s="260"/>
      <c r="BQ23" s="257"/>
      <c r="BR23" s="257"/>
      <c r="BS23" s="257"/>
    </row>
    <row r="24" spans="1:71" ht="22.5">
      <c r="A24" s="256" t="s">
        <v>697</v>
      </c>
      <c r="B24" s="257">
        <v>169</v>
      </c>
      <c r="C24" s="257"/>
      <c r="D24" s="258"/>
      <c r="E24" s="259"/>
      <c r="F24" s="259"/>
      <c r="G24" s="259"/>
      <c r="H24" s="259"/>
      <c r="I24" s="259"/>
      <c r="J24" s="259"/>
      <c r="K24" s="259"/>
      <c r="L24" s="259"/>
      <c r="M24" s="260"/>
      <c r="N24" s="257"/>
      <c r="O24" s="258"/>
      <c r="P24" s="259"/>
      <c r="Q24" s="259"/>
      <c r="R24" s="260"/>
      <c r="S24" s="257"/>
      <c r="T24" s="258"/>
      <c r="U24" s="260"/>
      <c r="V24" s="257"/>
      <c r="W24" s="257"/>
      <c r="X24" s="258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60"/>
      <c r="AT24" s="257"/>
      <c r="AU24" s="257">
        <v>169</v>
      </c>
      <c r="AV24" s="258">
        <v>0</v>
      </c>
      <c r="AW24" s="259"/>
      <c r="AX24" s="259"/>
      <c r="AY24" s="259">
        <v>168</v>
      </c>
      <c r="AZ24" s="259"/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60"/>
      <c r="BN24" s="257"/>
      <c r="BO24" s="258"/>
      <c r="BP24" s="260"/>
      <c r="BQ24" s="257"/>
      <c r="BR24" s="257"/>
      <c r="BS24" s="257"/>
    </row>
    <row r="25" spans="1:71" ht="22.5">
      <c r="A25" s="256" t="s">
        <v>698</v>
      </c>
      <c r="B25" s="257">
        <v>3118</v>
      </c>
      <c r="C25" s="257">
        <v>634</v>
      </c>
      <c r="D25" s="258"/>
      <c r="E25" s="259">
        <v>12</v>
      </c>
      <c r="F25" s="259">
        <v>622</v>
      </c>
      <c r="G25" s="259"/>
      <c r="H25" s="259"/>
      <c r="I25" s="259"/>
      <c r="J25" s="259"/>
      <c r="K25" s="259"/>
      <c r="L25" s="259"/>
      <c r="M25" s="260"/>
      <c r="N25" s="257">
        <v>222</v>
      </c>
      <c r="O25" s="258"/>
      <c r="P25" s="259">
        <v>215</v>
      </c>
      <c r="Q25" s="259"/>
      <c r="R25" s="260">
        <v>7</v>
      </c>
      <c r="S25" s="257"/>
      <c r="T25" s="258"/>
      <c r="U25" s="260"/>
      <c r="V25" s="257"/>
      <c r="W25" s="257">
        <v>262</v>
      </c>
      <c r="X25" s="258"/>
      <c r="Y25" s="259"/>
      <c r="Z25" s="259"/>
      <c r="AA25" s="259"/>
      <c r="AB25" s="259"/>
      <c r="AC25" s="259">
        <v>16</v>
      </c>
      <c r="AD25" s="259"/>
      <c r="AE25" s="259">
        <v>0</v>
      </c>
      <c r="AF25" s="259"/>
      <c r="AG25" s="259"/>
      <c r="AH25" s="259"/>
      <c r="AI25" s="259"/>
      <c r="AJ25" s="259"/>
      <c r="AK25" s="259"/>
      <c r="AL25" s="259">
        <v>1</v>
      </c>
      <c r="AM25" s="259">
        <v>245</v>
      </c>
      <c r="AN25" s="259"/>
      <c r="AO25" s="259"/>
      <c r="AP25" s="259"/>
      <c r="AQ25" s="259"/>
      <c r="AR25" s="259"/>
      <c r="AS25" s="260"/>
      <c r="AT25" s="257">
        <v>1304</v>
      </c>
      <c r="AU25" s="257">
        <v>479</v>
      </c>
      <c r="AV25" s="258"/>
      <c r="AW25" s="259"/>
      <c r="AX25" s="259"/>
      <c r="AY25" s="259"/>
      <c r="AZ25" s="259"/>
      <c r="BA25" s="259"/>
      <c r="BB25" s="259">
        <v>328</v>
      </c>
      <c r="BC25" s="259"/>
      <c r="BD25" s="259">
        <v>83</v>
      </c>
      <c r="BE25" s="259">
        <v>66</v>
      </c>
      <c r="BF25" s="259"/>
      <c r="BG25" s="259"/>
      <c r="BH25" s="259"/>
      <c r="BI25" s="259"/>
      <c r="BJ25" s="259"/>
      <c r="BK25" s="259"/>
      <c r="BL25" s="259">
        <v>1</v>
      </c>
      <c r="BM25" s="260"/>
      <c r="BN25" s="257">
        <v>190</v>
      </c>
      <c r="BO25" s="258">
        <v>18</v>
      </c>
      <c r="BP25" s="260">
        <v>172</v>
      </c>
      <c r="BQ25" s="257"/>
      <c r="BR25" s="257">
        <v>27</v>
      </c>
      <c r="BS25" s="257"/>
    </row>
    <row r="26" spans="1:71" ht="22.5">
      <c r="A26" s="256" t="s">
        <v>699</v>
      </c>
      <c r="B26" s="257">
        <v>157</v>
      </c>
      <c r="C26" s="257">
        <v>115</v>
      </c>
      <c r="D26" s="258"/>
      <c r="E26" s="259">
        <v>35</v>
      </c>
      <c r="F26" s="259">
        <v>78</v>
      </c>
      <c r="G26" s="259"/>
      <c r="H26" s="259">
        <v>2</v>
      </c>
      <c r="I26" s="259"/>
      <c r="J26" s="259">
        <v>0</v>
      </c>
      <c r="K26" s="259"/>
      <c r="L26" s="259"/>
      <c r="M26" s="260"/>
      <c r="N26" s="257">
        <v>3</v>
      </c>
      <c r="O26" s="258"/>
      <c r="P26" s="259">
        <v>3</v>
      </c>
      <c r="Q26" s="259"/>
      <c r="R26" s="260"/>
      <c r="S26" s="257"/>
      <c r="T26" s="258"/>
      <c r="U26" s="260"/>
      <c r="V26" s="257"/>
      <c r="W26" s="257">
        <v>1</v>
      </c>
      <c r="X26" s="258"/>
      <c r="Y26" s="259"/>
      <c r="Z26" s="259"/>
      <c r="AA26" s="259"/>
      <c r="AB26" s="259"/>
      <c r="AC26" s="259"/>
      <c r="AD26" s="259"/>
      <c r="AE26" s="259">
        <v>0</v>
      </c>
      <c r="AF26" s="259"/>
      <c r="AG26" s="259"/>
      <c r="AH26" s="259"/>
      <c r="AI26" s="259"/>
      <c r="AJ26" s="259"/>
      <c r="AK26" s="259"/>
      <c r="AL26" s="259">
        <v>0</v>
      </c>
      <c r="AM26" s="259">
        <v>0</v>
      </c>
      <c r="AN26" s="259"/>
      <c r="AO26" s="259"/>
      <c r="AP26" s="259"/>
      <c r="AQ26" s="259"/>
      <c r="AR26" s="259"/>
      <c r="AS26" s="260"/>
      <c r="AT26" s="257">
        <v>21</v>
      </c>
      <c r="AU26" s="257">
        <v>10</v>
      </c>
      <c r="AV26" s="258"/>
      <c r="AW26" s="259"/>
      <c r="AX26" s="259"/>
      <c r="AY26" s="259"/>
      <c r="AZ26" s="259"/>
      <c r="BA26" s="259"/>
      <c r="BB26" s="259">
        <v>9</v>
      </c>
      <c r="BC26" s="259"/>
      <c r="BD26" s="259">
        <v>1</v>
      </c>
      <c r="BE26" s="259"/>
      <c r="BF26" s="259"/>
      <c r="BG26" s="259"/>
      <c r="BH26" s="259"/>
      <c r="BI26" s="259"/>
      <c r="BJ26" s="259"/>
      <c r="BK26" s="259"/>
      <c r="BL26" s="259">
        <v>0</v>
      </c>
      <c r="BM26" s="260">
        <v>0</v>
      </c>
      <c r="BN26" s="257">
        <v>7</v>
      </c>
      <c r="BO26" s="258">
        <v>5</v>
      </c>
      <c r="BP26" s="260">
        <v>2</v>
      </c>
      <c r="BQ26" s="257"/>
      <c r="BR26" s="257"/>
      <c r="BS26" s="257"/>
    </row>
    <row r="27" spans="1:71" ht="22.5">
      <c r="A27" s="256" t="s">
        <v>700</v>
      </c>
      <c r="B27" s="257">
        <v>0</v>
      </c>
      <c r="C27" s="257"/>
      <c r="D27" s="258"/>
      <c r="E27" s="259"/>
      <c r="F27" s="259"/>
      <c r="G27" s="259"/>
      <c r="H27" s="259"/>
      <c r="I27" s="259"/>
      <c r="J27" s="259"/>
      <c r="K27" s="259"/>
      <c r="L27" s="259"/>
      <c r="M27" s="260"/>
      <c r="N27" s="257"/>
      <c r="O27" s="258"/>
      <c r="P27" s="259"/>
      <c r="Q27" s="259"/>
      <c r="R27" s="260"/>
      <c r="S27" s="257"/>
      <c r="T27" s="258"/>
      <c r="U27" s="260"/>
      <c r="V27" s="257"/>
      <c r="W27" s="257"/>
      <c r="X27" s="258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60"/>
      <c r="AT27" s="257"/>
      <c r="AU27" s="257"/>
      <c r="AV27" s="258"/>
      <c r="AW27" s="259"/>
      <c r="AX27" s="259"/>
      <c r="AY27" s="259"/>
      <c r="AZ27" s="259"/>
      <c r="BA27" s="259"/>
      <c r="BB27" s="259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60"/>
      <c r="BN27" s="257"/>
      <c r="BO27" s="258"/>
      <c r="BP27" s="260"/>
      <c r="BQ27" s="257"/>
      <c r="BR27" s="257"/>
      <c r="BS27" s="257">
        <v>0</v>
      </c>
    </row>
    <row r="28" spans="1:71" ht="22.5">
      <c r="A28" s="256" t="s">
        <v>701</v>
      </c>
      <c r="B28" s="257"/>
      <c r="C28" s="257"/>
      <c r="D28" s="258"/>
      <c r="E28" s="259"/>
      <c r="F28" s="259"/>
      <c r="G28" s="259"/>
      <c r="H28" s="259"/>
      <c r="I28" s="259"/>
      <c r="J28" s="259"/>
      <c r="K28" s="259"/>
      <c r="L28" s="259"/>
      <c r="M28" s="260"/>
      <c r="N28" s="257"/>
      <c r="O28" s="258"/>
      <c r="P28" s="259"/>
      <c r="Q28" s="259"/>
      <c r="R28" s="260"/>
      <c r="S28" s="257"/>
      <c r="T28" s="258"/>
      <c r="U28" s="260"/>
      <c r="V28" s="257"/>
      <c r="W28" s="257"/>
      <c r="X28" s="258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60"/>
      <c r="AT28" s="257"/>
      <c r="AU28" s="257"/>
      <c r="AV28" s="258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60"/>
      <c r="BN28" s="257"/>
      <c r="BO28" s="258"/>
      <c r="BP28" s="260"/>
      <c r="BQ28" s="257"/>
      <c r="BR28" s="257"/>
      <c r="BS28" s="257"/>
    </row>
    <row r="29" spans="1:71" ht="22.5">
      <c r="A29" s="256" t="s">
        <v>702</v>
      </c>
      <c r="B29" s="257">
        <v>102</v>
      </c>
      <c r="C29" s="257"/>
      <c r="D29" s="258"/>
      <c r="E29" s="259"/>
      <c r="F29" s="259"/>
      <c r="G29" s="259"/>
      <c r="H29" s="259"/>
      <c r="I29" s="259"/>
      <c r="J29" s="259"/>
      <c r="K29" s="259"/>
      <c r="L29" s="259"/>
      <c r="M29" s="260"/>
      <c r="N29" s="257"/>
      <c r="O29" s="258"/>
      <c r="P29" s="259"/>
      <c r="Q29" s="259"/>
      <c r="R29" s="260"/>
      <c r="S29" s="257"/>
      <c r="T29" s="258"/>
      <c r="U29" s="260"/>
      <c r="V29" s="257"/>
      <c r="W29" s="257"/>
      <c r="X29" s="258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60"/>
      <c r="AT29" s="257"/>
      <c r="AU29" s="257"/>
      <c r="AV29" s="258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60"/>
      <c r="BN29" s="257"/>
      <c r="BO29" s="258"/>
      <c r="BP29" s="260"/>
      <c r="BQ29" s="257"/>
      <c r="BR29" s="257"/>
      <c r="BS29" s="257">
        <v>102</v>
      </c>
    </row>
    <row r="30" spans="1:71" ht="33.75">
      <c r="A30" s="256" t="s">
        <v>703</v>
      </c>
      <c r="B30" s="257">
        <v>15</v>
      </c>
      <c r="C30" s="257"/>
      <c r="D30" s="258"/>
      <c r="E30" s="259"/>
      <c r="F30" s="259"/>
      <c r="G30" s="259"/>
      <c r="H30" s="259"/>
      <c r="I30" s="259"/>
      <c r="J30" s="259"/>
      <c r="K30" s="259"/>
      <c r="L30" s="259"/>
      <c r="M30" s="260"/>
      <c r="N30" s="257"/>
      <c r="O30" s="258"/>
      <c r="P30" s="259"/>
      <c r="Q30" s="259"/>
      <c r="R30" s="260"/>
      <c r="S30" s="257"/>
      <c r="T30" s="258"/>
      <c r="U30" s="260"/>
      <c r="V30" s="257"/>
      <c r="W30" s="257"/>
      <c r="X30" s="258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60"/>
      <c r="AT30" s="257"/>
      <c r="AU30" s="257"/>
      <c r="AV30" s="258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60"/>
      <c r="BN30" s="257"/>
      <c r="BO30" s="258"/>
      <c r="BP30" s="260"/>
      <c r="BQ30" s="257"/>
      <c r="BR30" s="257">
        <v>15</v>
      </c>
      <c r="BS30" s="257"/>
    </row>
    <row r="31" spans="1:71" ht="22.5">
      <c r="A31" s="256" t="s">
        <v>704</v>
      </c>
      <c r="B31" s="257">
        <v>7391</v>
      </c>
      <c r="C31" s="257">
        <v>7391</v>
      </c>
      <c r="D31" s="258"/>
      <c r="E31" s="259">
        <v>7342</v>
      </c>
      <c r="F31" s="259"/>
      <c r="G31" s="259"/>
      <c r="H31" s="259"/>
      <c r="I31" s="259"/>
      <c r="J31" s="259">
        <v>48</v>
      </c>
      <c r="K31" s="259"/>
      <c r="L31" s="259"/>
      <c r="M31" s="260"/>
      <c r="N31" s="257"/>
      <c r="O31" s="258"/>
      <c r="P31" s="259"/>
      <c r="Q31" s="259"/>
      <c r="R31" s="260"/>
      <c r="S31" s="257"/>
      <c r="T31" s="258"/>
      <c r="U31" s="260"/>
      <c r="V31" s="257"/>
      <c r="W31" s="257"/>
      <c r="X31" s="258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60"/>
      <c r="AT31" s="257"/>
      <c r="AU31" s="257"/>
      <c r="AV31" s="258"/>
      <c r="AW31" s="259"/>
      <c r="AX31" s="259"/>
      <c r="AY31" s="259"/>
      <c r="AZ31" s="259"/>
      <c r="BA31" s="259"/>
      <c r="BB31" s="259"/>
      <c r="BC31" s="259"/>
      <c r="BD31" s="259"/>
      <c r="BE31" s="259"/>
      <c r="BF31" s="259"/>
      <c r="BG31" s="259"/>
      <c r="BH31" s="259"/>
      <c r="BI31" s="259"/>
      <c r="BJ31" s="259"/>
      <c r="BK31" s="259"/>
      <c r="BL31" s="259"/>
      <c r="BM31" s="260"/>
      <c r="BN31" s="257"/>
      <c r="BO31" s="258"/>
      <c r="BP31" s="260"/>
      <c r="BQ31" s="257"/>
      <c r="BR31" s="257"/>
      <c r="BS31" s="257"/>
    </row>
    <row r="32" spans="1:71" ht="22.5">
      <c r="A32" s="256" t="s">
        <v>705</v>
      </c>
      <c r="B32" s="257">
        <v>1283</v>
      </c>
      <c r="C32" s="257">
        <v>1283</v>
      </c>
      <c r="D32" s="258"/>
      <c r="E32" s="259">
        <v>188</v>
      </c>
      <c r="F32" s="259"/>
      <c r="G32" s="259"/>
      <c r="H32" s="259"/>
      <c r="I32" s="259"/>
      <c r="J32" s="259">
        <v>1095</v>
      </c>
      <c r="K32" s="259"/>
      <c r="L32" s="259"/>
      <c r="M32" s="260"/>
      <c r="N32" s="257"/>
      <c r="O32" s="258"/>
      <c r="P32" s="259"/>
      <c r="Q32" s="259"/>
      <c r="R32" s="260"/>
      <c r="S32" s="257"/>
      <c r="T32" s="258"/>
      <c r="U32" s="260"/>
      <c r="V32" s="257"/>
      <c r="W32" s="257"/>
      <c r="X32" s="258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60"/>
      <c r="AT32" s="257"/>
      <c r="AU32" s="257"/>
      <c r="AV32" s="258"/>
      <c r="AW32" s="259"/>
      <c r="AX32" s="259"/>
      <c r="AY32" s="259"/>
      <c r="AZ32" s="259"/>
      <c r="BA32" s="259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60"/>
      <c r="BN32" s="257"/>
      <c r="BO32" s="258"/>
      <c r="BP32" s="260"/>
      <c r="BQ32" s="257"/>
      <c r="BR32" s="257"/>
      <c r="BS32" s="257"/>
    </row>
    <row r="33" spans="1:71" ht="22.5">
      <c r="A33" s="256" t="s">
        <v>706</v>
      </c>
      <c r="B33" s="257"/>
      <c r="C33" s="257"/>
      <c r="D33" s="258"/>
      <c r="E33" s="259"/>
      <c r="F33" s="259"/>
      <c r="G33" s="259"/>
      <c r="H33" s="259"/>
      <c r="I33" s="259"/>
      <c r="J33" s="259"/>
      <c r="K33" s="259"/>
      <c r="L33" s="259"/>
      <c r="M33" s="260"/>
      <c r="N33" s="257"/>
      <c r="O33" s="258"/>
      <c r="P33" s="259"/>
      <c r="Q33" s="259"/>
      <c r="R33" s="260"/>
      <c r="S33" s="257"/>
      <c r="T33" s="258"/>
      <c r="U33" s="260"/>
      <c r="V33" s="257"/>
      <c r="W33" s="257"/>
      <c r="X33" s="258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60"/>
      <c r="AT33" s="257"/>
      <c r="AU33" s="257"/>
      <c r="AV33" s="258"/>
      <c r="AW33" s="259"/>
      <c r="AX33" s="259"/>
      <c r="AY33" s="259"/>
      <c r="AZ33" s="259"/>
      <c r="BA33" s="259"/>
      <c r="BB33" s="259"/>
      <c r="BC33" s="259"/>
      <c r="BD33" s="259"/>
      <c r="BE33" s="259"/>
      <c r="BF33" s="259"/>
      <c r="BG33" s="259"/>
      <c r="BH33" s="259"/>
      <c r="BI33" s="259"/>
      <c r="BJ33" s="259"/>
      <c r="BK33" s="259"/>
      <c r="BL33" s="259"/>
      <c r="BM33" s="260"/>
      <c r="BN33" s="257"/>
      <c r="BO33" s="258"/>
      <c r="BP33" s="260"/>
      <c r="BQ33" s="257"/>
      <c r="BR33" s="257"/>
      <c r="BS33" s="257"/>
    </row>
    <row r="34" spans="1:71" ht="22.5">
      <c r="A34" s="256" t="s">
        <v>707</v>
      </c>
      <c r="B34" s="257">
        <v>29405</v>
      </c>
      <c r="C34" s="257"/>
      <c r="D34" s="258"/>
      <c r="E34" s="259"/>
      <c r="F34" s="259"/>
      <c r="G34" s="259"/>
      <c r="H34" s="259"/>
      <c r="I34" s="259"/>
      <c r="J34" s="259"/>
      <c r="K34" s="259"/>
      <c r="L34" s="259"/>
      <c r="M34" s="260"/>
      <c r="N34" s="257"/>
      <c r="O34" s="258"/>
      <c r="P34" s="259"/>
      <c r="Q34" s="259"/>
      <c r="R34" s="260"/>
      <c r="S34" s="257"/>
      <c r="T34" s="258"/>
      <c r="U34" s="260"/>
      <c r="V34" s="257"/>
      <c r="W34" s="257">
        <v>29405</v>
      </c>
      <c r="X34" s="258">
        <v>26145</v>
      </c>
      <c r="Y34" s="259"/>
      <c r="Z34" s="259">
        <v>1065</v>
      </c>
      <c r="AA34" s="259">
        <v>78</v>
      </c>
      <c r="AB34" s="259">
        <v>558</v>
      </c>
      <c r="AC34" s="259">
        <v>255</v>
      </c>
      <c r="AD34" s="259"/>
      <c r="AE34" s="259">
        <v>89</v>
      </c>
      <c r="AF34" s="259"/>
      <c r="AG34" s="259"/>
      <c r="AH34" s="259"/>
      <c r="AI34" s="259"/>
      <c r="AJ34" s="259"/>
      <c r="AK34" s="259">
        <v>740</v>
      </c>
      <c r="AL34" s="259">
        <v>23</v>
      </c>
      <c r="AM34" s="259"/>
      <c r="AN34" s="259"/>
      <c r="AO34" s="259">
        <v>74</v>
      </c>
      <c r="AP34" s="259"/>
      <c r="AQ34" s="259"/>
      <c r="AR34" s="259"/>
      <c r="AS34" s="260">
        <v>378</v>
      </c>
      <c r="AT34" s="257"/>
      <c r="AU34" s="257"/>
      <c r="AV34" s="258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60"/>
      <c r="BN34" s="257"/>
      <c r="BO34" s="258"/>
      <c r="BP34" s="260"/>
      <c r="BQ34" s="257"/>
      <c r="BR34" s="257"/>
      <c r="BS34" s="257"/>
    </row>
    <row r="35" spans="1:71" s="320" customFormat="1" ht="22.5">
      <c r="A35" s="321" t="s">
        <v>708</v>
      </c>
      <c r="B35" s="322">
        <v>27846</v>
      </c>
      <c r="C35" s="322"/>
      <c r="D35" s="323"/>
      <c r="E35" s="324"/>
      <c r="F35" s="324"/>
      <c r="G35" s="324"/>
      <c r="H35" s="324"/>
      <c r="I35" s="324"/>
      <c r="J35" s="324"/>
      <c r="K35" s="324"/>
      <c r="L35" s="324"/>
      <c r="M35" s="325"/>
      <c r="N35" s="322"/>
      <c r="O35" s="323"/>
      <c r="P35" s="324"/>
      <c r="Q35" s="324"/>
      <c r="R35" s="325"/>
      <c r="S35" s="322"/>
      <c r="T35" s="323"/>
      <c r="U35" s="325"/>
      <c r="V35" s="322"/>
      <c r="W35" s="322">
        <v>27846</v>
      </c>
      <c r="X35" s="323">
        <v>26145</v>
      </c>
      <c r="Y35" s="324"/>
      <c r="Z35" s="324">
        <v>1065</v>
      </c>
      <c r="AA35" s="324">
        <v>78</v>
      </c>
      <c r="AB35" s="324">
        <v>558</v>
      </c>
      <c r="AC35" s="324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5"/>
      <c r="AT35" s="322"/>
      <c r="AU35" s="322"/>
      <c r="AV35" s="323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5"/>
      <c r="BN35" s="322"/>
      <c r="BO35" s="323"/>
      <c r="BP35" s="325"/>
      <c r="BQ35" s="322"/>
      <c r="BR35" s="322"/>
      <c r="BS35" s="322"/>
    </row>
    <row r="36" spans="1:71" ht="22.5">
      <c r="A36" s="256" t="s">
        <v>709</v>
      </c>
      <c r="B36" s="257">
        <v>698</v>
      </c>
      <c r="C36" s="257"/>
      <c r="D36" s="258"/>
      <c r="E36" s="259"/>
      <c r="F36" s="259"/>
      <c r="G36" s="259"/>
      <c r="H36" s="259"/>
      <c r="I36" s="259"/>
      <c r="J36" s="259"/>
      <c r="K36" s="259"/>
      <c r="L36" s="259"/>
      <c r="M36" s="260"/>
      <c r="N36" s="257"/>
      <c r="O36" s="258"/>
      <c r="P36" s="259"/>
      <c r="Q36" s="259"/>
      <c r="R36" s="260"/>
      <c r="S36" s="257"/>
      <c r="T36" s="258"/>
      <c r="U36" s="260"/>
      <c r="V36" s="257"/>
      <c r="W36" s="257">
        <v>698</v>
      </c>
      <c r="X36" s="258"/>
      <c r="Y36" s="259"/>
      <c r="Z36" s="259"/>
      <c r="AA36" s="259"/>
      <c r="AB36" s="259"/>
      <c r="AC36" s="259">
        <v>128</v>
      </c>
      <c r="AD36" s="259"/>
      <c r="AE36" s="259">
        <v>27</v>
      </c>
      <c r="AF36" s="259"/>
      <c r="AG36" s="259"/>
      <c r="AH36" s="259"/>
      <c r="AI36" s="259"/>
      <c r="AJ36" s="259"/>
      <c r="AK36" s="259">
        <v>370</v>
      </c>
      <c r="AL36" s="259">
        <v>11</v>
      </c>
      <c r="AM36" s="259"/>
      <c r="AN36" s="259"/>
      <c r="AO36" s="259"/>
      <c r="AP36" s="259"/>
      <c r="AQ36" s="259"/>
      <c r="AR36" s="259"/>
      <c r="AS36" s="260">
        <v>162</v>
      </c>
      <c r="AT36" s="257"/>
      <c r="AU36" s="257"/>
      <c r="AV36" s="258"/>
      <c r="AW36" s="259"/>
      <c r="AX36" s="259"/>
      <c r="AY36" s="259"/>
      <c r="AZ36" s="259"/>
      <c r="BA36" s="259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60"/>
      <c r="BN36" s="257"/>
      <c r="BO36" s="258"/>
      <c r="BP36" s="260"/>
      <c r="BQ36" s="257"/>
      <c r="BR36" s="257"/>
      <c r="BS36" s="257"/>
    </row>
    <row r="37" spans="1:71" ht="22.5">
      <c r="A37" s="256" t="s">
        <v>710</v>
      </c>
      <c r="B37" s="257">
        <v>162</v>
      </c>
      <c r="C37" s="257"/>
      <c r="D37" s="258"/>
      <c r="E37" s="259"/>
      <c r="F37" s="259"/>
      <c r="G37" s="259"/>
      <c r="H37" s="259"/>
      <c r="I37" s="259"/>
      <c r="J37" s="259"/>
      <c r="K37" s="259"/>
      <c r="L37" s="259"/>
      <c r="M37" s="260"/>
      <c r="N37" s="257"/>
      <c r="O37" s="258"/>
      <c r="P37" s="259"/>
      <c r="Q37" s="259"/>
      <c r="R37" s="260"/>
      <c r="S37" s="257"/>
      <c r="T37" s="258"/>
      <c r="U37" s="260"/>
      <c r="V37" s="257"/>
      <c r="W37" s="257">
        <v>162</v>
      </c>
      <c r="X37" s="258"/>
      <c r="Y37" s="259"/>
      <c r="Z37" s="259"/>
      <c r="AA37" s="259"/>
      <c r="AB37" s="259"/>
      <c r="AC37" s="259"/>
      <c r="AD37" s="259"/>
      <c r="AE37" s="259">
        <v>34</v>
      </c>
      <c r="AF37" s="259"/>
      <c r="AG37" s="259"/>
      <c r="AH37" s="259"/>
      <c r="AI37" s="259"/>
      <c r="AJ37" s="259"/>
      <c r="AK37" s="259"/>
      <c r="AL37" s="259"/>
      <c r="AM37" s="259"/>
      <c r="AN37" s="259"/>
      <c r="AO37" s="259">
        <v>74</v>
      </c>
      <c r="AP37" s="259"/>
      <c r="AQ37" s="259"/>
      <c r="AR37" s="259"/>
      <c r="AS37" s="260">
        <v>53</v>
      </c>
      <c r="AT37" s="257"/>
      <c r="AU37" s="257"/>
      <c r="AV37" s="258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60"/>
      <c r="BN37" s="257"/>
      <c r="BO37" s="258"/>
      <c r="BP37" s="260"/>
      <c r="BQ37" s="257"/>
      <c r="BR37" s="257"/>
      <c r="BS37" s="257"/>
    </row>
    <row r="38" spans="1:71" ht="22.5">
      <c r="A38" s="256" t="s">
        <v>711</v>
      </c>
      <c r="B38" s="257"/>
      <c r="C38" s="257"/>
      <c r="D38" s="258"/>
      <c r="E38" s="259"/>
      <c r="F38" s="259"/>
      <c r="G38" s="259"/>
      <c r="H38" s="259"/>
      <c r="I38" s="259"/>
      <c r="J38" s="259"/>
      <c r="K38" s="259"/>
      <c r="L38" s="259"/>
      <c r="M38" s="260"/>
      <c r="N38" s="257"/>
      <c r="O38" s="258"/>
      <c r="P38" s="259"/>
      <c r="Q38" s="259"/>
      <c r="R38" s="260"/>
      <c r="S38" s="257"/>
      <c r="T38" s="258"/>
      <c r="U38" s="260"/>
      <c r="V38" s="257"/>
      <c r="W38" s="257"/>
      <c r="X38" s="258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60"/>
      <c r="AT38" s="257"/>
      <c r="AU38" s="257"/>
      <c r="AV38" s="258"/>
      <c r="AW38" s="259"/>
      <c r="AX38" s="259"/>
      <c r="AY38" s="259"/>
      <c r="AZ38" s="259"/>
      <c r="BA38" s="259"/>
      <c r="BB38" s="259"/>
      <c r="BC38" s="259"/>
      <c r="BD38" s="259"/>
      <c r="BE38" s="259"/>
      <c r="BF38" s="259"/>
      <c r="BG38" s="259"/>
      <c r="BH38" s="259"/>
      <c r="BI38" s="259"/>
      <c r="BJ38" s="259"/>
      <c r="BK38" s="259"/>
      <c r="BL38" s="259"/>
      <c r="BM38" s="260"/>
      <c r="BN38" s="257"/>
      <c r="BO38" s="258"/>
      <c r="BP38" s="260"/>
      <c r="BQ38" s="257"/>
      <c r="BR38" s="257"/>
      <c r="BS38" s="257"/>
    </row>
    <row r="39" spans="1:71" ht="22.5">
      <c r="A39" s="256" t="s">
        <v>712</v>
      </c>
      <c r="B39" s="257"/>
      <c r="C39" s="257"/>
      <c r="D39" s="258"/>
      <c r="E39" s="259"/>
      <c r="F39" s="259"/>
      <c r="G39" s="259"/>
      <c r="H39" s="259"/>
      <c r="I39" s="259"/>
      <c r="J39" s="259"/>
      <c r="K39" s="259"/>
      <c r="L39" s="259"/>
      <c r="M39" s="260"/>
      <c r="N39" s="257"/>
      <c r="O39" s="258"/>
      <c r="P39" s="259"/>
      <c r="Q39" s="259"/>
      <c r="R39" s="260"/>
      <c r="S39" s="257"/>
      <c r="T39" s="258"/>
      <c r="U39" s="260"/>
      <c r="V39" s="257"/>
      <c r="W39" s="257"/>
      <c r="X39" s="258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60"/>
      <c r="AT39" s="257"/>
      <c r="AU39" s="257"/>
      <c r="AV39" s="258"/>
      <c r="AW39" s="259"/>
      <c r="AX39" s="259"/>
      <c r="AY39" s="259"/>
      <c r="AZ39" s="259"/>
      <c r="BA39" s="259"/>
      <c r="BB39" s="259"/>
      <c r="BC39" s="259"/>
      <c r="BD39" s="259"/>
      <c r="BE39" s="259"/>
      <c r="BF39" s="259"/>
      <c r="BG39" s="259"/>
      <c r="BH39" s="259"/>
      <c r="BI39" s="259"/>
      <c r="BJ39" s="259"/>
      <c r="BK39" s="259"/>
      <c r="BL39" s="259"/>
      <c r="BM39" s="260"/>
      <c r="BN39" s="257"/>
      <c r="BO39" s="258"/>
      <c r="BP39" s="260"/>
      <c r="BQ39" s="257"/>
      <c r="BR39" s="257"/>
      <c r="BS39" s="257"/>
    </row>
    <row r="40" spans="1:71" ht="22.5">
      <c r="A40" s="256" t="s">
        <v>713</v>
      </c>
      <c r="B40" s="257">
        <v>698</v>
      </c>
      <c r="C40" s="257"/>
      <c r="D40" s="258"/>
      <c r="E40" s="259"/>
      <c r="F40" s="259"/>
      <c r="G40" s="259"/>
      <c r="H40" s="259"/>
      <c r="I40" s="259"/>
      <c r="J40" s="259"/>
      <c r="K40" s="259"/>
      <c r="L40" s="259"/>
      <c r="M40" s="260"/>
      <c r="N40" s="257"/>
      <c r="O40" s="258"/>
      <c r="P40" s="259"/>
      <c r="Q40" s="259"/>
      <c r="R40" s="260"/>
      <c r="S40" s="257"/>
      <c r="T40" s="258"/>
      <c r="U40" s="260"/>
      <c r="V40" s="257"/>
      <c r="W40" s="257">
        <v>698</v>
      </c>
      <c r="X40" s="258"/>
      <c r="Y40" s="259"/>
      <c r="Z40" s="259"/>
      <c r="AA40" s="259"/>
      <c r="AB40" s="259"/>
      <c r="AC40" s="259">
        <v>128</v>
      </c>
      <c r="AD40" s="259"/>
      <c r="AE40" s="259">
        <v>27</v>
      </c>
      <c r="AF40" s="259"/>
      <c r="AG40" s="259"/>
      <c r="AH40" s="259"/>
      <c r="AI40" s="259"/>
      <c r="AJ40" s="259"/>
      <c r="AK40" s="259">
        <v>370</v>
      </c>
      <c r="AL40" s="259">
        <v>11</v>
      </c>
      <c r="AM40" s="259"/>
      <c r="AN40" s="259"/>
      <c r="AO40" s="259"/>
      <c r="AP40" s="259"/>
      <c r="AQ40" s="259"/>
      <c r="AR40" s="259"/>
      <c r="AS40" s="260">
        <v>162</v>
      </c>
      <c r="AT40" s="257"/>
      <c r="AU40" s="257"/>
      <c r="AV40" s="258"/>
      <c r="AW40" s="259"/>
      <c r="AX40" s="259"/>
      <c r="AY40" s="259"/>
      <c r="AZ40" s="259"/>
      <c r="BA40" s="259"/>
      <c r="BB40" s="259"/>
      <c r="BC40" s="259"/>
      <c r="BD40" s="259"/>
      <c r="BE40" s="259"/>
      <c r="BF40" s="259"/>
      <c r="BG40" s="259"/>
      <c r="BH40" s="259"/>
      <c r="BI40" s="259"/>
      <c r="BJ40" s="259"/>
      <c r="BK40" s="259"/>
      <c r="BL40" s="259"/>
      <c r="BM40" s="260"/>
      <c r="BN40" s="257"/>
      <c r="BO40" s="258"/>
      <c r="BP40" s="260"/>
      <c r="BQ40" s="257"/>
      <c r="BR40" s="257"/>
      <c r="BS40" s="257"/>
    </row>
    <row r="41" spans="1:71" ht="22.5">
      <c r="A41" s="256" t="s">
        <v>714</v>
      </c>
      <c r="B41" s="257">
        <v>8</v>
      </c>
      <c r="C41" s="257">
        <v>8</v>
      </c>
      <c r="D41" s="258"/>
      <c r="E41" s="259">
        <v>0</v>
      </c>
      <c r="F41" s="259">
        <v>7</v>
      </c>
      <c r="G41" s="259"/>
      <c r="H41" s="259"/>
      <c r="I41" s="259"/>
      <c r="J41" s="259"/>
      <c r="K41" s="259"/>
      <c r="L41" s="259"/>
      <c r="M41" s="260"/>
      <c r="N41" s="257"/>
      <c r="O41" s="258"/>
      <c r="P41" s="259"/>
      <c r="Q41" s="259"/>
      <c r="R41" s="260"/>
      <c r="S41" s="257"/>
      <c r="T41" s="258"/>
      <c r="U41" s="260"/>
      <c r="V41" s="257"/>
      <c r="W41" s="257"/>
      <c r="X41" s="258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60"/>
      <c r="AT41" s="257"/>
      <c r="AU41" s="257"/>
      <c r="AV41" s="258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60"/>
      <c r="BN41" s="257"/>
      <c r="BO41" s="258"/>
      <c r="BP41" s="260"/>
      <c r="BQ41" s="257"/>
      <c r="BR41" s="257"/>
      <c r="BS41" s="257"/>
    </row>
    <row r="42" spans="1:71" ht="22.5">
      <c r="A42" s="256" t="s">
        <v>715</v>
      </c>
      <c r="B42" s="257"/>
      <c r="C42" s="257"/>
      <c r="D42" s="258"/>
      <c r="E42" s="259"/>
      <c r="F42" s="259"/>
      <c r="G42" s="259"/>
      <c r="H42" s="259"/>
      <c r="I42" s="259"/>
      <c r="J42" s="259"/>
      <c r="K42" s="259"/>
      <c r="L42" s="259"/>
      <c r="M42" s="260"/>
      <c r="N42" s="257"/>
      <c r="O42" s="258"/>
      <c r="P42" s="259"/>
      <c r="Q42" s="259"/>
      <c r="R42" s="260"/>
      <c r="S42" s="257"/>
      <c r="T42" s="258"/>
      <c r="U42" s="260"/>
      <c r="V42" s="257"/>
      <c r="W42" s="257"/>
      <c r="X42" s="258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60"/>
      <c r="AT42" s="257"/>
      <c r="AU42" s="257"/>
      <c r="AV42" s="258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60"/>
      <c r="BN42" s="257"/>
      <c r="BO42" s="258"/>
      <c r="BP42" s="260"/>
      <c r="BQ42" s="257"/>
      <c r="BR42" s="257"/>
      <c r="BS42" s="257"/>
    </row>
    <row r="43" spans="1:71" ht="22.5">
      <c r="A43" s="256" t="s">
        <v>716</v>
      </c>
      <c r="B43" s="257"/>
      <c r="C43" s="257"/>
      <c r="D43" s="258"/>
      <c r="E43" s="259"/>
      <c r="F43" s="259"/>
      <c r="G43" s="259"/>
      <c r="H43" s="259"/>
      <c r="I43" s="259"/>
      <c r="J43" s="259"/>
      <c r="K43" s="259"/>
      <c r="L43" s="259"/>
      <c r="M43" s="260"/>
      <c r="N43" s="257"/>
      <c r="O43" s="258"/>
      <c r="P43" s="259"/>
      <c r="Q43" s="259"/>
      <c r="R43" s="260"/>
      <c r="S43" s="257"/>
      <c r="T43" s="258"/>
      <c r="U43" s="260"/>
      <c r="V43" s="257"/>
      <c r="W43" s="257"/>
      <c r="X43" s="258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60"/>
      <c r="AT43" s="257"/>
      <c r="AU43" s="257"/>
      <c r="AV43" s="258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60"/>
      <c r="BN43" s="257"/>
      <c r="BO43" s="258"/>
      <c r="BP43" s="260"/>
      <c r="BQ43" s="257"/>
      <c r="BR43" s="257"/>
      <c r="BS43" s="257"/>
    </row>
    <row r="44" spans="1:71" ht="22.5">
      <c r="A44" s="256" t="s">
        <v>717</v>
      </c>
      <c r="B44" s="257"/>
      <c r="C44" s="257"/>
      <c r="D44" s="258"/>
      <c r="E44" s="259"/>
      <c r="F44" s="259"/>
      <c r="G44" s="259"/>
      <c r="H44" s="259"/>
      <c r="I44" s="259"/>
      <c r="J44" s="259"/>
      <c r="K44" s="259"/>
      <c r="L44" s="259"/>
      <c r="M44" s="260"/>
      <c r="N44" s="257"/>
      <c r="O44" s="258"/>
      <c r="P44" s="259"/>
      <c r="Q44" s="259"/>
      <c r="R44" s="260"/>
      <c r="S44" s="257"/>
      <c r="T44" s="258"/>
      <c r="U44" s="260"/>
      <c r="V44" s="257"/>
      <c r="W44" s="257"/>
      <c r="X44" s="258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60"/>
      <c r="AT44" s="257"/>
      <c r="AU44" s="257"/>
      <c r="AV44" s="258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60"/>
      <c r="BN44" s="257"/>
      <c r="BO44" s="258"/>
      <c r="BP44" s="260"/>
      <c r="BQ44" s="257"/>
      <c r="BR44" s="257"/>
      <c r="BS44" s="257"/>
    </row>
    <row r="45" spans="1:71" ht="33.75">
      <c r="A45" s="256" t="s">
        <v>718</v>
      </c>
      <c r="B45" s="257">
        <v>966</v>
      </c>
      <c r="C45" s="257"/>
      <c r="D45" s="258"/>
      <c r="E45" s="259"/>
      <c r="F45" s="259"/>
      <c r="G45" s="259"/>
      <c r="H45" s="259"/>
      <c r="I45" s="259"/>
      <c r="J45" s="259"/>
      <c r="K45" s="259"/>
      <c r="L45" s="259"/>
      <c r="M45" s="260"/>
      <c r="N45" s="257"/>
      <c r="O45" s="258"/>
      <c r="P45" s="259"/>
      <c r="Q45" s="259"/>
      <c r="R45" s="260"/>
      <c r="S45" s="257"/>
      <c r="T45" s="258"/>
      <c r="U45" s="260"/>
      <c r="V45" s="257"/>
      <c r="W45" s="257"/>
      <c r="X45" s="258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60"/>
      <c r="AT45" s="257"/>
      <c r="AU45" s="257">
        <v>966</v>
      </c>
      <c r="AV45" s="258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>
        <v>169</v>
      </c>
      <c r="BG45" s="259"/>
      <c r="BH45" s="259">
        <v>797</v>
      </c>
      <c r="BI45" s="259"/>
      <c r="BJ45" s="259"/>
      <c r="BK45" s="259"/>
      <c r="BL45" s="259"/>
      <c r="BM45" s="260"/>
      <c r="BN45" s="257"/>
      <c r="BO45" s="258"/>
      <c r="BP45" s="260"/>
      <c r="BQ45" s="257"/>
      <c r="BR45" s="257"/>
      <c r="BS45" s="257"/>
    </row>
    <row r="46" spans="1:71" ht="22.5">
      <c r="A46" s="256" t="s">
        <v>719</v>
      </c>
      <c r="B46" s="257"/>
      <c r="C46" s="257"/>
      <c r="D46" s="258"/>
      <c r="E46" s="259"/>
      <c r="F46" s="259"/>
      <c r="G46" s="259"/>
      <c r="H46" s="259"/>
      <c r="I46" s="259"/>
      <c r="J46" s="259"/>
      <c r="K46" s="259"/>
      <c r="L46" s="259"/>
      <c r="M46" s="260"/>
      <c r="N46" s="257"/>
      <c r="O46" s="258"/>
      <c r="P46" s="259"/>
      <c r="Q46" s="259"/>
      <c r="R46" s="260"/>
      <c r="S46" s="257"/>
      <c r="T46" s="258"/>
      <c r="U46" s="260"/>
      <c r="V46" s="257"/>
      <c r="W46" s="257"/>
      <c r="X46" s="258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60"/>
      <c r="AT46" s="257"/>
      <c r="AU46" s="257"/>
      <c r="AV46" s="258"/>
      <c r="AW46" s="259"/>
      <c r="AX46" s="259"/>
      <c r="AY46" s="259"/>
      <c r="AZ46" s="259"/>
      <c r="BA46" s="259"/>
      <c r="BB46" s="259"/>
      <c r="BC46" s="259"/>
      <c r="BD46" s="259"/>
      <c r="BE46" s="259"/>
      <c r="BF46" s="259"/>
      <c r="BG46" s="259"/>
      <c r="BH46" s="259"/>
      <c r="BI46" s="259"/>
      <c r="BJ46" s="259"/>
      <c r="BK46" s="259"/>
      <c r="BL46" s="259"/>
      <c r="BM46" s="260"/>
      <c r="BN46" s="257"/>
      <c r="BO46" s="258"/>
      <c r="BP46" s="260"/>
      <c r="BQ46" s="257"/>
      <c r="BR46" s="257"/>
      <c r="BS46" s="257"/>
    </row>
    <row r="47" spans="1:71" ht="22.5">
      <c r="A47" s="256" t="s">
        <v>720</v>
      </c>
      <c r="B47" s="257"/>
      <c r="C47" s="257"/>
      <c r="D47" s="258"/>
      <c r="E47" s="259"/>
      <c r="F47" s="259"/>
      <c r="G47" s="259"/>
      <c r="H47" s="259"/>
      <c r="I47" s="259"/>
      <c r="J47" s="259"/>
      <c r="K47" s="259"/>
      <c r="L47" s="259"/>
      <c r="M47" s="260"/>
      <c r="N47" s="257"/>
      <c r="O47" s="258"/>
      <c r="P47" s="259"/>
      <c r="Q47" s="259"/>
      <c r="R47" s="260"/>
      <c r="S47" s="257"/>
      <c r="T47" s="258"/>
      <c r="U47" s="260"/>
      <c r="V47" s="257"/>
      <c r="W47" s="257"/>
      <c r="X47" s="258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60"/>
      <c r="AT47" s="257"/>
      <c r="AU47" s="257"/>
      <c r="AV47" s="258"/>
      <c r="AW47" s="259"/>
      <c r="AX47" s="259"/>
      <c r="AY47" s="259"/>
      <c r="AZ47" s="259"/>
      <c r="BA47" s="259"/>
      <c r="BB47" s="259"/>
      <c r="BC47" s="259"/>
      <c r="BD47" s="259"/>
      <c r="BE47" s="259"/>
      <c r="BF47" s="259"/>
      <c r="BG47" s="259"/>
      <c r="BH47" s="259"/>
      <c r="BI47" s="259"/>
      <c r="BJ47" s="259"/>
      <c r="BK47" s="259"/>
      <c r="BL47" s="259"/>
      <c r="BM47" s="260"/>
      <c r="BN47" s="257"/>
      <c r="BO47" s="258"/>
      <c r="BP47" s="260"/>
      <c r="BQ47" s="257"/>
      <c r="BR47" s="257"/>
      <c r="BS47" s="257"/>
    </row>
    <row r="48" spans="1:71" ht="22.5">
      <c r="A48" s="256" t="s">
        <v>721</v>
      </c>
      <c r="B48" s="257">
        <v>657</v>
      </c>
      <c r="C48" s="257">
        <v>99</v>
      </c>
      <c r="D48" s="258"/>
      <c r="E48" s="259"/>
      <c r="F48" s="259"/>
      <c r="G48" s="259"/>
      <c r="H48" s="259"/>
      <c r="I48" s="259"/>
      <c r="J48" s="259">
        <v>99</v>
      </c>
      <c r="K48" s="259"/>
      <c r="L48" s="259"/>
      <c r="M48" s="260"/>
      <c r="N48" s="257"/>
      <c r="O48" s="258"/>
      <c r="P48" s="259"/>
      <c r="Q48" s="259"/>
      <c r="R48" s="260"/>
      <c r="S48" s="257"/>
      <c r="T48" s="258"/>
      <c r="U48" s="260"/>
      <c r="V48" s="257"/>
      <c r="W48" s="257"/>
      <c r="X48" s="258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60"/>
      <c r="AT48" s="257">
        <v>558</v>
      </c>
      <c r="AU48" s="257"/>
      <c r="AV48" s="258"/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259"/>
      <c r="BH48" s="259"/>
      <c r="BI48" s="259"/>
      <c r="BJ48" s="259"/>
      <c r="BK48" s="259"/>
      <c r="BL48" s="259"/>
      <c r="BM48" s="260"/>
      <c r="BN48" s="257"/>
      <c r="BO48" s="258"/>
      <c r="BP48" s="260"/>
      <c r="BQ48" s="257"/>
      <c r="BR48" s="257"/>
      <c r="BS48" s="257"/>
    </row>
    <row r="49" spans="1:71" ht="22.5">
      <c r="A49" s="256" t="s">
        <v>722</v>
      </c>
      <c r="B49" s="257">
        <v>58292</v>
      </c>
      <c r="C49" s="257">
        <v>5494</v>
      </c>
      <c r="D49" s="258"/>
      <c r="E49" s="259"/>
      <c r="F49" s="259"/>
      <c r="G49" s="259"/>
      <c r="H49" s="259"/>
      <c r="I49" s="259">
        <v>7</v>
      </c>
      <c r="J49" s="259">
        <v>5205</v>
      </c>
      <c r="K49" s="259"/>
      <c r="L49" s="259">
        <v>282</v>
      </c>
      <c r="M49" s="260"/>
      <c r="N49" s="257">
        <v>1955</v>
      </c>
      <c r="O49" s="258"/>
      <c r="P49" s="259">
        <v>1406</v>
      </c>
      <c r="Q49" s="259">
        <v>464</v>
      </c>
      <c r="R49" s="260">
        <v>84</v>
      </c>
      <c r="S49" s="257"/>
      <c r="T49" s="258"/>
      <c r="U49" s="260"/>
      <c r="V49" s="257"/>
      <c r="W49" s="257">
        <v>29460</v>
      </c>
      <c r="X49" s="258"/>
      <c r="Y49" s="259"/>
      <c r="Z49" s="259">
        <v>892</v>
      </c>
      <c r="AA49" s="259"/>
      <c r="AB49" s="259">
        <v>558</v>
      </c>
      <c r="AC49" s="259">
        <v>1047</v>
      </c>
      <c r="AD49" s="259"/>
      <c r="AE49" s="259">
        <v>749</v>
      </c>
      <c r="AF49" s="259">
        <v>4089</v>
      </c>
      <c r="AG49" s="259">
        <v>30</v>
      </c>
      <c r="AH49" s="259"/>
      <c r="AI49" s="259">
        <v>604</v>
      </c>
      <c r="AJ49" s="259">
        <v>0</v>
      </c>
      <c r="AK49" s="259">
        <v>2617</v>
      </c>
      <c r="AL49" s="259">
        <v>13253</v>
      </c>
      <c r="AM49" s="259">
        <v>1964</v>
      </c>
      <c r="AN49" s="259">
        <v>145</v>
      </c>
      <c r="AO49" s="259">
        <v>394</v>
      </c>
      <c r="AP49" s="259">
        <v>1424</v>
      </c>
      <c r="AQ49" s="259">
        <v>224</v>
      </c>
      <c r="AR49" s="259">
        <v>84</v>
      </c>
      <c r="AS49" s="260">
        <v>1386</v>
      </c>
      <c r="AT49" s="257"/>
      <c r="AU49" s="257">
        <v>966</v>
      </c>
      <c r="AV49" s="258"/>
      <c r="AW49" s="259"/>
      <c r="AX49" s="259"/>
      <c r="AY49" s="259"/>
      <c r="AZ49" s="259"/>
      <c r="BA49" s="259"/>
      <c r="BB49" s="259"/>
      <c r="BC49" s="259"/>
      <c r="BD49" s="259"/>
      <c r="BE49" s="259"/>
      <c r="BF49" s="259"/>
      <c r="BG49" s="259">
        <v>169</v>
      </c>
      <c r="BH49" s="259"/>
      <c r="BI49" s="259">
        <v>797</v>
      </c>
      <c r="BJ49" s="259"/>
      <c r="BK49" s="259"/>
      <c r="BL49" s="259"/>
      <c r="BM49" s="260"/>
      <c r="BN49" s="257"/>
      <c r="BO49" s="258"/>
      <c r="BP49" s="260"/>
      <c r="BQ49" s="257"/>
      <c r="BR49" s="257">
        <v>6828</v>
      </c>
      <c r="BS49" s="257">
        <v>13589</v>
      </c>
    </row>
    <row r="50" spans="1:71" ht="22.5">
      <c r="A50" s="256" t="s">
        <v>693</v>
      </c>
      <c r="B50" s="257">
        <v>20417</v>
      </c>
      <c r="C50" s="257"/>
      <c r="D50" s="258"/>
      <c r="E50" s="259"/>
      <c r="F50" s="259"/>
      <c r="G50" s="259"/>
      <c r="H50" s="259"/>
      <c r="I50" s="259"/>
      <c r="J50" s="259"/>
      <c r="K50" s="259"/>
      <c r="L50" s="259"/>
      <c r="M50" s="260"/>
      <c r="N50" s="257"/>
      <c r="O50" s="258"/>
      <c r="P50" s="259"/>
      <c r="Q50" s="259"/>
      <c r="R50" s="260"/>
      <c r="S50" s="257"/>
      <c r="T50" s="258"/>
      <c r="U50" s="260"/>
      <c r="V50" s="257"/>
      <c r="W50" s="257"/>
      <c r="X50" s="258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60"/>
      <c r="AT50" s="257"/>
      <c r="AU50" s="257"/>
      <c r="AV50" s="258"/>
      <c r="AW50" s="259"/>
      <c r="AX50" s="259"/>
      <c r="AY50" s="259"/>
      <c r="AZ50" s="259"/>
      <c r="BA50" s="259"/>
      <c r="BB50" s="259"/>
      <c r="BC50" s="259"/>
      <c r="BD50" s="259"/>
      <c r="BE50" s="259"/>
      <c r="BF50" s="259"/>
      <c r="BG50" s="259"/>
      <c r="BH50" s="259"/>
      <c r="BI50" s="259"/>
      <c r="BJ50" s="259"/>
      <c r="BK50" s="259"/>
      <c r="BL50" s="259"/>
      <c r="BM50" s="260"/>
      <c r="BN50" s="257"/>
      <c r="BO50" s="258"/>
      <c r="BP50" s="260"/>
      <c r="BQ50" s="257"/>
      <c r="BR50" s="257">
        <v>6828</v>
      </c>
      <c r="BS50" s="257">
        <v>13589</v>
      </c>
    </row>
    <row r="51" spans="1:71" ht="22.5">
      <c r="A51" s="256" t="s">
        <v>694</v>
      </c>
      <c r="B51" s="257">
        <v>1971</v>
      </c>
      <c r="C51" s="257"/>
      <c r="D51" s="258"/>
      <c r="E51" s="259"/>
      <c r="F51" s="259"/>
      <c r="G51" s="259"/>
      <c r="H51" s="259"/>
      <c r="I51" s="259"/>
      <c r="J51" s="259"/>
      <c r="K51" s="259"/>
      <c r="L51" s="259"/>
      <c r="M51" s="260"/>
      <c r="N51" s="257"/>
      <c r="O51" s="258"/>
      <c r="P51" s="259"/>
      <c r="Q51" s="259"/>
      <c r="R51" s="260"/>
      <c r="S51" s="257"/>
      <c r="T51" s="258"/>
      <c r="U51" s="260"/>
      <c r="V51" s="257"/>
      <c r="W51" s="257"/>
      <c r="X51" s="258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60"/>
      <c r="AT51" s="257"/>
      <c r="AU51" s="257"/>
      <c r="AV51" s="258"/>
      <c r="AW51" s="259"/>
      <c r="AX51" s="259"/>
      <c r="AY51" s="259"/>
      <c r="AZ51" s="259"/>
      <c r="BA51" s="259"/>
      <c r="BB51" s="259"/>
      <c r="BC51" s="259"/>
      <c r="BD51" s="259"/>
      <c r="BE51" s="259"/>
      <c r="BF51" s="259"/>
      <c r="BG51" s="259"/>
      <c r="BH51" s="259"/>
      <c r="BI51" s="259"/>
      <c r="BJ51" s="259"/>
      <c r="BK51" s="259"/>
      <c r="BL51" s="259"/>
      <c r="BM51" s="260"/>
      <c r="BN51" s="257"/>
      <c r="BO51" s="258"/>
      <c r="BP51" s="260"/>
      <c r="BQ51" s="257"/>
      <c r="BR51" s="257"/>
      <c r="BS51" s="257">
        <v>1971</v>
      </c>
    </row>
    <row r="52" spans="1:71" ht="22.5">
      <c r="A52" s="256" t="s">
        <v>695</v>
      </c>
      <c r="B52" s="257">
        <v>13987</v>
      </c>
      <c r="C52" s="257"/>
      <c r="D52" s="258"/>
      <c r="E52" s="259"/>
      <c r="F52" s="259"/>
      <c r="G52" s="259"/>
      <c r="H52" s="259"/>
      <c r="I52" s="259"/>
      <c r="J52" s="259"/>
      <c r="K52" s="259"/>
      <c r="L52" s="259"/>
      <c r="M52" s="260"/>
      <c r="N52" s="257"/>
      <c r="O52" s="258"/>
      <c r="P52" s="259"/>
      <c r="Q52" s="259"/>
      <c r="R52" s="260"/>
      <c r="S52" s="257"/>
      <c r="T52" s="258"/>
      <c r="U52" s="260"/>
      <c r="V52" s="257"/>
      <c r="W52" s="257"/>
      <c r="X52" s="258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60"/>
      <c r="AT52" s="257"/>
      <c r="AU52" s="257"/>
      <c r="AV52" s="258"/>
      <c r="AW52" s="259"/>
      <c r="AX52" s="259"/>
      <c r="AY52" s="259"/>
      <c r="AZ52" s="259"/>
      <c r="BA52" s="259"/>
      <c r="BB52" s="259"/>
      <c r="BC52" s="259"/>
      <c r="BD52" s="259"/>
      <c r="BE52" s="259"/>
      <c r="BF52" s="259"/>
      <c r="BG52" s="259"/>
      <c r="BH52" s="259"/>
      <c r="BI52" s="259"/>
      <c r="BJ52" s="259"/>
      <c r="BK52" s="259"/>
      <c r="BL52" s="259"/>
      <c r="BM52" s="260"/>
      <c r="BN52" s="257"/>
      <c r="BO52" s="258"/>
      <c r="BP52" s="260"/>
      <c r="BQ52" s="257"/>
      <c r="BR52" s="257">
        <v>4056</v>
      </c>
      <c r="BS52" s="257">
        <v>9931</v>
      </c>
    </row>
    <row r="53" spans="1:71" ht="22.5">
      <c r="A53" s="256" t="s">
        <v>696</v>
      </c>
      <c r="B53" s="257">
        <v>2243</v>
      </c>
      <c r="C53" s="257"/>
      <c r="D53" s="258"/>
      <c r="E53" s="259"/>
      <c r="F53" s="259"/>
      <c r="G53" s="259"/>
      <c r="H53" s="259"/>
      <c r="I53" s="259"/>
      <c r="J53" s="259"/>
      <c r="K53" s="259"/>
      <c r="L53" s="259"/>
      <c r="M53" s="260"/>
      <c r="N53" s="257"/>
      <c r="O53" s="258"/>
      <c r="P53" s="259"/>
      <c r="Q53" s="259"/>
      <c r="R53" s="260"/>
      <c r="S53" s="257"/>
      <c r="T53" s="258"/>
      <c r="U53" s="260"/>
      <c r="V53" s="257"/>
      <c r="W53" s="257"/>
      <c r="X53" s="258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60"/>
      <c r="AT53" s="257"/>
      <c r="AU53" s="257"/>
      <c r="AV53" s="258"/>
      <c r="AW53" s="259"/>
      <c r="AX53" s="259"/>
      <c r="AY53" s="259"/>
      <c r="AZ53" s="259"/>
      <c r="BA53" s="259"/>
      <c r="BB53" s="259"/>
      <c r="BC53" s="259"/>
      <c r="BD53" s="259"/>
      <c r="BE53" s="259"/>
      <c r="BF53" s="259"/>
      <c r="BG53" s="259"/>
      <c r="BH53" s="259"/>
      <c r="BI53" s="259"/>
      <c r="BJ53" s="259"/>
      <c r="BK53" s="259"/>
      <c r="BL53" s="259"/>
      <c r="BM53" s="260"/>
      <c r="BN53" s="257"/>
      <c r="BO53" s="258"/>
      <c r="BP53" s="260"/>
      <c r="BQ53" s="257"/>
      <c r="BR53" s="257">
        <v>2243</v>
      </c>
      <c r="BS53" s="257"/>
    </row>
    <row r="54" spans="1:71" ht="22.5">
      <c r="A54" s="256" t="s">
        <v>697</v>
      </c>
      <c r="B54" s="257">
        <v>169</v>
      </c>
      <c r="C54" s="257"/>
      <c r="D54" s="258"/>
      <c r="E54" s="259"/>
      <c r="F54" s="259"/>
      <c r="G54" s="259"/>
      <c r="H54" s="259"/>
      <c r="I54" s="259"/>
      <c r="J54" s="259"/>
      <c r="K54" s="259"/>
      <c r="L54" s="259"/>
      <c r="M54" s="260"/>
      <c r="N54" s="257"/>
      <c r="O54" s="258"/>
      <c r="P54" s="259"/>
      <c r="Q54" s="259"/>
      <c r="R54" s="260"/>
      <c r="S54" s="257"/>
      <c r="T54" s="258"/>
      <c r="U54" s="260"/>
      <c r="V54" s="257"/>
      <c r="W54" s="257"/>
      <c r="X54" s="258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60"/>
      <c r="AT54" s="257"/>
      <c r="AU54" s="257"/>
      <c r="AV54" s="258"/>
      <c r="AW54" s="259"/>
      <c r="AX54" s="259"/>
      <c r="AY54" s="259"/>
      <c r="AZ54" s="259"/>
      <c r="BA54" s="259"/>
      <c r="BB54" s="259"/>
      <c r="BC54" s="259"/>
      <c r="BD54" s="259"/>
      <c r="BE54" s="259"/>
      <c r="BF54" s="259"/>
      <c r="BG54" s="259"/>
      <c r="BH54" s="259"/>
      <c r="BI54" s="259"/>
      <c r="BJ54" s="259"/>
      <c r="BK54" s="259"/>
      <c r="BL54" s="259"/>
      <c r="BM54" s="260"/>
      <c r="BN54" s="257"/>
      <c r="BO54" s="258"/>
      <c r="BP54" s="260"/>
      <c r="BQ54" s="257"/>
      <c r="BR54" s="257"/>
      <c r="BS54" s="257">
        <v>169</v>
      </c>
    </row>
    <row r="55" spans="1:71" ht="22.5">
      <c r="A55" s="256" t="s">
        <v>698</v>
      </c>
      <c r="B55" s="257">
        <v>1836</v>
      </c>
      <c r="C55" s="257"/>
      <c r="D55" s="258"/>
      <c r="E55" s="259"/>
      <c r="F55" s="259"/>
      <c r="G55" s="259"/>
      <c r="H55" s="259"/>
      <c r="I55" s="259"/>
      <c r="J55" s="259"/>
      <c r="K55" s="259"/>
      <c r="L55" s="259"/>
      <c r="M55" s="260"/>
      <c r="N55" s="257"/>
      <c r="O55" s="258"/>
      <c r="P55" s="259"/>
      <c r="Q55" s="259"/>
      <c r="R55" s="260"/>
      <c r="S55" s="257"/>
      <c r="T55" s="258"/>
      <c r="U55" s="260"/>
      <c r="V55" s="257"/>
      <c r="W55" s="257"/>
      <c r="X55" s="258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259"/>
      <c r="AN55" s="259"/>
      <c r="AO55" s="259"/>
      <c r="AP55" s="259"/>
      <c r="AQ55" s="259"/>
      <c r="AR55" s="259"/>
      <c r="AS55" s="260"/>
      <c r="AT55" s="257"/>
      <c r="AU55" s="257"/>
      <c r="AV55" s="258"/>
      <c r="AW55" s="259"/>
      <c r="AX55" s="259"/>
      <c r="AY55" s="259"/>
      <c r="AZ55" s="259"/>
      <c r="BA55" s="259"/>
      <c r="BB55" s="259"/>
      <c r="BC55" s="259"/>
      <c r="BD55" s="259"/>
      <c r="BE55" s="259"/>
      <c r="BF55" s="259"/>
      <c r="BG55" s="259"/>
      <c r="BH55" s="259"/>
      <c r="BI55" s="259"/>
      <c r="BJ55" s="259"/>
      <c r="BK55" s="259"/>
      <c r="BL55" s="259"/>
      <c r="BM55" s="260"/>
      <c r="BN55" s="257"/>
      <c r="BO55" s="258"/>
      <c r="BP55" s="260"/>
      <c r="BQ55" s="257"/>
      <c r="BR55" s="257">
        <v>396</v>
      </c>
      <c r="BS55" s="257">
        <v>1439</v>
      </c>
    </row>
    <row r="56" spans="1:71" ht="22.5">
      <c r="A56" s="256" t="s">
        <v>699</v>
      </c>
      <c r="B56" s="257">
        <v>117</v>
      </c>
      <c r="C56" s="257"/>
      <c r="D56" s="258"/>
      <c r="E56" s="259"/>
      <c r="F56" s="259"/>
      <c r="G56" s="259"/>
      <c r="H56" s="259"/>
      <c r="I56" s="259"/>
      <c r="J56" s="259"/>
      <c r="K56" s="259"/>
      <c r="L56" s="259"/>
      <c r="M56" s="260"/>
      <c r="N56" s="257"/>
      <c r="O56" s="258"/>
      <c r="P56" s="259"/>
      <c r="Q56" s="259"/>
      <c r="R56" s="260"/>
      <c r="S56" s="257"/>
      <c r="T56" s="258"/>
      <c r="U56" s="260"/>
      <c r="V56" s="257"/>
      <c r="W56" s="257"/>
      <c r="X56" s="258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  <c r="AI56" s="259"/>
      <c r="AJ56" s="259"/>
      <c r="AK56" s="259"/>
      <c r="AL56" s="259"/>
      <c r="AM56" s="259"/>
      <c r="AN56" s="259"/>
      <c r="AO56" s="259"/>
      <c r="AP56" s="259"/>
      <c r="AQ56" s="259"/>
      <c r="AR56" s="259"/>
      <c r="AS56" s="260"/>
      <c r="AT56" s="257"/>
      <c r="AU56" s="257"/>
      <c r="AV56" s="258"/>
      <c r="AW56" s="259"/>
      <c r="AX56" s="259"/>
      <c r="AY56" s="259"/>
      <c r="AZ56" s="259"/>
      <c r="BA56" s="259"/>
      <c r="BB56" s="259"/>
      <c r="BC56" s="259"/>
      <c r="BD56" s="259"/>
      <c r="BE56" s="259"/>
      <c r="BF56" s="259"/>
      <c r="BG56" s="259"/>
      <c r="BH56" s="259"/>
      <c r="BI56" s="259"/>
      <c r="BJ56" s="259"/>
      <c r="BK56" s="259"/>
      <c r="BL56" s="259"/>
      <c r="BM56" s="260"/>
      <c r="BN56" s="257"/>
      <c r="BO56" s="258"/>
      <c r="BP56" s="260"/>
      <c r="BQ56" s="257"/>
      <c r="BR56" s="257">
        <v>117</v>
      </c>
      <c r="BS56" s="257"/>
    </row>
    <row r="57" spans="1:71" ht="22.5">
      <c r="A57" s="256" t="s">
        <v>700</v>
      </c>
      <c r="B57" s="257">
        <v>0</v>
      </c>
      <c r="C57" s="257"/>
      <c r="D57" s="258"/>
      <c r="E57" s="259"/>
      <c r="F57" s="259"/>
      <c r="G57" s="259"/>
      <c r="H57" s="259"/>
      <c r="I57" s="259"/>
      <c r="J57" s="259"/>
      <c r="K57" s="259"/>
      <c r="L57" s="259"/>
      <c r="M57" s="260"/>
      <c r="N57" s="257"/>
      <c r="O57" s="258"/>
      <c r="P57" s="259"/>
      <c r="Q57" s="259"/>
      <c r="R57" s="260"/>
      <c r="S57" s="257"/>
      <c r="T57" s="258"/>
      <c r="U57" s="260"/>
      <c r="V57" s="257"/>
      <c r="W57" s="257"/>
      <c r="X57" s="258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259"/>
      <c r="AJ57" s="259"/>
      <c r="AK57" s="259"/>
      <c r="AL57" s="259"/>
      <c r="AM57" s="259"/>
      <c r="AN57" s="259"/>
      <c r="AO57" s="259"/>
      <c r="AP57" s="259"/>
      <c r="AQ57" s="259"/>
      <c r="AR57" s="259"/>
      <c r="AS57" s="260"/>
      <c r="AT57" s="257"/>
      <c r="AU57" s="257"/>
      <c r="AV57" s="258"/>
      <c r="AW57" s="259"/>
      <c r="AX57" s="259"/>
      <c r="AY57" s="259"/>
      <c r="AZ57" s="259"/>
      <c r="BA57" s="259"/>
      <c r="BB57" s="259"/>
      <c r="BC57" s="259"/>
      <c r="BD57" s="259"/>
      <c r="BE57" s="259"/>
      <c r="BF57" s="259"/>
      <c r="BG57" s="259"/>
      <c r="BH57" s="259"/>
      <c r="BI57" s="259"/>
      <c r="BJ57" s="259"/>
      <c r="BK57" s="259"/>
      <c r="BL57" s="259"/>
      <c r="BM57" s="260"/>
      <c r="BN57" s="257"/>
      <c r="BO57" s="258"/>
      <c r="BP57" s="260"/>
      <c r="BQ57" s="257"/>
      <c r="BR57" s="257">
        <v>0</v>
      </c>
      <c r="BS57" s="257"/>
    </row>
    <row r="58" spans="1:71" ht="22.5">
      <c r="A58" s="256" t="s">
        <v>701</v>
      </c>
      <c r="B58" s="257"/>
      <c r="C58" s="257"/>
      <c r="D58" s="258"/>
      <c r="E58" s="259"/>
      <c r="F58" s="259"/>
      <c r="G58" s="259"/>
      <c r="H58" s="259"/>
      <c r="I58" s="259"/>
      <c r="J58" s="259"/>
      <c r="K58" s="259"/>
      <c r="L58" s="259"/>
      <c r="M58" s="260"/>
      <c r="N58" s="257"/>
      <c r="O58" s="258"/>
      <c r="P58" s="259"/>
      <c r="Q58" s="259"/>
      <c r="R58" s="260"/>
      <c r="S58" s="257"/>
      <c r="T58" s="258"/>
      <c r="U58" s="260"/>
      <c r="V58" s="257"/>
      <c r="W58" s="257"/>
      <c r="X58" s="258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9"/>
      <c r="AK58" s="259"/>
      <c r="AL58" s="259"/>
      <c r="AM58" s="259"/>
      <c r="AN58" s="259"/>
      <c r="AO58" s="259"/>
      <c r="AP58" s="259"/>
      <c r="AQ58" s="259"/>
      <c r="AR58" s="259"/>
      <c r="AS58" s="260"/>
      <c r="AT58" s="257"/>
      <c r="AU58" s="257"/>
      <c r="AV58" s="258"/>
      <c r="AW58" s="259"/>
      <c r="AX58" s="259"/>
      <c r="AY58" s="259"/>
      <c r="AZ58" s="259"/>
      <c r="BA58" s="259"/>
      <c r="BB58" s="259"/>
      <c r="BC58" s="259"/>
      <c r="BD58" s="259"/>
      <c r="BE58" s="259"/>
      <c r="BF58" s="259"/>
      <c r="BG58" s="259"/>
      <c r="BH58" s="259"/>
      <c r="BI58" s="259"/>
      <c r="BJ58" s="259"/>
      <c r="BK58" s="259"/>
      <c r="BL58" s="259"/>
      <c r="BM58" s="260"/>
      <c r="BN58" s="257"/>
      <c r="BO58" s="258"/>
      <c r="BP58" s="260"/>
      <c r="BQ58" s="257"/>
      <c r="BR58" s="257"/>
      <c r="BS58" s="257"/>
    </row>
    <row r="59" spans="1:71" ht="22.5">
      <c r="A59" s="256" t="s">
        <v>702</v>
      </c>
      <c r="B59" s="257">
        <v>70</v>
      </c>
      <c r="C59" s="257"/>
      <c r="D59" s="258"/>
      <c r="E59" s="259"/>
      <c r="F59" s="259"/>
      <c r="G59" s="259"/>
      <c r="H59" s="259"/>
      <c r="I59" s="259"/>
      <c r="J59" s="259"/>
      <c r="K59" s="259"/>
      <c r="L59" s="259"/>
      <c r="M59" s="260"/>
      <c r="N59" s="257"/>
      <c r="O59" s="258"/>
      <c r="P59" s="259"/>
      <c r="Q59" s="259"/>
      <c r="R59" s="260"/>
      <c r="S59" s="257"/>
      <c r="T59" s="258"/>
      <c r="U59" s="260"/>
      <c r="V59" s="257"/>
      <c r="W59" s="257"/>
      <c r="X59" s="258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60"/>
      <c r="AT59" s="257"/>
      <c r="AU59" s="257"/>
      <c r="AV59" s="258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60"/>
      <c r="BN59" s="257"/>
      <c r="BO59" s="258"/>
      <c r="BP59" s="260"/>
      <c r="BQ59" s="257"/>
      <c r="BR59" s="257"/>
      <c r="BS59" s="257">
        <v>70</v>
      </c>
    </row>
    <row r="60" spans="1:71" ht="33.75">
      <c r="A60" s="256" t="s">
        <v>703</v>
      </c>
      <c r="B60" s="257">
        <v>23</v>
      </c>
      <c r="C60" s="257"/>
      <c r="D60" s="258"/>
      <c r="E60" s="259"/>
      <c r="F60" s="259"/>
      <c r="G60" s="259"/>
      <c r="H60" s="259"/>
      <c r="I60" s="259"/>
      <c r="J60" s="259"/>
      <c r="K60" s="259"/>
      <c r="L60" s="259"/>
      <c r="M60" s="260"/>
      <c r="N60" s="257"/>
      <c r="O60" s="258"/>
      <c r="P60" s="259"/>
      <c r="Q60" s="259"/>
      <c r="R60" s="260"/>
      <c r="S60" s="257"/>
      <c r="T60" s="258"/>
      <c r="U60" s="260"/>
      <c r="V60" s="257"/>
      <c r="W60" s="257"/>
      <c r="X60" s="258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  <c r="AI60" s="259"/>
      <c r="AJ60" s="259"/>
      <c r="AK60" s="259"/>
      <c r="AL60" s="259"/>
      <c r="AM60" s="259"/>
      <c r="AN60" s="259"/>
      <c r="AO60" s="259"/>
      <c r="AP60" s="259"/>
      <c r="AQ60" s="259"/>
      <c r="AR60" s="259"/>
      <c r="AS60" s="260"/>
      <c r="AT60" s="257"/>
      <c r="AU60" s="257"/>
      <c r="AV60" s="258"/>
      <c r="AW60" s="259"/>
      <c r="AX60" s="259"/>
      <c r="AY60" s="259"/>
      <c r="AZ60" s="259"/>
      <c r="BA60" s="259"/>
      <c r="BB60" s="259"/>
      <c r="BC60" s="259"/>
      <c r="BD60" s="259"/>
      <c r="BE60" s="259"/>
      <c r="BF60" s="259"/>
      <c r="BG60" s="259"/>
      <c r="BH60" s="259"/>
      <c r="BI60" s="259"/>
      <c r="BJ60" s="259"/>
      <c r="BK60" s="259"/>
      <c r="BL60" s="259"/>
      <c r="BM60" s="260"/>
      <c r="BN60" s="257"/>
      <c r="BO60" s="258"/>
      <c r="BP60" s="260"/>
      <c r="BQ60" s="257"/>
      <c r="BR60" s="257">
        <v>15</v>
      </c>
      <c r="BS60" s="257">
        <v>8</v>
      </c>
    </row>
    <row r="61" spans="1:71" ht="22.5">
      <c r="A61" s="256" t="s">
        <v>704</v>
      </c>
      <c r="B61" s="257">
        <v>6894</v>
      </c>
      <c r="C61" s="257">
        <v>5487</v>
      </c>
      <c r="D61" s="258"/>
      <c r="E61" s="259"/>
      <c r="F61" s="259"/>
      <c r="G61" s="259"/>
      <c r="H61" s="259"/>
      <c r="I61" s="259"/>
      <c r="J61" s="259">
        <v>5205</v>
      </c>
      <c r="K61" s="259"/>
      <c r="L61" s="259">
        <v>282</v>
      </c>
      <c r="M61" s="260"/>
      <c r="N61" s="257">
        <v>1406</v>
      </c>
      <c r="O61" s="258"/>
      <c r="P61" s="259">
        <v>1406</v>
      </c>
      <c r="Q61" s="259"/>
      <c r="R61" s="260"/>
      <c r="S61" s="257"/>
      <c r="T61" s="258"/>
      <c r="U61" s="260"/>
      <c r="V61" s="257"/>
      <c r="W61" s="257"/>
      <c r="X61" s="258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60"/>
      <c r="AT61" s="257"/>
      <c r="AU61" s="257"/>
      <c r="AV61" s="258"/>
      <c r="AW61" s="259"/>
      <c r="AX61" s="259"/>
      <c r="AY61" s="259"/>
      <c r="AZ61" s="259"/>
      <c r="BA61" s="259"/>
      <c r="BB61" s="259"/>
      <c r="BC61" s="259"/>
      <c r="BD61" s="259"/>
      <c r="BE61" s="259"/>
      <c r="BF61" s="259"/>
      <c r="BG61" s="259"/>
      <c r="BH61" s="259"/>
      <c r="BI61" s="259"/>
      <c r="BJ61" s="259"/>
      <c r="BK61" s="259"/>
      <c r="BL61" s="259"/>
      <c r="BM61" s="260"/>
      <c r="BN61" s="257"/>
      <c r="BO61" s="258"/>
      <c r="BP61" s="260"/>
      <c r="BQ61" s="257"/>
      <c r="BR61" s="257"/>
      <c r="BS61" s="257"/>
    </row>
    <row r="62" spans="1:71" ht="22.5">
      <c r="A62" s="256" t="s">
        <v>705</v>
      </c>
      <c r="B62" s="257">
        <v>548</v>
      </c>
      <c r="C62" s="257"/>
      <c r="D62" s="258"/>
      <c r="E62" s="259"/>
      <c r="F62" s="259"/>
      <c r="G62" s="259"/>
      <c r="H62" s="259"/>
      <c r="I62" s="259"/>
      <c r="J62" s="259"/>
      <c r="K62" s="259"/>
      <c r="L62" s="259"/>
      <c r="M62" s="260"/>
      <c r="N62" s="257">
        <v>548</v>
      </c>
      <c r="O62" s="258"/>
      <c r="P62" s="259"/>
      <c r="Q62" s="259">
        <v>464</v>
      </c>
      <c r="R62" s="260">
        <v>84</v>
      </c>
      <c r="S62" s="257"/>
      <c r="T62" s="258"/>
      <c r="U62" s="260"/>
      <c r="V62" s="257"/>
      <c r="W62" s="257"/>
      <c r="X62" s="258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60"/>
      <c r="AT62" s="257"/>
      <c r="AU62" s="257"/>
      <c r="AV62" s="258"/>
      <c r="AW62" s="259"/>
      <c r="AX62" s="259"/>
      <c r="AY62" s="259"/>
      <c r="AZ62" s="259"/>
      <c r="BA62" s="259"/>
      <c r="BB62" s="259"/>
      <c r="BC62" s="259"/>
      <c r="BD62" s="259"/>
      <c r="BE62" s="259"/>
      <c r="BF62" s="259"/>
      <c r="BG62" s="259"/>
      <c r="BH62" s="259"/>
      <c r="BI62" s="259"/>
      <c r="BJ62" s="259"/>
      <c r="BK62" s="259"/>
      <c r="BL62" s="259"/>
      <c r="BM62" s="260"/>
      <c r="BN62" s="257"/>
      <c r="BO62" s="258"/>
      <c r="BP62" s="260"/>
      <c r="BQ62" s="257"/>
      <c r="BR62" s="257"/>
      <c r="BS62" s="257"/>
    </row>
    <row r="63" spans="1:71" ht="22.5">
      <c r="A63" s="256" t="s">
        <v>706</v>
      </c>
      <c r="B63" s="257"/>
      <c r="C63" s="257"/>
      <c r="D63" s="258"/>
      <c r="E63" s="259"/>
      <c r="F63" s="259"/>
      <c r="G63" s="259"/>
      <c r="H63" s="259"/>
      <c r="I63" s="259"/>
      <c r="J63" s="259"/>
      <c r="K63" s="259"/>
      <c r="L63" s="259"/>
      <c r="M63" s="260"/>
      <c r="N63" s="257"/>
      <c r="O63" s="258"/>
      <c r="P63" s="259"/>
      <c r="Q63" s="259"/>
      <c r="R63" s="260"/>
      <c r="S63" s="257"/>
      <c r="T63" s="258"/>
      <c r="U63" s="260"/>
      <c r="V63" s="257"/>
      <c r="W63" s="257"/>
      <c r="X63" s="258"/>
      <c r="Y63" s="259"/>
      <c r="Z63" s="259"/>
      <c r="AA63" s="259"/>
      <c r="AB63" s="259"/>
      <c r="AC63" s="259"/>
      <c r="AD63" s="259"/>
      <c r="AE63" s="259"/>
      <c r="AF63" s="259"/>
      <c r="AG63" s="259"/>
      <c r="AH63" s="259"/>
      <c r="AI63" s="259"/>
      <c r="AJ63" s="259"/>
      <c r="AK63" s="259"/>
      <c r="AL63" s="259"/>
      <c r="AM63" s="259"/>
      <c r="AN63" s="259"/>
      <c r="AO63" s="259"/>
      <c r="AP63" s="259"/>
      <c r="AQ63" s="259"/>
      <c r="AR63" s="259"/>
      <c r="AS63" s="260"/>
      <c r="AT63" s="257"/>
      <c r="AU63" s="257"/>
      <c r="AV63" s="258"/>
      <c r="AW63" s="259"/>
      <c r="AX63" s="259"/>
      <c r="AY63" s="259"/>
      <c r="AZ63" s="259"/>
      <c r="BA63" s="259"/>
      <c r="BB63" s="259"/>
      <c r="BC63" s="259"/>
      <c r="BD63" s="259"/>
      <c r="BE63" s="259"/>
      <c r="BF63" s="259"/>
      <c r="BG63" s="259"/>
      <c r="BH63" s="259"/>
      <c r="BI63" s="259"/>
      <c r="BJ63" s="259"/>
      <c r="BK63" s="259"/>
      <c r="BL63" s="259"/>
      <c r="BM63" s="260"/>
      <c r="BN63" s="257"/>
      <c r="BO63" s="258"/>
      <c r="BP63" s="260"/>
      <c r="BQ63" s="257"/>
      <c r="BR63" s="257"/>
      <c r="BS63" s="257"/>
    </row>
    <row r="64" spans="1:71" ht="22.5">
      <c r="A64" s="256" t="s">
        <v>707</v>
      </c>
      <c r="B64" s="257">
        <v>28902</v>
      </c>
      <c r="C64" s="257"/>
      <c r="D64" s="258"/>
      <c r="E64" s="259"/>
      <c r="F64" s="259"/>
      <c r="G64" s="259"/>
      <c r="H64" s="259"/>
      <c r="I64" s="259"/>
      <c r="J64" s="259"/>
      <c r="K64" s="259"/>
      <c r="L64" s="259"/>
      <c r="M64" s="260"/>
      <c r="N64" s="257"/>
      <c r="O64" s="258"/>
      <c r="P64" s="259"/>
      <c r="Q64" s="259"/>
      <c r="R64" s="260"/>
      <c r="S64" s="257"/>
      <c r="T64" s="258"/>
      <c r="U64" s="260"/>
      <c r="V64" s="257"/>
      <c r="W64" s="257">
        <v>28902</v>
      </c>
      <c r="X64" s="258"/>
      <c r="Y64" s="259"/>
      <c r="Z64" s="259">
        <v>892</v>
      </c>
      <c r="AA64" s="259"/>
      <c r="AB64" s="259"/>
      <c r="AC64" s="259">
        <v>1047</v>
      </c>
      <c r="AD64" s="259"/>
      <c r="AE64" s="259">
        <v>749</v>
      </c>
      <c r="AF64" s="259">
        <v>4089</v>
      </c>
      <c r="AG64" s="259">
        <v>30</v>
      </c>
      <c r="AH64" s="259"/>
      <c r="AI64" s="259">
        <v>604</v>
      </c>
      <c r="AJ64" s="259">
        <v>0</v>
      </c>
      <c r="AK64" s="259">
        <v>2617</v>
      </c>
      <c r="AL64" s="259">
        <v>13253</v>
      </c>
      <c r="AM64" s="259">
        <v>1964</v>
      </c>
      <c r="AN64" s="259">
        <v>145</v>
      </c>
      <c r="AO64" s="259">
        <v>394</v>
      </c>
      <c r="AP64" s="259">
        <v>1424</v>
      </c>
      <c r="AQ64" s="259">
        <v>224</v>
      </c>
      <c r="AR64" s="259">
        <v>84</v>
      </c>
      <c r="AS64" s="260">
        <v>1386</v>
      </c>
      <c r="AT64" s="257"/>
      <c r="AU64" s="257"/>
      <c r="AV64" s="258"/>
      <c r="AW64" s="259"/>
      <c r="AX64" s="259"/>
      <c r="AY64" s="259"/>
      <c r="AZ64" s="259"/>
      <c r="BA64" s="259"/>
      <c r="BB64" s="259"/>
      <c r="BC64" s="259"/>
      <c r="BD64" s="259"/>
      <c r="BE64" s="259"/>
      <c r="BF64" s="259"/>
      <c r="BG64" s="259"/>
      <c r="BH64" s="259"/>
      <c r="BI64" s="259"/>
      <c r="BJ64" s="259"/>
      <c r="BK64" s="259"/>
      <c r="BL64" s="259"/>
      <c r="BM64" s="260"/>
      <c r="BN64" s="257"/>
      <c r="BO64" s="258"/>
      <c r="BP64" s="260"/>
      <c r="BQ64" s="257"/>
      <c r="BR64" s="257"/>
      <c r="BS64" s="257"/>
    </row>
    <row r="65" spans="1:71" s="320" customFormat="1" ht="22.5">
      <c r="A65" s="321" t="s">
        <v>723</v>
      </c>
      <c r="B65" s="322">
        <v>27312</v>
      </c>
      <c r="C65" s="322"/>
      <c r="D65" s="323"/>
      <c r="E65" s="324"/>
      <c r="F65" s="324"/>
      <c r="G65" s="324"/>
      <c r="H65" s="324"/>
      <c r="I65" s="324"/>
      <c r="J65" s="324"/>
      <c r="K65" s="324"/>
      <c r="L65" s="324"/>
      <c r="M65" s="325"/>
      <c r="N65" s="322"/>
      <c r="O65" s="323"/>
      <c r="P65" s="324"/>
      <c r="Q65" s="324"/>
      <c r="R65" s="325"/>
      <c r="S65" s="322"/>
      <c r="T65" s="323"/>
      <c r="U65" s="325"/>
      <c r="V65" s="322"/>
      <c r="W65" s="322">
        <v>27312</v>
      </c>
      <c r="X65" s="323"/>
      <c r="Y65" s="324"/>
      <c r="Z65" s="324"/>
      <c r="AA65" s="324"/>
      <c r="AB65" s="324"/>
      <c r="AC65" s="324">
        <v>919</v>
      </c>
      <c r="AD65" s="324"/>
      <c r="AE65" s="324">
        <v>722</v>
      </c>
      <c r="AF65" s="324">
        <v>4089</v>
      </c>
      <c r="AG65" s="324">
        <v>30</v>
      </c>
      <c r="AH65" s="324"/>
      <c r="AI65" s="324">
        <v>604</v>
      </c>
      <c r="AJ65" s="324">
        <v>0</v>
      </c>
      <c r="AK65" s="324">
        <v>2247</v>
      </c>
      <c r="AL65" s="324">
        <v>13242</v>
      </c>
      <c r="AM65" s="324">
        <v>1964</v>
      </c>
      <c r="AN65" s="324">
        <v>145</v>
      </c>
      <c r="AO65" s="324">
        <v>394</v>
      </c>
      <c r="AP65" s="324">
        <v>1424</v>
      </c>
      <c r="AQ65" s="324">
        <v>224</v>
      </c>
      <c r="AR65" s="324">
        <v>84</v>
      </c>
      <c r="AS65" s="325">
        <v>1224</v>
      </c>
      <c r="AT65" s="322"/>
      <c r="AU65" s="322"/>
      <c r="AV65" s="323"/>
      <c r="AW65" s="324"/>
      <c r="AX65" s="324"/>
      <c r="AY65" s="324"/>
      <c r="AZ65" s="324"/>
      <c r="BA65" s="324"/>
      <c r="BB65" s="324"/>
      <c r="BC65" s="324"/>
      <c r="BD65" s="324"/>
      <c r="BE65" s="324"/>
      <c r="BF65" s="324"/>
      <c r="BG65" s="324"/>
      <c r="BH65" s="324"/>
      <c r="BI65" s="324"/>
      <c r="BJ65" s="324"/>
      <c r="BK65" s="324"/>
      <c r="BL65" s="324"/>
      <c r="BM65" s="325"/>
      <c r="BN65" s="322"/>
      <c r="BO65" s="323"/>
      <c r="BP65" s="325"/>
      <c r="BQ65" s="322"/>
      <c r="BR65" s="322"/>
      <c r="BS65" s="322"/>
    </row>
    <row r="66" spans="1:71" ht="22.5">
      <c r="A66" s="256" t="s">
        <v>724</v>
      </c>
      <c r="B66" s="257">
        <v>716</v>
      </c>
      <c r="C66" s="257"/>
      <c r="D66" s="258"/>
      <c r="E66" s="259"/>
      <c r="F66" s="259"/>
      <c r="G66" s="259"/>
      <c r="H66" s="259"/>
      <c r="I66" s="259"/>
      <c r="J66" s="259"/>
      <c r="K66" s="259"/>
      <c r="L66" s="259"/>
      <c r="M66" s="260"/>
      <c r="N66" s="257"/>
      <c r="O66" s="258"/>
      <c r="P66" s="259"/>
      <c r="Q66" s="259"/>
      <c r="R66" s="260"/>
      <c r="S66" s="257"/>
      <c r="T66" s="258"/>
      <c r="U66" s="260"/>
      <c r="V66" s="257"/>
      <c r="W66" s="257">
        <v>716</v>
      </c>
      <c r="X66" s="258"/>
      <c r="Y66" s="259"/>
      <c r="Z66" s="259">
        <v>716</v>
      </c>
      <c r="AA66" s="259"/>
      <c r="AB66" s="259"/>
      <c r="AC66" s="259"/>
      <c r="AD66" s="259"/>
      <c r="AE66" s="259"/>
      <c r="AF66" s="259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59"/>
      <c r="AS66" s="260"/>
      <c r="AT66" s="257"/>
      <c r="AU66" s="257"/>
      <c r="AV66" s="258"/>
      <c r="AW66" s="259"/>
      <c r="AX66" s="259"/>
      <c r="AY66" s="259"/>
      <c r="AZ66" s="259"/>
      <c r="BA66" s="259"/>
      <c r="BB66" s="259"/>
      <c r="BC66" s="259"/>
      <c r="BD66" s="259"/>
      <c r="BE66" s="259"/>
      <c r="BF66" s="259"/>
      <c r="BG66" s="259"/>
      <c r="BH66" s="259"/>
      <c r="BI66" s="259"/>
      <c r="BJ66" s="259"/>
      <c r="BK66" s="259"/>
      <c r="BL66" s="259"/>
      <c r="BM66" s="260"/>
      <c r="BN66" s="257"/>
      <c r="BO66" s="258"/>
      <c r="BP66" s="260"/>
      <c r="BQ66" s="257"/>
      <c r="BR66" s="257"/>
      <c r="BS66" s="257"/>
    </row>
    <row r="67" spans="1:71" ht="22.5">
      <c r="A67" s="256" t="s">
        <v>710</v>
      </c>
      <c r="B67" s="257">
        <v>175</v>
      </c>
      <c r="C67" s="257"/>
      <c r="D67" s="258"/>
      <c r="E67" s="259"/>
      <c r="F67" s="259"/>
      <c r="G67" s="259"/>
      <c r="H67" s="259"/>
      <c r="I67" s="259"/>
      <c r="J67" s="259"/>
      <c r="K67" s="259"/>
      <c r="L67" s="259"/>
      <c r="M67" s="260"/>
      <c r="N67" s="257"/>
      <c r="O67" s="258"/>
      <c r="P67" s="259"/>
      <c r="Q67" s="259"/>
      <c r="R67" s="260"/>
      <c r="S67" s="257"/>
      <c r="T67" s="258"/>
      <c r="U67" s="260"/>
      <c r="V67" s="257"/>
      <c r="W67" s="257">
        <v>175</v>
      </c>
      <c r="X67" s="258"/>
      <c r="Y67" s="259"/>
      <c r="Z67" s="259">
        <v>175</v>
      </c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  <c r="AS67" s="260"/>
      <c r="AT67" s="257"/>
      <c r="AU67" s="257"/>
      <c r="AV67" s="258"/>
      <c r="AW67" s="259"/>
      <c r="AX67" s="259"/>
      <c r="AY67" s="259"/>
      <c r="AZ67" s="259"/>
      <c r="BA67" s="259"/>
      <c r="BB67" s="259"/>
      <c r="BC67" s="259"/>
      <c r="BD67" s="259"/>
      <c r="BE67" s="259"/>
      <c r="BF67" s="259"/>
      <c r="BG67" s="259"/>
      <c r="BH67" s="259"/>
      <c r="BI67" s="259"/>
      <c r="BJ67" s="259"/>
      <c r="BK67" s="259"/>
      <c r="BL67" s="259"/>
      <c r="BM67" s="260"/>
      <c r="BN67" s="257"/>
      <c r="BO67" s="258"/>
      <c r="BP67" s="260"/>
      <c r="BQ67" s="257"/>
      <c r="BR67" s="257"/>
      <c r="BS67" s="257"/>
    </row>
    <row r="68" spans="1:71" ht="22.5">
      <c r="A68" s="256" t="s">
        <v>711</v>
      </c>
      <c r="B68" s="257"/>
      <c r="C68" s="257"/>
      <c r="D68" s="258"/>
      <c r="E68" s="259"/>
      <c r="F68" s="259"/>
      <c r="G68" s="259"/>
      <c r="H68" s="259"/>
      <c r="I68" s="259"/>
      <c r="J68" s="259"/>
      <c r="K68" s="259"/>
      <c r="L68" s="259"/>
      <c r="M68" s="260"/>
      <c r="N68" s="257"/>
      <c r="O68" s="258"/>
      <c r="P68" s="259"/>
      <c r="Q68" s="259"/>
      <c r="R68" s="260"/>
      <c r="S68" s="257"/>
      <c r="T68" s="258"/>
      <c r="U68" s="260"/>
      <c r="V68" s="257"/>
      <c r="W68" s="257"/>
      <c r="X68" s="258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  <c r="AS68" s="260"/>
      <c r="AT68" s="257"/>
      <c r="AU68" s="257"/>
      <c r="AV68" s="258"/>
      <c r="AW68" s="259"/>
      <c r="AX68" s="259"/>
      <c r="AY68" s="259"/>
      <c r="AZ68" s="259"/>
      <c r="BA68" s="259"/>
      <c r="BB68" s="259"/>
      <c r="BC68" s="259"/>
      <c r="BD68" s="259"/>
      <c r="BE68" s="259"/>
      <c r="BF68" s="259"/>
      <c r="BG68" s="259"/>
      <c r="BH68" s="259"/>
      <c r="BI68" s="259"/>
      <c r="BJ68" s="259"/>
      <c r="BK68" s="259"/>
      <c r="BL68" s="259"/>
      <c r="BM68" s="260"/>
      <c r="BN68" s="257"/>
      <c r="BO68" s="258"/>
      <c r="BP68" s="260"/>
      <c r="BQ68" s="257"/>
      <c r="BR68" s="257"/>
      <c r="BS68" s="257"/>
    </row>
    <row r="69" spans="1:71" ht="22.5">
      <c r="A69" s="256" t="s">
        <v>725</v>
      </c>
      <c r="B69" s="257"/>
      <c r="C69" s="257"/>
      <c r="D69" s="258"/>
      <c r="E69" s="259"/>
      <c r="F69" s="259"/>
      <c r="G69" s="259"/>
      <c r="H69" s="259"/>
      <c r="I69" s="259"/>
      <c r="J69" s="259"/>
      <c r="K69" s="259"/>
      <c r="L69" s="259"/>
      <c r="M69" s="260"/>
      <c r="N69" s="257"/>
      <c r="O69" s="258"/>
      <c r="P69" s="259"/>
      <c r="Q69" s="259"/>
      <c r="R69" s="260"/>
      <c r="S69" s="257"/>
      <c r="T69" s="258"/>
      <c r="U69" s="260"/>
      <c r="V69" s="257"/>
      <c r="W69" s="257"/>
      <c r="X69" s="258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  <c r="AS69" s="260"/>
      <c r="AT69" s="257"/>
      <c r="AU69" s="257"/>
      <c r="AV69" s="258"/>
      <c r="AW69" s="259"/>
      <c r="AX69" s="259"/>
      <c r="AY69" s="259"/>
      <c r="AZ69" s="259"/>
      <c r="BA69" s="259"/>
      <c r="BB69" s="259"/>
      <c r="BC69" s="259"/>
      <c r="BD69" s="259"/>
      <c r="BE69" s="259"/>
      <c r="BF69" s="259"/>
      <c r="BG69" s="259"/>
      <c r="BH69" s="259"/>
      <c r="BI69" s="259"/>
      <c r="BJ69" s="259"/>
      <c r="BK69" s="259"/>
      <c r="BL69" s="259"/>
      <c r="BM69" s="260"/>
      <c r="BN69" s="257"/>
      <c r="BO69" s="258"/>
      <c r="BP69" s="260"/>
      <c r="BQ69" s="257"/>
      <c r="BR69" s="257"/>
      <c r="BS69" s="257"/>
    </row>
    <row r="70" spans="1:71" ht="22.5">
      <c r="A70" s="256" t="s">
        <v>726</v>
      </c>
      <c r="B70" s="257">
        <v>698</v>
      </c>
      <c r="C70" s="257"/>
      <c r="D70" s="258"/>
      <c r="E70" s="259"/>
      <c r="F70" s="259"/>
      <c r="G70" s="259"/>
      <c r="H70" s="259"/>
      <c r="I70" s="259"/>
      <c r="J70" s="259"/>
      <c r="K70" s="259"/>
      <c r="L70" s="259"/>
      <c r="M70" s="260"/>
      <c r="N70" s="257"/>
      <c r="O70" s="258"/>
      <c r="P70" s="259"/>
      <c r="Q70" s="259"/>
      <c r="R70" s="260"/>
      <c r="S70" s="257"/>
      <c r="T70" s="258"/>
      <c r="U70" s="260"/>
      <c r="V70" s="257"/>
      <c r="W70" s="257">
        <v>698</v>
      </c>
      <c r="X70" s="258"/>
      <c r="Y70" s="259"/>
      <c r="Z70" s="259"/>
      <c r="AA70" s="259"/>
      <c r="AB70" s="259"/>
      <c r="AC70" s="259">
        <v>128</v>
      </c>
      <c r="AD70" s="259"/>
      <c r="AE70" s="259">
        <v>27</v>
      </c>
      <c r="AF70" s="259"/>
      <c r="AG70" s="259"/>
      <c r="AH70" s="259"/>
      <c r="AI70" s="259"/>
      <c r="AJ70" s="259"/>
      <c r="AK70" s="259">
        <v>370</v>
      </c>
      <c r="AL70" s="259">
        <v>11</v>
      </c>
      <c r="AM70" s="259"/>
      <c r="AN70" s="259"/>
      <c r="AO70" s="259"/>
      <c r="AP70" s="259"/>
      <c r="AQ70" s="259"/>
      <c r="AR70" s="259"/>
      <c r="AS70" s="260">
        <v>162</v>
      </c>
      <c r="AT70" s="257"/>
      <c r="AU70" s="257"/>
      <c r="AV70" s="258"/>
      <c r="AW70" s="259"/>
      <c r="AX70" s="259"/>
      <c r="AY70" s="259"/>
      <c r="AZ70" s="259"/>
      <c r="BA70" s="259"/>
      <c r="BB70" s="259"/>
      <c r="BC70" s="259"/>
      <c r="BD70" s="259"/>
      <c r="BE70" s="259"/>
      <c r="BF70" s="259"/>
      <c r="BG70" s="259"/>
      <c r="BH70" s="259"/>
      <c r="BI70" s="259"/>
      <c r="BJ70" s="259"/>
      <c r="BK70" s="259"/>
      <c r="BL70" s="259"/>
      <c r="BM70" s="260"/>
      <c r="BN70" s="257"/>
      <c r="BO70" s="258"/>
      <c r="BP70" s="260"/>
      <c r="BQ70" s="257"/>
      <c r="BR70" s="257"/>
      <c r="BS70" s="257"/>
    </row>
    <row r="71" spans="1:71" ht="22.5">
      <c r="A71" s="256" t="s">
        <v>714</v>
      </c>
      <c r="B71" s="257">
        <v>7</v>
      </c>
      <c r="C71" s="257">
        <v>7</v>
      </c>
      <c r="D71" s="258"/>
      <c r="E71" s="259"/>
      <c r="F71" s="259"/>
      <c r="G71" s="259"/>
      <c r="H71" s="259"/>
      <c r="I71" s="259">
        <v>7</v>
      </c>
      <c r="J71" s="259"/>
      <c r="K71" s="259"/>
      <c r="L71" s="259"/>
      <c r="M71" s="260"/>
      <c r="N71" s="257"/>
      <c r="O71" s="258"/>
      <c r="P71" s="259"/>
      <c r="Q71" s="259"/>
      <c r="R71" s="260"/>
      <c r="S71" s="257"/>
      <c r="T71" s="258"/>
      <c r="U71" s="260"/>
      <c r="V71" s="257"/>
      <c r="W71" s="257"/>
      <c r="X71" s="258"/>
      <c r="Y71" s="259"/>
      <c r="Z71" s="259"/>
      <c r="AA71" s="259"/>
      <c r="AB71" s="259"/>
      <c r="AC71" s="259"/>
      <c r="AD71" s="259"/>
      <c r="AE71" s="259"/>
      <c r="AF71" s="259"/>
      <c r="AG71" s="259"/>
      <c r="AH71" s="259"/>
      <c r="AI71" s="259"/>
      <c r="AJ71" s="259"/>
      <c r="AK71" s="259"/>
      <c r="AL71" s="259"/>
      <c r="AM71" s="259"/>
      <c r="AN71" s="259"/>
      <c r="AO71" s="259"/>
      <c r="AP71" s="259"/>
      <c r="AQ71" s="259"/>
      <c r="AR71" s="259"/>
      <c r="AS71" s="260"/>
      <c r="AT71" s="257"/>
      <c r="AU71" s="257"/>
      <c r="AV71" s="258"/>
      <c r="AW71" s="259"/>
      <c r="AX71" s="259"/>
      <c r="AY71" s="259"/>
      <c r="AZ71" s="259"/>
      <c r="BA71" s="259"/>
      <c r="BB71" s="259"/>
      <c r="BC71" s="259"/>
      <c r="BD71" s="259"/>
      <c r="BE71" s="259"/>
      <c r="BF71" s="259"/>
      <c r="BG71" s="259"/>
      <c r="BH71" s="259"/>
      <c r="BI71" s="259"/>
      <c r="BJ71" s="259"/>
      <c r="BK71" s="259"/>
      <c r="BL71" s="259"/>
      <c r="BM71" s="260"/>
      <c r="BN71" s="257"/>
      <c r="BO71" s="258"/>
      <c r="BP71" s="260"/>
      <c r="BQ71" s="257"/>
      <c r="BR71" s="257"/>
      <c r="BS71" s="257"/>
    </row>
    <row r="72" spans="1:71" ht="22.5">
      <c r="A72" s="256" t="s">
        <v>715</v>
      </c>
      <c r="B72" s="257"/>
      <c r="C72" s="257"/>
      <c r="D72" s="258"/>
      <c r="E72" s="259"/>
      <c r="F72" s="259"/>
      <c r="G72" s="259"/>
      <c r="H72" s="259"/>
      <c r="I72" s="259"/>
      <c r="J72" s="259"/>
      <c r="K72" s="259"/>
      <c r="L72" s="259"/>
      <c r="M72" s="260"/>
      <c r="N72" s="257"/>
      <c r="O72" s="258"/>
      <c r="P72" s="259"/>
      <c r="Q72" s="259"/>
      <c r="R72" s="260"/>
      <c r="S72" s="257"/>
      <c r="T72" s="258"/>
      <c r="U72" s="260"/>
      <c r="V72" s="257"/>
      <c r="W72" s="257"/>
      <c r="X72" s="258"/>
      <c r="Y72" s="259"/>
      <c r="Z72" s="259"/>
      <c r="AA72" s="259"/>
      <c r="AB72" s="259"/>
      <c r="AC72" s="259"/>
      <c r="AD72" s="259"/>
      <c r="AE72" s="259"/>
      <c r="AF72" s="259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  <c r="AS72" s="260"/>
      <c r="AT72" s="257"/>
      <c r="AU72" s="257"/>
      <c r="AV72" s="258"/>
      <c r="AW72" s="259"/>
      <c r="AX72" s="259"/>
      <c r="AY72" s="259"/>
      <c r="AZ72" s="259"/>
      <c r="BA72" s="259"/>
      <c r="BB72" s="259"/>
      <c r="BC72" s="259"/>
      <c r="BD72" s="259"/>
      <c r="BE72" s="259"/>
      <c r="BF72" s="259"/>
      <c r="BG72" s="259"/>
      <c r="BH72" s="259"/>
      <c r="BI72" s="259"/>
      <c r="BJ72" s="259"/>
      <c r="BK72" s="259"/>
      <c r="BL72" s="259"/>
      <c r="BM72" s="260"/>
      <c r="BN72" s="257"/>
      <c r="BO72" s="258"/>
      <c r="BP72" s="260"/>
      <c r="BQ72" s="257"/>
      <c r="BR72" s="257"/>
      <c r="BS72" s="257"/>
    </row>
    <row r="73" spans="1:71" ht="22.5">
      <c r="A73" s="256" t="s">
        <v>716</v>
      </c>
      <c r="B73" s="257"/>
      <c r="C73" s="257"/>
      <c r="D73" s="258"/>
      <c r="E73" s="259"/>
      <c r="F73" s="259"/>
      <c r="G73" s="259"/>
      <c r="H73" s="259"/>
      <c r="I73" s="259"/>
      <c r="J73" s="259"/>
      <c r="K73" s="259"/>
      <c r="L73" s="259"/>
      <c r="M73" s="260"/>
      <c r="N73" s="257"/>
      <c r="O73" s="258"/>
      <c r="P73" s="259"/>
      <c r="Q73" s="259"/>
      <c r="R73" s="260"/>
      <c r="S73" s="257"/>
      <c r="T73" s="258"/>
      <c r="U73" s="260"/>
      <c r="V73" s="257"/>
      <c r="W73" s="257"/>
      <c r="X73" s="258"/>
      <c r="Y73" s="259"/>
      <c r="Z73" s="259"/>
      <c r="AA73" s="259"/>
      <c r="AB73" s="259"/>
      <c r="AC73" s="259"/>
      <c r="AD73" s="259"/>
      <c r="AE73" s="259"/>
      <c r="AF73" s="259"/>
      <c r="AG73" s="259"/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  <c r="AS73" s="260"/>
      <c r="AT73" s="257"/>
      <c r="AU73" s="257"/>
      <c r="AV73" s="258"/>
      <c r="AW73" s="259"/>
      <c r="AX73" s="259"/>
      <c r="AY73" s="259"/>
      <c r="AZ73" s="259"/>
      <c r="BA73" s="259"/>
      <c r="BB73" s="259"/>
      <c r="BC73" s="259"/>
      <c r="BD73" s="259"/>
      <c r="BE73" s="259"/>
      <c r="BF73" s="259"/>
      <c r="BG73" s="259"/>
      <c r="BH73" s="259"/>
      <c r="BI73" s="259"/>
      <c r="BJ73" s="259"/>
      <c r="BK73" s="259"/>
      <c r="BL73" s="259"/>
      <c r="BM73" s="260"/>
      <c r="BN73" s="257"/>
      <c r="BO73" s="258"/>
      <c r="BP73" s="260"/>
      <c r="BQ73" s="257"/>
      <c r="BR73" s="257"/>
      <c r="BS73" s="257"/>
    </row>
    <row r="74" spans="1:71" ht="22.5">
      <c r="A74" s="256" t="s">
        <v>717</v>
      </c>
      <c r="B74" s="257"/>
      <c r="C74" s="257"/>
      <c r="D74" s="258"/>
      <c r="E74" s="259"/>
      <c r="F74" s="259"/>
      <c r="G74" s="259"/>
      <c r="H74" s="259"/>
      <c r="I74" s="259"/>
      <c r="J74" s="259"/>
      <c r="K74" s="259"/>
      <c r="L74" s="259"/>
      <c r="M74" s="260"/>
      <c r="N74" s="257"/>
      <c r="O74" s="258"/>
      <c r="P74" s="259"/>
      <c r="Q74" s="259"/>
      <c r="R74" s="260"/>
      <c r="S74" s="257"/>
      <c r="T74" s="258"/>
      <c r="U74" s="260"/>
      <c r="V74" s="257"/>
      <c r="W74" s="257"/>
      <c r="X74" s="258"/>
      <c r="Y74" s="259"/>
      <c r="Z74" s="259"/>
      <c r="AA74" s="259"/>
      <c r="AB74" s="259"/>
      <c r="AC74" s="259"/>
      <c r="AD74" s="259"/>
      <c r="AE74" s="259"/>
      <c r="AF74" s="259"/>
      <c r="AG74" s="259"/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  <c r="AS74" s="260"/>
      <c r="AT74" s="257"/>
      <c r="AU74" s="257"/>
      <c r="AV74" s="258"/>
      <c r="AW74" s="259"/>
      <c r="AX74" s="259"/>
      <c r="AY74" s="259"/>
      <c r="AZ74" s="259"/>
      <c r="BA74" s="259"/>
      <c r="BB74" s="259"/>
      <c r="BC74" s="259"/>
      <c r="BD74" s="259"/>
      <c r="BE74" s="259"/>
      <c r="BF74" s="259"/>
      <c r="BG74" s="259"/>
      <c r="BH74" s="259"/>
      <c r="BI74" s="259"/>
      <c r="BJ74" s="259"/>
      <c r="BK74" s="259"/>
      <c r="BL74" s="259"/>
      <c r="BM74" s="260"/>
      <c r="BN74" s="257"/>
      <c r="BO74" s="258"/>
      <c r="BP74" s="260"/>
      <c r="BQ74" s="257"/>
      <c r="BR74" s="257"/>
      <c r="BS74" s="257"/>
    </row>
    <row r="75" spans="1:71" ht="33.75">
      <c r="A75" s="256" t="s">
        <v>718</v>
      </c>
      <c r="B75" s="257">
        <v>966</v>
      </c>
      <c r="C75" s="257"/>
      <c r="D75" s="258"/>
      <c r="E75" s="259"/>
      <c r="F75" s="259"/>
      <c r="G75" s="259"/>
      <c r="H75" s="259"/>
      <c r="I75" s="259"/>
      <c r="J75" s="259"/>
      <c r="K75" s="259"/>
      <c r="L75" s="259"/>
      <c r="M75" s="260"/>
      <c r="N75" s="257"/>
      <c r="O75" s="258"/>
      <c r="P75" s="259"/>
      <c r="Q75" s="259"/>
      <c r="R75" s="260"/>
      <c r="S75" s="257"/>
      <c r="T75" s="258"/>
      <c r="U75" s="260"/>
      <c r="V75" s="257"/>
      <c r="W75" s="257"/>
      <c r="X75" s="258"/>
      <c r="Y75" s="259"/>
      <c r="Z75" s="259"/>
      <c r="AA75" s="259"/>
      <c r="AB75" s="259"/>
      <c r="AC75" s="259"/>
      <c r="AD75" s="259"/>
      <c r="AE75" s="259"/>
      <c r="AF75" s="259"/>
      <c r="AG75" s="259"/>
      <c r="AH75" s="259"/>
      <c r="AI75" s="259"/>
      <c r="AJ75" s="259"/>
      <c r="AK75" s="259"/>
      <c r="AL75" s="259"/>
      <c r="AM75" s="259"/>
      <c r="AN75" s="259"/>
      <c r="AO75" s="259"/>
      <c r="AP75" s="259"/>
      <c r="AQ75" s="259"/>
      <c r="AR75" s="259"/>
      <c r="AS75" s="260"/>
      <c r="AT75" s="257"/>
      <c r="AU75" s="257">
        <v>966</v>
      </c>
      <c r="AV75" s="258"/>
      <c r="AW75" s="259"/>
      <c r="AX75" s="259"/>
      <c r="AY75" s="259"/>
      <c r="AZ75" s="259"/>
      <c r="BA75" s="259"/>
      <c r="BB75" s="259"/>
      <c r="BC75" s="259"/>
      <c r="BD75" s="259"/>
      <c r="BE75" s="259"/>
      <c r="BF75" s="259"/>
      <c r="BG75" s="259">
        <v>169</v>
      </c>
      <c r="BH75" s="259"/>
      <c r="BI75" s="259">
        <v>797</v>
      </c>
      <c r="BJ75" s="259"/>
      <c r="BK75" s="259"/>
      <c r="BL75" s="259"/>
      <c r="BM75" s="260"/>
      <c r="BN75" s="257"/>
      <c r="BO75" s="258"/>
      <c r="BP75" s="260"/>
      <c r="BQ75" s="257"/>
      <c r="BR75" s="257"/>
      <c r="BS75" s="257"/>
    </row>
    <row r="76" spans="1:71" ht="22.5">
      <c r="A76" s="256" t="s">
        <v>719</v>
      </c>
      <c r="B76" s="257"/>
      <c r="C76" s="257"/>
      <c r="D76" s="258"/>
      <c r="E76" s="259"/>
      <c r="F76" s="259"/>
      <c r="G76" s="259"/>
      <c r="H76" s="259"/>
      <c r="I76" s="259"/>
      <c r="J76" s="259"/>
      <c r="K76" s="259"/>
      <c r="L76" s="259"/>
      <c r="M76" s="260"/>
      <c r="N76" s="257"/>
      <c r="O76" s="258"/>
      <c r="P76" s="259"/>
      <c r="Q76" s="259"/>
      <c r="R76" s="260"/>
      <c r="S76" s="257"/>
      <c r="T76" s="258"/>
      <c r="U76" s="260"/>
      <c r="V76" s="257"/>
      <c r="W76" s="257"/>
      <c r="X76" s="258"/>
      <c r="Y76" s="259"/>
      <c r="Z76" s="259"/>
      <c r="AA76" s="259"/>
      <c r="AB76" s="259"/>
      <c r="AC76" s="259"/>
      <c r="AD76" s="259"/>
      <c r="AE76" s="259"/>
      <c r="AF76" s="259"/>
      <c r="AG76" s="259"/>
      <c r="AH76" s="259"/>
      <c r="AI76" s="259"/>
      <c r="AJ76" s="259"/>
      <c r="AK76" s="259"/>
      <c r="AL76" s="259"/>
      <c r="AM76" s="259"/>
      <c r="AN76" s="259"/>
      <c r="AO76" s="259"/>
      <c r="AP76" s="259"/>
      <c r="AQ76" s="259"/>
      <c r="AR76" s="259"/>
      <c r="AS76" s="260"/>
      <c r="AT76" s="257"/>
      <c r="AU76" s="257"/>
      <c r="AV76" s="258"/>
      <c r="AW76" s="259"/>
      <c r="AX76" s="259"/>
      <c r="AY76" s="259"/>
      <c r="AZ76" s="259"/>
      <c r="BA76" s="259"/>
      <c r="BB76" s="259"/>
      <c r="BC76" s="259"/>
      <c r="BD76" s="259"/>
      <c r="BE76" s="259"/>
      <c r="BF76" s="259"/>
      <c r="BG76" s="259"/>
      <c r="BH76" s="259"/>
      <c r="BI76" s="259"/>
      <c r="BJ76" s="259"/>
      <c r="BK76" s="259"/>
      <c r="BL76" s="259"/>
      <c r="BM76" s="260"/>
      <c r="BN76" s="257"/>
      <c r="BO76" s="258"/>
      <c r="BP76" s="260"/>
      <c r="BQ76" s="257"/>
      <c r="BR76" s="257"/>
      <c r="BS76" s="257"/>
    </row>
    <row r="77" spans="1:71" ht="22.5">
      <c r="A77" s="256" t="s">
        <v>720</v>
      </c>
      <c r="B77" s="257">
        <v>558</v>
      </c>
      <c r="C77" s="257"/>
      <c r="D77" s="258"/>
      <c r="E77" s="259"/>
      <c r="F77" s="259"/>
      <c r="G77" s="259"/>
      <c r="H77" s="259"/>
      <c r="I77" s="259"/>
      <c r="J77" s="259"/>
      <c r="K77" s="259"/>
      <c r="L77" s="259"/>
      <c r="M77" s="260"/>
      <c r="N77" s="257"/>
      <c r="O77" s="258"/>
      <c r="P77" s="259"/>
      <c r="Q77" s="259"/>
      <c r="R77" s="260"/>
      <c r="S77" s="257"/>
      <c r="T77" s="258"/>
      <c r="U77" s="260"/>
      <c r="V77" s="257"/>
      <c r="W77" s="257">
        <v>558</v>
      </c>
      <c r="X77" s="258"/>
      <c r="Y77" s="259"/>
      <c r="Z77" s="259"/>
      <c r="AA77" s="259"/>
      <c r="AB77" s="259">
        <v>558</v>
      </c>
      <c r="AC77" s="259"/>
      <c r="AD77" s="259"/>
      <c r="AE77" s="259"/>
      <c r="AF77" s="259"/>
      <c r="AG77" s="259"/>
      <c r="AH77" s="259"/>
      <c r="AI77" s="259"/>
      <c r="AJ77" s="259"/>
      <c r="AK77" s="259"/>
      <c r="AL77" s="259"/>
      <c r="AM77" s="259"/>
      <c r="AN77" s="259"/>
      <c r="AO77" s="259"/>
      <c r="AP77" s="259"/>
      <c r="AQ77" s="259"/>
      <c r="AR77" s="259"/>
      <c r="AS77" s="260"/>
      <c r="AT77" s="257"/>
      <c r="AU77" s="257"/>
      <c r="AV77" s="258"/>
      <c r="AW77" s="259"/>
      <c r="AX77" s="259"/>
      <c r="AY77" s="259"/>
      <c r="AZ77" s="259"/>
      <c r="BA77" s="259"/>
      <c r="BB77" s="259"/>
      <c r="BC77" s="259"/>
      <c r="BD77" s="259"/>
      <c r="BE77" s="259"/>
      <c r="BF77" s="259"/>
      <c r="BG77" s="259"/>
      <c r="BH77" s="259"/>
      <c r="BI77" s="259"/>
      <c r="BJ77" s="259"/>
      <c r="BK77" s="259"/>
      <c r="BL77" s="259"/>
      <c r="BM77" s="260"/>
      <c r="BN77" s="257"/>
      <c r="BO77" s="258"/>
      <c r="BP77" s="260"/>
      <c r="BQ77" s="257"/>
      <c r="BR77" s="257"/>
      <c r="BS77" s="257"/>
    </row>
    <row r="78" spans="1:71" ht="22.5">
      <c r="A78" s="256" t="s">
        <v>721</v>
      </c>
      <c r="B78" s="257"/>
      <c r="C78" s="257"/>
      <c r="D78" s="258"/>
      <c r="E78" s="259"/>
      <c r="F78" s="259"/>
      <c r="G78" s="259"/>
      <c r="H78" s="259"/>
      <c r="I78" s="259"/>
      <c r="J78" s="259"/>
      <c r="K78" s="259"/>
      <c r="L78" s="259"/>
      <c r="M78" s="260"/>
      <c r="N78" s="257"/>
      <c r="O78" s="258"/>
      <c r="P78" s="259"/>
      <c r="Q78" s="259"/>
      <c r="R78" s="260"/>
      <c r="S78" s="257"/>
      <c r="T78" s="258"/>
      <c r="U78" s="260"/>
      <c r="V78" s="257"/>
      <c r="W78" s="257"/>
      <c r="X78" s="258"/>
      <c r="Y78" s="259"/>
      <c r="Z78" s="259"/>
      <c r="AA78" s="259"/>
      <c r="AB78" s="259"/>
      <c r="AC78" s="259"/>
      <c r="AD78" s="259"/>
      <c r="AE78" s="259"/>
      <c r="AF78" s="259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59"/>
      <c r="AS78" s="260"/>
      <c r="AT78" s="257"/>
      <c r="AU78" s="257"/>
      <c r="AV78" s="258"/>
      <c r="AW78" s="259"/>
      <c r="AX78" s="259"/>
      <c r="AY78" s="259"/>
      <c r="AZ78" s="259"/>
      <c r="BA78" s="259"/>
      <c r="BB78" s="259"/>
      <c r="BC78" s="259"/>
      <c r="BD78" s="259"/>
      <c r="BE78" s="259"/>
      <c r="BF78" s="259"/>
      <c r="BG78" s="259"/>
      <c r="BH78" s="259"/>
      <c r="BI78" s="259"/>
      <c r="BJ78" s="259"/>
      <c r="BK78" s="259"/>
      <c r="BL78" s="259"/>
      <c r="BM78" s="260"/>
      <c r="BN78" s="257"/>
      <c r="BO78" s="258"/>
      <c r="BP78" s="260"/>
      <c r="BQ78" s="257"/>
      <c r="BR78" s="257"/>
      <c r="BS78" s="257"/>
    </row>
    <row r="79" spans="1:71" ht="22.5">
      <c r="A79" s="256" t="s">
        <v>727</v>
      </c>
      <c r="B79" s="257">
        <v>5956</v>
      </c>
      <c r="C79" s="257">
        <v>88</v>
      </c>
      <c r="D79" s="258"/>
      <c r="E79" s="259">
        <v>59</v>
      </c>
      <c r="F79" s="259">
        <v>29</v>
      </c>
      <c r="G79" s="259"/>
      <c r="H79" s="259">
        <v>1</v>
      </c>
      <c r="I79" s="259"/>
      <c r="J79" s="259">
        <v>0</v>
      </c>
      <c r="K79" s="259"/>
      <c r="L79" s="259"/>
      <c r="M79" s="260"/>
      <c r="N79" s="257">
        <v>834</v>
      </c>
      <c r="O79" s="258"/>
      <c r="P79" s="259">
        <v>834</v>
      </c>
      <c r="Q79" s="259"/>
      <c r="R79" s="260"/>
      <c r="S79" s="257"/>
      <c r="T79" s="258"/>
      <c r="U79" s="260"/>
      <c r="V79" s="257"/>
      <c r="W79" s="257">
        <v>821</v>
      </c>
      <c r="X79" s="258"/>
      <c r="Y79" s="259"/>
      <c r="Z79" s="259"/>
      <c r="AA79" s="259"/>
      <c r="AB79" s="259"/>
      <c r="AC79" s="259">
        <v>363</v>
      </c>
      <c r="AD79" s="259"/>
      <c r="AE79" s="259">
        <v>9</v>
      </c>
      <c r="AF79" s="259">
        <v>0</v>
      </c>
      <c r="AG79" s="259"/>
      <c r="AH79" s="259"/>
      <c r="AI79" s="259"/>
      <c r="AJ79" s="259">
        <v>0</v>
      </c>
      <c r="AK79" s="259"/>
      <c r="AL79" s="259">
        <v>27</v>
      </c>
      <c r="AM79" s="259">
        <v>391</v>
      </c>
      <c r="AN79" s="259"/>
      <c r="AO79" s="259"/>
      <c r="AP79" s="259"/>
      <c r="AQ79" s="259"/>
      <c r="AR79" s="259"/>
      <c r="AS79" s="260">
        <v>31</v>
      </c>
      <c r="AT79" s="257">
        <v>1518</v>
      </c>
      <c r="AU79" s="257">
        <v>1</v>
      </c>
      <c r="AV79" s="258"/>
      <c r="AW79" s="259"/>
      <c r="AX79" s="259"/>
      <c r="AY79" s="259"/>
      <c r="AZ79" s="259"/>
      <c r="BA79" s="259"/>
      <c r="BB79" s="259">
        <v>1</v>
      </c>
      <c r="BC79" s="259"/>
      <c r="BD79" s="259">
        <v>0</v>
      </c>
      <c r="BE79" s="259"/>
      <c r="BF79" s="259"/>
      <c r="BG79" s="259"/>
      <c r="BH79" s="259"/>
      <c r="BI79" s="259"/>
      <c r="BJ79" s="259"/>
      <c r="BK79" s="259"/>
      <c r="BL79" s="259"/>
      <c r="BM79" s="260"/>
      <c r="BN79" s="257">
        <v>0</v>
      </c>
      <c r="BO79" s="258">
        <v>0</v>
      </c>
      <c r="BP79" s="260"/>
      <c r="BQ79" s="257"/>
      <c r="BR79" s="257">
        <v>604</v>
      </c>
      <c r="BS79" s="257">
        <v>2090</v>
      </c>
    </row>
    <row r="80" spans="1:71" ht="22.5">
      <c r="A80" s="256" t="s">
        <v>728</v>
      </c>
      <c r="B80" s="257">
        <v>1171</v>
      </c>
      <c r="C80" s="257">
        <v>1</v>
      </c>
      <c r="D80" s="258"/>
      <c r="E80" s="259"/>
      <c r="F80" s="259">
        <v>1</v>
      </c>
      <c r="G80" s="259"/>
      <c r="H80" s="259">
        <v>0</v>
      </c>
      <c r="I80" s="259"/>
      <c r="J80" s="259">
        <v>0</v>
      </c>
      <c r="K80" s="259"/>
      <c r="L80" s="259"/>
      <c r="M80" s="260"/>
      <c r="N80" s="257">
        <v>0</v>
      </c>
      <c r="O80" s="258"/>
      <c r="P80" s="259">
        <v>0</v>
      </c>
      <c r="Q80" s="259"/>
      <c r="R80" s="260"/>
      <c r="S80" s="257"/>
      <c r="T80" s="258"/>
      <c r="U80" s="260"/>
      <c r="V80" s="257"/>
      <c r="W80" s="257">
        <v>8</v>
      </c>
      <c r="X80" s="258"/>
      <c r="Y80" s="259"/>
      <c r="Z80" s="259"/>
      <c r="AA80" s="259"/>
      <c r="AB80" s="259"/>
      <c r="AC80" s="259"/>
      <c r="AD80" s="259"/>
      <c r="AE80" s="259">
        <v>0</v>
      </c>
      <c r="AF80" s="259">
        <v>0</v>
      </c>
      <c r="AG80" s="259"/>
      <c r="AH80" s="259"/>
      <c r="AI80" s="259"/>
      <c r="AJ80" s="259">
        <v>0</v>
      </c>
      <c r="AK80" s="259"/>
      <c r="AL80" s="259">
        <v>4</v>
      </c>
      <c r="AM80" s="259">
        <v>3</v>
      </c>
      <c r="AN80" s="259"/>
      <c r="AO80" s="259"/>
      <c r="AP80" s="259"/>
      <c r="AQ80" s="259"/>
      <c r="AR80" s="259"/>
      <c r="AS80" s="260">
        <v>0</v>
      </c>
      <c r="AT80" s="257">
        <v>1</v>
      </c>
      <c r="AU80" s="257">
        <v>0</v>
      </c>
      <c r="AV80" s="258"/>
      <c r="AW80" s="259"/>
      <c r="AX80" s="259"/>
      <c r="AY80" s="259"/>
      <c r="AZ80" s="259"/>
      <c r="BA80" s="259"/>
      <c r="BB80" s="259">
        <v>0</v>
      </c>
      <c r="BC80" s="259"/>
      <c r="BD80" s="259">
        <v>0</v>
      </c>
      <c r="BE80" s="259"/>
      <c r="BF80" s="259"/>
      <c r="BG80" s="259"/>
      <c r="BH80" s="259"/>
      <c r="BI80" s="259"/>
      <c r="BJ80" s="259"/>
      <c r="BK80" s="259"/>
      <c r="BL80" s="259"/>
      <c r="BM80" s="260"/>
      <c r="BN80" s="257">
        <v>0</v>
      </c>
      <c r="BO80" s="258">
        <v>0</v>
      </c>
      <c r="BP80" s="260"/>
      <c r="BQ80" s="257"/>
      <c r="BR80" s="257">
        <v>138</v>
      </c>
      <c r="BS80" s="257">
        <v>1023</v>
      </c>
    </row>
    <row r="81" spans="1:71" ht="22.5">
      <c r="A81" s="256" t="s">
        <v>729</v>
      </c>
      <c r="B81" s="257">
        <v>517</v>
      </c>
      <c r="C81" s="257">
        <v>16</v>
      </c>
      <c r="D81" s="258"/>
      <c r="E81" s="259"/>
      <c r="F81" s="259">
        <v>15</v>
      </c>
      <c r="G81" s="259"/>
      <c r="H81" s="259">
        <v>1</v>
      </c>
      <c r="I81" s="259"/>
      <c r="J81" s="259">
        <v>0</v>
      </c>
      <c r="K81" s="259"/>
      <c r="L81" s="259"/>
      <c r="M81" s="260"/>
      <c r="N81" s="257"/>
      <c r="O81" s="258"/>
      <c r="P81" s="259"/>
      <c r="Q81" s="259"/>
      <c r="R81" s="260"/>
      <c r="S81" s="257"/>
      <c r="T81" s="258"/>
      <c r="U81" s="260"/>
      <c r="V81" s="257"/>
      <c r="W81" s="257">
        <v>21</v>
      </c>
      <c r="X81" s="258"/>
      <c r="Y81" s="259"/>
      <c r="Z81" s="259"/>
      <c r="AA81" s="259"/>
      <c r="AB81" s="259"/>
      <c r="AC81" s="259"/>
      <c r="AD81" s="259"/>
      <c r="AE81" s="259">
        <v>0</v>
      </c>
      <c r="AF81" s="259">
        <v>0</v>
      </c>
      <c r="AG81" s="259"/>
      <c r="AH81" s="259"/>
      <c r="AI81" s="259"/>
      <c r="AJ81" s="259">
        <v>0</v>
      </c>
      <c r="AK81" s="259"/>
      <c r="AL81" s="259">
        <v>21</v>
      </c>
      <c r="AM81" s="259"/>
      <c r="AN81" s="259"/>
      <c r="AO81" s="259"/>
      <c r="AP81" s="259"/>
      <c r="AQ81" s="259"/>
      <c r="AR81" s="259"/>
      <c r="AS81" s="260">
        <v>0</v>
      </c>
      <c r="AT81" s="257">
        <v>3</v>
      </c>
      <c r="AU81" s="257">
        <v>1</v>
      </c>
      <c r="AV81" s="258"/>
      <c r="AW81" s="259"/>
      <c r="AX81" s="259"/>
      <c r="AY81" s="259"/>
      <c r="AZ81" s="259"/>
      <c r="BA81" s="259"/>
      <c r="BB81" s="259">
        <v>1</v>
      </c>
      <c r="BC81" s="259"/>
      <c r="BD81" s="259"/>
      <c r="BE81" s="259"/>
      <c r="BF81" s="259"/>
      <c r="BG81" s="259"/>
      <c r="BH81" s="259"/>
      <c r="BI81" s="259"/>
      <c r="BJ81" s="259"/>
      <c r="BK81" s="259"/>
      <c r="BL81" s="259"/>
      <c r="BM81" s="260"/>
      <c r="BN81" s="257">
        <v>0</v>
      </c>
      <c r="BO81" s="258">
        <v>0</v>
      </c>
      <c r="BP81" s="260"/>
      <c r="BQ81" s="257"/>
      <c r="BR81" s="257">
        <v>71</v>
      </c>
      <c r="BS81" s="257">
        <v>406</v>
      </c>
    </row>
    <row r="82" spans="1:71" ht="22.5">
      <c r="A82" s="256" t="s">
        <v>730</v>
      </c>
      <c r="B82" s="257">
        <v>500</v>
      </c>
      <c r="C82" s="257"/>
      <c r="D82" s="258"/>
      <c r="E82" s="259"/>
      <c r="F82" s="259"/>
      <c r="G82" s="259"/>
      <c r="H82" s="259"/>
      <c r="I82" s="259"/>
      <c r="J82" s="259"/>
      <c r="K82" s="259"/>
      <c r="L82" s="259"/>
      <c r="M82" s="260"/>
      <c r="N82" s="257"/>
      <c r="O82" s="258"/>
      <c r="P82" s="259"/>
      <c r="Q82" s="259"/>
      <c r="R82" s="260"/>
      <c r="S82" s="257"/>
      <c r="T82" s="258"/>
      <c r="U82" s="260"/>
      <c r="V82" s="257"/>
      <c r="W82" s="257">
        <v>2</v>
      </c>
      <c r="X82" s="258"/>
      <c r="Y82" s="259"/>
      <c r="Z82" s="259"/>
      <c r="AA82" s="259"/>
      <c r="AB82" s="259"/>
      <c r="AC82" s="259"/>
      <c r="AD82" s="259"/>
      <c r="AE82" s="259"/>
      <c r="AF82" s="259"/>
      <c r="AG82" s="259"/>
      <c r="AH82" s="259"/>
      <c r="AI82" s="259"/>
      <c r="AJ82" s="259"/>
      <c r="AK82" s="259"/>
      <c r="AL82" s="259">
        <v>2</v>
      </c>
      <c r="AM82" s="259"/>
      <c r="AN82" s="259"/>
      <c r="AO82" s="259"/>
      <c r="AP82" s="259"/>
      <c r="AQ82" s="259"/>
      <c r="AR82" s="259"/>
      <c r="AS82" s="260"/>
      <c r="AT82" s="257">
        <v>467</v>
      </c>
      <c r="AU82" s="257"/>
      <c r="AV82" s="258"/>
      <c r="AW82" s="259"/>
      <c r="AX82" s="259"/>
      <c r="AY82" s="259"/>
      <c r="AZ82" s="259"/>
      <c r="BA82" s="259"/>
      <c r="BB82" s="259"/>
      <c r="BC82" s="259"/>
      <c r="BD82" s="259"/>
      <c r="BE82" s="259"/>
      <c r="BF82" s="259"/>
      <c r="BG82" s="259"/>
      <c r="BH82" s="259"/>
      <c r="BI82" s="259"/>
      <c r="BJ82" s="259"/>
      <c r="BK82" s="259"/>
      <c r="BL82" s="259"/>
      <c r="BM82" s="260"/>
      <c r="BN82" s="257"/>
      <c r="BO82" s="258"/>
      <c r="BP82" s="260"/>
      <c r="BQ82" s="257"/>
      <c r="BR82" s="257">
        <v>1</v>
      </c>
      <c r="BS82" s="257">
        <v>30</v>
      </c>
    </row>
    <row r="83" spans="1:71" ht="22.5">
      <c r="A83" s="256" t="s">
        <v>714</v>
      </c>
      <c r="B83" s="257">
        <v>0</v>
      </c>
      <c r="C83" s="257"/>
      <c r="D83" s="258"/>
      <c r="E83" s="259"/>
      <c r="F83" s="259"/>
      <c r="G83" s="259"/>
      <c r="H83" s="259"/>
      <c r="I83" s="259"/>
      <c r="J83" s="259"/>
      <c r="K83" s="259"/>
      <c r="L83" s="259"/>
      <c r="M83" s="260"/>
      <c r="N83" s="257"/>
      <c r="O83" s="258"/>
      <c r="P83" s="259"/>
      <c r="Q83" s="259"/>
      <c r="R83" s="260"/>
      <c r="S83" s="257"/>
      <c r="T83" s="258"/>
      <c r="U83" s="260"/>
      <c r="V83" s="257"/>
      <c r="W83" s="257"/>
      <c r="X83" s="258"/>
      <c r="Y83" s="259"/>
      <c r="Z83" s="259"/>
      <c r="AA83" s="259"/>
      <c r="AB83" s="259"/>
      <c r="AC83" s="259"/>
      <c r="AD83" s="259"/>
      <c r="AE83" s="259"/>
      <c r="AF83" s="259"/>
      <c r="AG83" s="259"/>
      <c r="AH83" s="259"/>
      <c r="AI83" s="259"/>
      <c r="AJ83" s="259"/>
      <c r="AK83" s="259"/>
      <c r="AL83" s="259"/>
      <c r="AM83" s="259"/>
      <c r="AN83" s="259"/>
      <c r="AO83" s="259"/>
      <c r="AP83" s="259"/>
      <c r="AQ83" s="259"/>
      <c r="AR83" s="259"/>
      <c r="AS83" s="260"/>
      <c r="AT83" s="257"/>
      <c r="AU83" s="257"/>
      <c r="AV83" s="258"/>
      <c r="AW83" s="259"/>
      <c r="AX83" s="259"/>
      <c r="AY83" s="259"/>
      <c r="AZ83" s="259"/>
      <c r="BA83" s="259"/>
      <c r="BB83" s="259"/>
      <c r="BC83" s="259"/>
      <c r="BD83" s="259"/>
      <c r="BE83" s="259"/>
      <c r="BF83" s="259"/>
      <c r="BG83" s="259"/>
      <c r="BH83" s="259"/>
      <c r="BI83" s="259"/>
      <c r="BJ83" s="259"/>
      <c r="BK83" s="259"/>
      <c r="BL83" s="259"/>
      <c r="BM83" s="260"/>
      <c r="BN83" s="257"/>
      <c r="BO83" s="258"/>
      <c r="BP83" s="260"/>
      <c r="BQ83" s="257"/>
      <c r="BR83" s="257"/>
      <c r="BS83" s="257">
        <v>0</v>
      </c>
    </row>
    <row r="84" spans="1:71" ht="22.5">
      <c r="A84" s="256" t="s">
        <v>704</v>
      </c>
      <c r="B84" s="257">
        <v>968</v>
      </c>
      <c r="C84" s="257">
        <v>59</v>
      </c>
      <c r="D84" s="258"/>
      <c r="E84" s="259">
        <v>59</v>
      </c>
      <c r="F84" s="259"/>
      <c r="G84" s="259"/>
      <c r="H84" s="259"/>
      <c r="I84" s="259"/>
      <c r="J84" s="259"/>
      <c r="K84" s="259"/>
      <c r="L84" s="259"/>
      <c r="M84" s="260"/>
      <c r="N84" s="257">
        <v>834</v>
      </c>
      <c r="O84" s="258"/>
      <c r="P84" s="259">
        <v>834</v>
      </c>
      <c r="Q84" s="259"/>
      <c r="R84" s="260"/>
      <c r="S84" s="257"/>
      <c r="T84" s="258"/>
      <c r="U84" s="260"/>
      <c r="V84" s="257"/>
      <c r="W84" s="257"/>
      <c r="X84" s="258"/>
      <c r="Y84" s="259"/>
      <c r="Z84" s="259"/>
      <c r="AA84" s="259"/>
      <c r="AB84" s="259"/>
      <c r="AC84" s="259"/>
      <c r="AD84" s="259"/>
      <c r="AE84" s="259"/>
      <c r="AF84" s="259"/>
      <c r="AG84" s="259"/>
      <c r="AH84" s="259"/>
      <c r="AI84" s="259"/>
      <c r="AJ84" s="259"/>
      <c r="AK84" s="259"/>
      <c r="AL84" s="259"/>
      <c r="AM84" s="259"/>
      <c r="AN84" s="259"/>
      <c r="AO84" s="259"/>
      <c r="AP84" s="259"/>
      <c r="AQ84" s="259"/>
      <c r="AR84" s="259"/>
      <c r="AS84" s="260"/>
      <c r="AT84" s="257">
        <v>0</v>
      </c>
      <c r="AU84" s="257"/>
      <c r="AV84" s="258"/>
      <c r="AW84" s="259"/>
      <c r="AX84" s="259"/>
      <c r="AY84" s="259"/>
      <c r="AZ84" s="259"/>
      <c r="BA84" s="259"/>
      <c r="BB84" s="259"/>
      <c r="BC84" s="259"/>
      <c r="BD84" s="259"/>
      <c r="BE84" s="259"/>
      <c r="BF84" s="259"/>
      <c r="BG84" s="259"/>
      <c r="BH84" s="259"/>
      <c r="BI84" s="259"/>
      <c r="BJ84" s="259"/>
      <c r="BK84" s="259"/>
      <c r="BL84" s="259"/>
      <c r="BM84" s="260"/>
      <c r="BN84" s="257"/>
      <c r="BO84" s="258"/>
      <c r="BP84" s="260"/>
      <c r="BQ84" s="257"/>
      <c r="BR84" s="257">
        <v>19</v>
      </c>
      <c r="BS84" s="257">
        <v>57</v>
      </c>
    </row>
    <row r="85" spans="1:71" ht="22.5">
      <c r="A85" s="256" t="s">
        <v>715</v>
      </c>
      <c r="B85" s="257"/>
      <c r="C85" s="257"/>
      <c r="D85" s="258"/>
      <c r="E85" s="259"/>
      <c r="F85" s="259"/>
      <c r="G85" s="259"/>
      <c r="H85" s="259"/>
      <c r="I85" s="259"/>
      <c r="J85" s="259"/>
      <c r="K85" s="259"/>
      <c r="L85" s="259"/>
      <c r="M85" s="260"/>
      <c r="N85" s="257"/>
      <c r="O85" s="258"/>
      <c r="P85" s="259"/>
      <c r="Q85" s="259"/>
      <c r="R85" s="260"/>
      <c r="S85" s="257"/>
      <c r="T85" s="258"/>
      <c r="U85" s="260"/>
      <c r="V85" s="257"/>
      <c r="W85" s="257"/>
      <c r="X85" s="258"/>
      <c r="Y85" s="259"/>
      <c r="Z85" s="259"/>
      <c r="AA85" s="259"/>
      <c r="AB85" s="259"/>
      <c r="AC85" s="259"/>
      <c r="AD85" s="259"/>
      <c r="AE85" s="259"/>
      <c r="AF85" s="259"/>
      <c r="AG85" s="259"/>
      <c r="AH85" s="259"/>
      <c r="AI85" s="259"/>
      <c r="AJ85" s="259"/>
      <c r="AK85" s="259"/>
      <c r="AL85" s="259"/>
      <c r="AM85" s="259"/>
      <c r="AN85" s="259"/>
      <c r="AO85" s="259"/>
      <c r="AP85" s="259"/>
      <c r="AQ85" s="259"/>
      <c r="AR85" s="259"/>
      <c r="AS85" s="260"/>
      <c r="AT85" s="257"/>
      <c r="AU85" s="257"/>
      <c r="AV85" s="258"/>
      <c r="AW85" s="259"/>
      <c r="AX85" s="259"/>
      <c r="AY85" s="259"/>
      <c r="AZ85" s="259"/>
      <c r="BA85" s="259"/>
      <c r="BB85" s="259"/>
      <c r="BC85" s="259"/>
      <c r="BD85" s="259"/>
      <c r="BE85" s="259"/>
      <c r="BF85" s="259"/>
      <c r="BG85" s="259"/>
      <c r="BH85" s="259"/>
      <c r="BI85" s="259"/>
      <c r="BJ85" s="259"/>
      <c r="BK85" s="259"/>
      <c r="BL85" s="259"/>
      <c r="BM85" s="260"/>
      <c r="BN85" s="257"/>
      <c r="BO85" s="258"/>
      <c r="BP85" s="260"/>
      <c r="BQ85" s="257"/>
      <c r="BR85" s="257"/>
      <c r="BS85" s="257"/>
    </row>
    <row r="86" spans="1:71" ht="22.5">
      <c r="A86" s="256" t="s">
        <v>706</v>
      </c>
      <c r="B86" s="257">
        <v>12</v>
      </c>
      <c r="C86" s="257">
        <v>0</v>
      </c>
      <c r="D86" s="258"/>
      <c r="E86" s="259"/>
      <c r="F86" s="259">
        <v>0</v>
      </c>
      <c r="G86" s="259"/>
      <c r="H86" s="259"/>
      <c r="I86" s="259"/>
      <c r="J86" s="259"/>
      <c r="K86" s="259"/>
      <c r="L86" s="259"/>
      <c r="M86" s="260"/>
      <c r="N86" s="257"/>
      <c r="O86" s="258"/>
      <c r="P86" s="259"/>
      <c r="Q86" s="259"/>
      <c r="R86" s="260"/>
      <c r="S86" s="257"/>
      <c r="T86" s="258"/>
      <c r="U86" s="260"/>
      <c r="V86" s="257"/>
      <c r="W86" s="257"/>
      <c r="X86" s="258"/>
      <c r="Y86" s="259"/>
      <c r="Z86" s="259"/>
      <c r="AA86" s="259"/>
      <c r="AB86" s="259"/>
      <c r="AC86" s="259"/>
      <c r="AD86" s="259"/>
      <c r="AE86" s="259"/>
      <c r="AF86" s="259"/>
      <c r="AG86" s="259"/>
      <c r="AH86" s="259"/>
      <c r="AI86" s="259"/>
      <c r="AJ86" s="259"/>
      <c r="AK86" s="259"/>
      <c r="AL86" s="259"/>
      <c r="AM86" s="259"/>
      <c r="AN86" s="259"/>
      <c r="AO86" s="259"/>
      <c r="AP86" s="259"/>
      <c r="AQ86" s="259"/>
      <c r="AR86" s="259"/>
      <c r="AS86" s="260"/>
      <c r="AT86" s="257"/>
      <c r="AU86" s="257"/>
      <c r="AV86" s="258"/>
      <c r="AW86" s="259"/>
      <c r="AX86" s="259"/>
      <c r="AY86" s="259"/>
      <c r="AZ86" s="259"/>
      <c r="BA86" s="259"/>
      <c r="BB86" s="259"/>
      <c r="BC86" s="259"/>
      <c r="BD86" s="259"/>
      <c r="BE86" s="259"/>
      <c r="BF86" s="259"/>
      <c r="BG86" s="259"/>
      <c r="BH86" s="259"/>
      <c r="BI86" s="259"/>
      <c r="BJ86" s="259"/>
      <c r="BK86" s="259"/>
      <c r="BL86" s="259"/>
      <c r="BM86" s="260"/>
      <c r="BN86" s="257"/>
      <c r="BO86" s="258"/>
      <c r="BP86" s="260"/>
      <c r="BQ86" s="257"/>
      <c r="BR86" s="257">
        <v>0</v>
      </c>
      <c r="BS86" s="257">
        <v>11</v>
      </c>
    </row>
    <row r="87" spans="1:71" ht="22.5">
      <c r="A87" s="256" t="s">
        <v>705</v>
      </c>
      <c r="B87" s="257"/>
      <c r="C87" s="257"/>
      <c r="D87" s="258"/>
      <c r="E87" s="259"/>
      <c r="F87" s="259"/>
      <c r="G87" s="259"/>
      <c r="H87" s="259"/>
      <c r="I87" s="259"/>
      <c r="J87" s="259"/>
      <c r="K87" s="259"/>
      <c r="L87" s="259"/>
      <c r="M87" s="260"/>
      <c r="N87" s="257"/>
      <c r="O87" s="258"/>
      <c r="P87" s="259"/>
      <c r="Q87" s="259"/>
      <c r="R87" s="260"/>
      <c r="S87" s="257"/>
      <c r="T87" s="258"/>
      <c r="U87" s="260"/>
      <c r="V87" s="257"/>
      <c r="W87" s="257"/>
      <c r="X87" s="258"/>
      <c r="Y87" s="259"/>
      <c r="Z87" s="259"/>
      <c r="AA87" s="259"/>
      <c r="AB87" s="259"/>
      <c r="AC87" s="259"/>
      <c r="AD87" s="259"/>
      <c r="AE87" s="259"/>
      <c r="AF87" s="259"/>
      <c r="AG87" s="259"/>
      <c r="AH87" s="259"/>
      <c r="AI87" s="259"/>
      <c r="AJ87" s="259"/>
      <c r="AK87" s="259"/>
      <c r="AL87" s="259"/>
      <c r="AM87" s="259"/>
      <c r="AN87" s="259"/>
      <c r="AO87" s="259"/>
      <c r="AP87" s="259"/>
      <c r="AQ87" s="259"/>
      <c r="AR87" s="259"/>
      <c r="AS87" s="260"/>
      <c r="AT87" s="257"/>
      <c r="AU87" s="257"/>
      <c r="AV87" s="258"/>
      <c r="AW87" s="259"/>
      <c r="AX87" s="259"/>
      <c r="AY87" s="259"/>
      <c r="AZ87" s="259"/>
      <c r="BA87" s="259"/>
      <c r="BB87" s="259"/>
      <c r="BC87" s="259"/>
      <c r="BD87" s="259"/>
      <c r="BE87" s="259"/>
      <c r="BF87" s="259"/>
      <c r="BG87" s="259"/>
      <c r="BH87" s="259"/>
      <c r="BI87" s="259"/>
      <c r="BJ87" s="259"/>
      <c r="BK87" s="259"/>
      <c r="BL87" s="259"/>
      <c r="BM87" s="260"/>
      <c r="BN87" s="257"/>
      <c r="BO87" s="258"/>
      <c r="BP87" s="260"/>
      <c r="BQ87" s="257"/>
      <c r="BR87" s="257"/>
      <c r="BS87" s="257"/>
    </row>
    <row r="88" spans="1:71" s="320" customFormat="1" ht="22.5">
      <c r="A88" s="321" t="s">
        <v>731</v>
      </c>
      <c r="B88" s="322">
        <v>1938</v>
      </c>
      <c r="C88" s="322">
        <v>13</v>
      </c>
      <c r="D88" s="323"/>
      <c r="E88" s="324"/>
      <c r="F88" s="324">
        <v>13</v>
      </c>
      <c r="G88" s="324"/>
      <c r="H88" s="324"/>
      <c r="I88" s="324"/>
      <c r="J88" s="324"/>
      <c r="K88" s="324"/>
      <c r="L88" s="324"/>
      <c r="M88" s="325"/>
      <c r="N88" s="322"/>
      <c r="O88" s="323"/>
      <c r="P88" s="324"/>
      <c r="Q88" s="324"/>
      <c r="R88" s="325"/>
      <c r="S88" s="322"/>
      <c r="T88" s="323"/>
      <c r="U88" s="325"/>
      <c r="V88" s="322"/>
      <c r="W88" s="322">
        <v>790</v>
      </c>
      <c r="X88" s="323"/>
      <c r="Y88" s="324"/>
      <c r="Z88" s="324"/>
      <c r="AA88" s="324"/>
      <c r="AB88" s="324"/>
      <c r="AC88" s="324">
        <v>363</v>
      </c>
      <c r="AD88" s="324"/>
      <c r="AE88" s="324">
        <v>9</v>
      </c>
      <c r="AF88" s="324">
        <v>0</v>
      </c>
      <c r="AG88" s="324"/>
      <c r="AH88" s="324"/>
      <c r="AI88" s="324"/>
      <c r="AJ88" s="324"/>
      <c r="AK88" s="324"/>
      <c r="AL88" s="324">
        <v>0</v>
      </c>
      <c r="AM88" s="324">
        <v>387</v>
      </c>
      <c r="AN88" s="324"/>
      <c r="AO88" s="324"/>
      <c r="AP88" s="324"/>
      <c r="AQ88" s="324"/>
      <c r="AR88" s="324"/>
      <c r="AS88" s="325">
        <v>31</v>
      </c>
      <c r="AT88" s="322">
        <v>981</v>
      </c>
      <c r="AU88" s="322"/>
      <c r="AV88" s="323"/>
      <c r="AW88" s="324"/>
      <c r="AX88" s="324"/>
      <c r="AY88" s="324"/>
      <c r="AZ88" s="324"/>
      <c r="BA88" s="324"/>
      <c r="BB88" s="324"/>
      <c r="BC88" s="324"/>
      <c r="BD88" s="324"/>
      <c r="BE88" s="324"/>
      <c r="BF88" s="324"/>
      <c r="BG88" s="324"/>
      <c r="BH88" s="324"/>
      <c r="BI88" s="324"/>
      <c r="BJ88" s="324"/>
      <c r="BK88" s="324"/>
      <c r="BL88" s="324"/>
      <c r="BM88" s="325"/>
      <c r="BN88" s="322"/>
      <c r="BO88" s="323"/>
      <c r="BP88" s="325"/>
      <c r="BQ88" s="322"/>
      <c r="BR88" s="322">
        <v>8</v>
      </c>
      <c r="BS88" s="322">
        <v>146</v>
      </c>
    </row>
    <row r="89" spans="1:71" ht="22.5">
      <c r="A89" s="256" t="s">
        <v>732</v>
      </c>
      <c r="B89" s="257"/>
      <c r="C89" s="257"/>
      <c r="D89" s="258"/>
      <c r="E89" s="259"/>
      <c r="F89" s="259"/>
      <c r="G89" s="259"/>
      <c r="H89" s="259"/>
      <c r="I89" s="259"/>
      <c r="J89" s="259"/>
      <c r="K89" s="259"/>
      <c r="L89" s="259"/>
      <c r="M89" s="260"/>
      <c r="N89" s="257"/>
      <c r="O89" s="258"/>
      <c r="P89" s="259"/>
      <c r="Q89" s="259"/>
      <c r="R89" s="260"/>
      <c r="S89" s="257"/>
      <c r="T89" s="258"/>
      <c r="U89" s="260"/>
      <c r="V89" s="257"/>
      <c r="W89" s="257"/>
      <c r="X89" s="258"/>
      <c r="Y89" s="259"/>
      <c r="Z89" s="259"/>
      <c r="AA89" s="259"/>
      <c r="AB89" s="259"/>
      <c r="AC89" s="259"/>
      <c r="AD89" s="259"/>
      <c r="AE89" s="259"/>
      <c r="AF89" s="259"/>
      <c r="AG89" s="259"/>
      <c r="AH89" s="259"/>
      <c r="AI89" s="259"/>
      <c r="AJ89" s="259"/>
      <c r="AK89" s="259"/>
      <c r="AL89" s="259"/>
      <c r="AM89" s="259"/>
      <c r="AN89" s="259"/>
      <c r="AO89" s="259"/>
      <c r="AP89" s="259"/>
      <c r="AQ89" s="259"/>
      <c r="AR89" s="259"/>
      <c r="AS89" s="260"/>
      <c r="AT89" s="257"/>
      <c r="AU89" s="257"/>
      <c r="AV89" s="258"/>
      <c r="AW89" s="259"/>
      <c r="AX89" s="259"/>
      <c r="AY89" s="259"/>
      <c r="AZ89" s="259"/>
      <c r="BA89" s="259"/>
      <c r="BB89" s="259"/>
      <c r="BC89" s="259"/>
      <c r="BD89" s="259"/>
      <c r="BE89" s="259"/>
      <c r="BF89" s="259"/>
      <c r="BG89" s="259"/>
      <c r="BH89" s="259"/>
      <c r="BI89" s="259"/>
      <c r="BJ89" s="259"/>
      <c r="BK89" s="259"/>
      <c r="BL89" s="259"/>
      <c r="BM89" s="260"/>
      <c r="BN89" s="257"/>
      <c r="BO89" s="258"/>
      <c r="BP89" s="260"/>
      <c r="BQ89" s="257"/>
      <c r="BR89" s="257"/>
      <c r="BS89" s="257"/>
    </row>
    <row r="90" spans="1:71" ht="22.5">
      <c r="A90" s="256" t="s">
        <v>716</v>
      </c>
      <c r="B90" s="257"/>
      <c r="C90" s="257"/>
      <c r="D90" s="258"/>
      <c r="E90" s="259"/>
      <c r="F90" s="259"/>
      <c r="G90" s="259"/>
      <c r="H90" s="259"/>
      <c r="I90" s="259"/>
      <c r="J90" s="259"/>
      <c r="K90" s="259"/>
      <c r="L90" s="259"/>
      <c r="M90" s="260"/>
      <c r="N90" s="257"/>
      <c r="O90" s="258"/>
      <c r="P90" s="259"/>
      <c r="Q90" s="259"/>
      <c r="R90" s="260"/>
      <c r="S90" s="257"/>
      <c r="T90" s="258"/>
      <c r="U90" s="260"/>
      <c r="V90" s="257"/>
      <c r="W90" s="257"/>
      <c r="X90" s="258"/>
      <c r="Y90" s="259"/>
      <c r="Z90" s="259"/>
      <c r="AA90" s="259"/>
      <c r="AB90" s="259"/>
      <c r="AC90" s="259"/>
      <c r="AD90" s="259"/>
      <c r="AE90" s="259"/>
      <c r="AF90" s="259"/>
      <c r="AG90" s="259"/>
      <c r="AH90" s="259"/>
      <c r="AI90" s="259"/>
      <c r="AJ90" s="259"/>
      <c r="AK90" s="259"/>
      <c r="AL90" s="259"/>
      <c r="AM90" s="259"/>
      <c r="AN90" s="259"/>
      <c r="AO90" s="259"/>
      <c r="AP90" s="259"/>
      <c r="AQ90" s="259"/>
      <c r="AR90" s="259"/>
      <c r="AS90" s="260"/>
      <c r="AT90" s="257"/>
      <c r="AU90" s="257"/>
      <c r="AV90" s="258"/>
      <c r="AW90" s="259"/>
      <c r="AX90" s="259"/>
      <c r="AY90" s="259"/>
      <c r="AZ90" s="259"/>
      <c r="BA90" s="259"/>
      <c r="BB90" s="259"/>
      <c r="BC90" s="259"/>
      <c r="BD90" s="259"/>
      <c r="BE90" s="259"/>
      <c r="BF90" s="259"/>
      <c r="BG90" s="259"/>
      <c r="BH90" s="259"/>
      <c r="BI90" s="259"/>
      <c r="BJ90" s="259"/>
      <c r="BK90" s="259"/>
      <c r="BL90" s="259"/>
      <c r="BM90" s="260"/>
      <c r="BN90" s="257"/>
      <c r="BO90" s="258"/>
      <c r="BP90" s="260"/>
      <c r="BQ90" s="257"/>
      <c r="BR90" s="257"/>
      <c r="BS90" s="257"/>
    </row>
    <row r="91" spans="1:71" ht="22.5">
      <c r="A91" s="256" t="s">
        <v>733</v>
      </c>
      <c r="B91" s="257">
        <v>43</v>
      </c>
      <c r="C91" s="257"/>
      <c r="D91" s="258"/>
      <c r="E91" s="259"/>
      <c r="F91" s="259"/>
      <c r="G91" s="259"/>
      <c r="H91" s="259"/>
      <c r="I91" s="259"/>
      <c r="J91" s="259"/>
      <c r="K91" s="259"/>
      <c r="L91" s="259"/>
      <c r="M91" s="260"/>
      <c r="N91" s="257"/>
      <c r="O91" s="258"/>
      <c r="P91" s="259"/>
      <c r="Q91" s="259"/>
      <c r="R91" s="260"/>
      <c r="S91" s="257"/>
      <c r="T91" s="258"/>
      <c r="U91" s="260"/>
      <c r="V91" s="257"/>
      <c r="W91" s="257"/>
      <c r="X91" s="258"/>
      <c r="Y91" s="259"/>
      <c r="Z91" s="259"/>
      <c r="AA91" s="259"/>
      <c r="AB91" s="259"/>
      <c r="AC91" s="259"/>
      <c r="AD91" s="259"/>
      <c r="AE91" s="259"/>
      <c r="AF91" s="259"/>
      <c r="AG91" s="259"/>
      <c r="AH91" s="259"/>
      <c r="AI91" s="259"/>
      <c r="AJ91" s="259"/>
      <c r="AK91" s="259"/>
      <c r="AL91" s="259"/>
      <c r="AM91" s="259"/>
      <c r="AN91" s="259"/>
      <c r="AO91" s="259"/>
      <c r="AP91" s="259"/>
      <c r="AQ91" s="259"/>
      <c r="AR91" s="259"/>
      <c r="AS91" s="260"/>
      <c r="AT91" s="257">
        <v>40</v>
      </c>
      <c r="AU91" s="257"/>
      <c r="AV91" s="258"/>
      <c r="AW91" s="259"/>
      <c r="AX91" s="259"/>
      <c r="AY91" s="259"/>
      <c r="AZ91" s="259"/>
      <c r="BA91" s="259"/>
      <c r="BB91" s="259"/>
      <c r="BC91" s="259"/>
      <c r="BD91" s="259"/>
      <c r="BE91" s="259"/>
      <c r="BF91" s="259"/>
      <c r="BG91" s="259"/>
      <c r="BH91" s="259"/>
      <c r="BI91" s="259"/>
      <c r="BJ91" s="259"/>
      <c r="BK91" s="259"/>
      <c r="BL91" s="259"/>
      <c r="BM91" s="260"/>
      <c r="BN91" s="257"/>
      <c r="BO91" s="258"/>
      <c r="BP91" s="260"/>
      <c r="BQ91" s="257"/>
      <c r="BR91" s="257"/>
      <c r="BS91" s="257">
        <v>3</v>
      </c>
    </row>
    <row r="92" spans="1:71" ht="22.5">
      <c r="A92" s="256" t="s">
        <v>734</v>
      </c>
      <c r="B92" s="257"/>
      <c r="C92" s="257"/>
      <c r="D92" s="258"/>
      <c r="E92" s="259"/>
      <c r="F92" s="259"/>
      <c r="G92" s="259"/>
      <c r="H92" s="259"/>
      <c r="I92" s="259"/>
      <c r="J92" s="259"/>
      <c r="K92" s="259"/>
      <c r="L92" s="259"/>
      <c r="M92" s="260"/>
      <c r="N92" s="257"/>
      <c r="O92" s="258"/>
      <c r="P92" s="259"/>
      <c r="Q92" s="259"/>
      <c r="R92" s="260"/>
      <c r="S92" s="257"/>
      <c r="T92" s="258"/>
      <c r="U92" s="260"/>
      <c r="V92" s="257"/>
      <c r="W92" s="257"/>
      <c r="X92" s="258"/>
      <c r="Y92" s="259"/>
      <c r="Z92" s="259"/>
      <c r="AA92" s="259"/>
      <c r="AB92" s="259"/>
      <c r="AC92" s="259"/>
      <c r="AD92" s="259"/>
      <c r="AE92" s="259"/>
      <c r="AF92" s="259"/>
      <c r="AG92" s="259"/>
      <c r="AH92" s="259"/>
      <c r="AI92" s="259"/>
      <c r="AJ92" s="259"/>
      <c r="AK92" s="259"/>
      <c r="AL92" s="259"/>
      <c r="AM92" s="259"/>
      <c r="AN92" s="259"/>
      <c r="AO92" s="259"/>
      <c r="AP92" s="259"/>
      <c r="AQ92" s="259"/>
      <c r="AR92" s="259"/>
      <c r="AS92" s="260"/>
      <c r="AT92" s="257"/>
      <c r="AU92" s="257"/>
      <c r="AV92" s="258"/>
      <c r="AW92" s="259"/>
      <c r="AX92" s="259"/>
      <c r="AY92" s="259"/>
      <c r="AZ92" s="259"/>
      <c r="BA92" s="259"/>
      <c r="BB92" s="259"/>
      <c r="BC92" s="259"/>
      <c r="BD92" s="259"/>
      <c r="BE92" s="259"/>
      <c r="BF92" s="259"/>
      <c r="BG92" s="259"/>
      <c r="BH92" s="259"/>
      <c r="BI92" s="259"/>
      <c r="BJ92" s="259"/>
      <c r="BK92" s="259"/>
      <c r="BL92" s="259"/>
      <c r="BM92" s="260"/>
      <c r="BN92" s="257"/>
      <c r="BO92" s="258"/>
      <c r="BP92" s="260"/>
      <c r="BQ92" s="257"/>
      <c r="BR92" s="257"/>
      <c r="BS92" s="257"/>
    </row>
    <row r="93" spans="1:71" ht="22.5">
      <c r="A93" s="256" t="s">
        <v>735</v>
      </c>
      <c r="B93" s="257"/>
      <c r="C93" s="257"/>
      <c r="D93" s="258"/>
      <c r="E93" s="259"/>
      <c r="F93" s="259"/>
      <c r="G93" s="259"/>
      <c r="H93" s="259"/>
      <c r="I93" s="259"/>
      <c r="J93" s="259"/>
      <c r="K93" s="259"/>
      <c r="L93" s="259"/>
      <c r="M93" s="260"/>
      <c r="N93" s="257"/>
      <c r="O93" s="258"/>
      <c r="P93" s="259"/>
      <c r="Q93" s="259"/>
      <c r="R93" s="260"/>
      <c r="S93" s="257"/>
      <c r="T93" s="258"/>
      <c r="U93" s="260"/>
      <c r="V93" s="257"/>
      <c r="W93" s="257"/>
      <c r="X93" s="258"/>
      <c r="Y93" s="259"/>
      <c r="Z93" s="259"/>
      <c r="AA93" s="259"/>
      <c r="AB93" s="259"/>
      <c r="AC93" s="259"/>
      <c r="AD93" s="259"/>
      <c r="AE93" s="259"/>
      <c r="AF93" s="259"/>
      <c r="AG93" s="259"/>
      <c r="AH93" s="259"/>
      <c r="AI93" s="259"/>
      <c r="AJ93" s="259"/>
      <c r="AK93" s="259"/>
      <c r="AL93" s="259"/>
      <c r="AM93" s="259"/>
      <c r="AN93" s="259"/>
      <c r="AO93" s="259"/>
      <c r="AP93" s="259"/>
      <c r="AQ93" s="259"/>
      <c r="AR93" s="259"/>
      <c r="AS93" s="260"/>
      <c r="AT93" s="257"/>
      <c r="AU93" s="257"/>
      <c r="AV93" s="258"/>
      <c r="AW93" s="259"/>
      <c r="AX93" s="259"/>
      <c r="AY93" s="259"/>
      <c r="AZ93" s="259"/>
      <c r="BA93" s="259"/>
      <c r="BB93" s="259"/>
      <c r="BC93" s="259"/>
      <c r="BD93" s="259"/>
      <c r="BE93" s="259"/>
      <c r="BF93" s="259"/>
      <c r="BG93" s="259"/>
      <c r="BH93" s="259"/>
      <c r="BI93" s="259"/>
      <c r="BJ93" s="259"/>
      <c r="BK93" s="259"/>
      <c r="BL93" s="259"/>
      <c r="BM93" s="260"/>
      <c r="BN93" s="257"/>
      <c r="BO93" s="258"/>
      <c r="BP93" s="260"/>
      <c r="BQ93" s="257"/>
      <c r="BR93" s="257"/>
      <c r="BS93" s="257"/>
    </row>
    <row r="94" spans="1:71" ht="22.5">
      <c r="A94" s="256" t="s">
        <v>719</v>
      </c>
      <c r="B94" s="257"/>
      <c r="C94" s="257"/>
      <c r="D94" s="258"/>
      <c r="E94" s="259"/>
      <c r="F94" s="259"/>
      <c r="G94" s="259"/>
      <c r="H94" s="259"/>
      <c r="I94" s="259"/>
      <c r="J94" s="259"/>
      <c r="K94" s="259"/>
      <c r="L94" s="259"/>
      <c r="M94" s="260"/>
      <c r="N94" s="257"/>
      <c r="O94" s="258"/>
      <c r="P94" s="259"/>
      <c r="Q94" s="259"/>
      <c r="R94" s="260"/>
      <c r="S94" s="257"/>
      <c r="T94" s="258"/>
      <c r="U94" s="260"/>
      <c r="V94" s="257"/>
      <c r="W94" s="257"/>
      <c r="X94" s="258"/>
      <c r="Y94" s="259"/>
      <c r="Z94" s="259"/>
      <c r="AA94" s="259"/>
      <c r="AB94" s="259"/>
      <c r="AC94" s="259"/>
      <c r="AD94" s="259"/>
      <c r="AE94" s="259"/>
      <c r="AF94" s="259"/>
      <c r="AG94" s="259"/>
      <c r="AH94" s="259"/>
      <c r="AI94" s="259"/>
      <c r="AJ94" s="259"/>
      <c r="AK94" s="259"/>
      <c r="AL94" s="259"/>
      <c r="AM94" s="259"/>
      <c r="AN94" s="259"/>
      <c r="AO94" s="259"/>
      <c r="AP94" s="259"/>
      <c r="AQ94" s="259"/>
      <c r="AR94" s="259"/>
      <c r="AS94" s="260"/>
      <c r="AT94" s="257"/>
      <c r="AU94" s="257"/>
      <c r="AV94" s="258"/>
      <c r="AW94" s="259"/>
      <c r="AX94" s="259"/>
      <c r="AY94" s="259"/>
      <c r="AZ94" s="259"/>
      <c r="BA94" s="259"/>
      <c r="BB94" s="259"/>
      <c r="BC94" s="259"/>
      <c r="BD94" s="259"/>
      <c r="BE94" s="259"/>
      <c r="BF94" s="259"/>
      <c r="BG94" s="259"/>
      <c r="BH94" s="259"/>
      <c r="BI94" s="259"/>
      <c r="BJ94" s="259"/>
      <c r="BK94" s="259"/>
      <c r="BL94" s="259"/>
      <c r="BM94" s="260"/>
      <c r="BN94" s="257"/>
      <c r="BO94" s="258"/>
      <c r="BP94" s="260"/>
      <c r="BQ94" s="257"/>
      <c r="BR94" s="257"/>
      <c r="BS94" s="257"/>
    </row>
    <row r="95" spans="1:71" ht="22.5">
      <c r="A95" s="256" t="s">
        <v>736</v>
      </c>
      <c r="B95" s="257">
        <v>807</v>
      </c>
      <c r="C95" s="257"/>
      <c r="D95" s="258"/>
      <c r="E95" s="259"/>
      <c r="F95" s="259"/>
      <c r="G95" s="259"/>
      <c r="H95" s="259"/>
      <c r="I95" s="259"/>
      <c r="J95" s="259"/>
      <c r="K95" s="259"/>
      <c r="L95" s="259"/>
      <c r="M95" s="260"/>
      <c r="N95" s="257"/>
      <c r="O95" s="258"/>
      <c r="P95" s="259"/>
      <c r="Q95" s="259"/>
      <c r="R95" s="260"/>
      <c r="S95" s="257"/>
      <c r="T95" s="258"/>
      <c r="U95" s="260"/>
      <c r="V95" s="257"/>
      <c r="W95" s="257"/>
      <c r="X95" s="258"/>
      <c r="Y95" s="259"/>
      <c r="Z95" s="259"/>
      <c r="AA95" s="259"/>
      <c r="AB95" s="259"/>
      <c r="AC95" s="259"/>
      <c r="AD95" s="259"/>
      <c r="AE95" s="259"/>
      <c r="AF95" s="259"/>
      <c r="AG95" s="259"/>
      <c r="AH95" s="259"/>
      <c r="AI95" s="259"/>
      <c r="AJ95" s="259"/>
      <c r="AK95" s="259"/>
      <c r="AL95" s="259"/>
      <c r="AM95" s="259"/>
      <c r="AN95" s="259"/>
      <c r="AO95" s="259"/>
      <c r="AP95" s="259"/>
      <c r="AQ95" s="259"/>
      <c r="AR95" s="259"/>
      <c r="AS95" s="260"/>
      <c r="AT95" s="257">
        <v>27</v>
      </c>
      <c r="AU95" s="257"/>
      <c r="AV95" s="258"/>
      <c r="AW95" s="259"/>
      <c r="AX95" s="259"/>
      <c r="AY95" s="259"/>
      <c r="AZ95" s="259"/>
      <c r="BA95" s="259"/>
      <c r="BB95" s="259"/>
      <c r="BC95" s="259"/>
      <c r="BD95" s="259"/>
      <c r="BE95" s="259"/>
      <c r="BF95" s="259"/>
      <c r="BG95" s="259"/>
      <c r="BH95" s="259"/>
      <c r="BI95" s="259"/>
      <c r="BJ95" s="259"/>
      <c r="BK95" s="259"/>
      <c r="BL95" s="259"/>
      <c r="BM95" s="260"/>
      <c r="BN95" s="257"/>
      <c r="BO95" s="258"/>
      <c r="BP95" s="260"/>
      <c r="BQ95" s="257"/>
      <c r="BR95" s="257">
        <v>367</v>
      </c>
      <c r="BS95" s="257">
        <v>413</v>
      </c>
    </row>
    <row r="96" spans="1:71" ht="22.5">
      <c r="A96" s="256" t="s">
        <v>737</v>
      </c>
      <c r="B96" s="257">
        <v>1475</v>
      </c>
      <c r="C96" s="257"/>
      <c r="D96" s="258"/>
      <c r="E96" s="259"/>
      <c r="F96" s="259"/>
      <c r="G96" s="259"/>
      <c r="H96" s="259"/>
      <c r="I96" s="259"/>
      <c r="J96" s="259"/>
      <c r="K96" s="259"/>
      <c r="L96" s="259"/>
      <c r="M96" s="260"/>
      <c r="N96" s="257"/>
      <c r="O96" s="258"/>
      <c r="P96" s="259"/>
      <c r="Q96" s="259"/>
      <c r="R96" s="260"/>
      <c r="S96" s="257"/>
      <c r="T96" s="258"/>
      <c r="U96" s="260"/>
      <c r="V96" s="257"/>
      <c r="W96" s="257"/>
      <c r="X96" s="258"/>
      <c r="Y96" s="259"/>
      <c r="Z96" s="259"/>
      <c r="AA96" s="259"/>
      <c r="AB96" s="259"/>
      <c r="AC96" s="259"/>
      <c r="AD96" s="259"/>
      <c r="AE96" s="259"/>
      <c r="AF96" s="259"/>
      <c r="AG96" s="259"/>
      <c r="AH96" s="259"/>
      <c r="AI96" s="259"/>
      <c r="AJ96" s="259"/>
      <c r="AK96" s="259"/>
      <c r="AL96" s="259"/>
      <c r="AM96" s="259"/>
      <c r="AN96" s="259"/>
      <c r="AO96" s="259"/>
      <c r="AP96" s="259"/>
      <c r="AQ96" s="259"/>
      <c r="AR96" s="259"/>
      <c r="AS96" s="260"/>
      <c r="AT96" s="257">
        <v>10</v>
      </c>
      <c r="AU96" s="257"/>
      <c r="AV96" s="258"/>
      <c r="AW96" s="259"/>
      <c r="AX96" s="259"/>
      <c r="AY96" s="259"/>
      <c r="AZ96" s="259"/>
      <c r="BA96" s="259"/>
      <c r="BB96" s="259"/>
      <c r="BC96" s="259"/>
      <c r="BD96" s="259"/>
      <c r="BE96" s="259"/>
      <c r="BF96" s="259"/>
      <c r="BG96" s="259"/>
      <c r="BH96" s="259"/>
      <c r="BI96" s="259"/>
      <c r="BJ96" s="259"/>
      <c r="BK96" s="259"/>
      <c r="BL96" s="259"/>
      <c r="BM96" s="260"/>
      <c r="BN96" s="257"/>
      <c r="BO96" s="258"/>
      <c r="BP96" s="260"/>
      <c r="BQ96" s="257"/>
      <c r="BR96" s="257">
        <v>606</v>
      </c>
      <c r="BS96" s="257">
        <v>859</v>
      </c>
    </row>
    <row r="97" spans="1:71" ht="22.5">
      <c r="A97" s="256" t="s">
        <v>738</v>
      </c>
      <c r="B97" s="257">
        <v>74675</v>
      </c>
      <c r="C97" s="257">
        <v>9433</v>
      </c>
      <c r="D97" s="258">
        <v>199</v>
      </c>
      <c r="E97" s="259">
        <v>360</v>
      </c>
      <c r="F97" s="259">
        <v>8656</v>
      </c>
      <c r="G97" s="259"/>
      <c r="H97" s="259">
        <v>142</v>
      </c>
      <c r="I97" s="259">
        <v>-1</v>
      </c>
      <c r="J97" s="259">
        <v>60</v>
      </c>
      <c r="K97" s="259"/>
      <c r="L97" s="259">
        <v>14</v>
      </c>
      <c r="M97" s="260">
        <v>2</v>
      </c>
      <c r="N97" s="257">
        <v>393</v>
      </c>
      <c r="O97" s="258"/>
      <c r="P97" s="259">
        <v>158</v>
      </c>
      <c r="Q97" s="259">
        <v>191</v>
      </c>
      <c r="R97" s="260">
        <v>43</v>
      </c>
      <c r="S97" s="257"/>
      <c r="T97" s="258"/>
      <c r="U97" s="260"/>
      <c r="V97" s="257"/>
      <c r="W97" s="257">
        <v>27852</v>
      </c>
      <c r="X97" s="258">
        <v>-176</v>
      </c>
      <c r="Y97" s="259"/>
      <c r="Z97" s="259">
        <v>-3</v>
      </c>
      <c r="AA97" s="259"/>
      <c r="AB97" s="259"/>
      <c r="AC97" s="259">
        <v>413</v>
      </c>
      <c r="AD97" s="259"/>
      <c r="AE97" s="259">
        <v>2622</v>
      </c>
      <c r="AF97" s="259">
        <v>4229</v>
      </c>
      <c r="AG97" s="259">
        <v>4</v>
      </c>
      <c r="AH97" s="259"/>
      <c r="AI97" s="259">
        <v>15</v>
      </c>
      <c r="AJ97" s="259">
        <v>0</v>
      </c>
      <c r="AK97" s="259">
        <v>1214</v>
      </c>
      <c r="AL97" s="259">
        <v>16991</v>
      </c>
      <c r="AM97" s="259">
        <v>83</v>
      </c>
      <c r="AN97" s="259">
        <v>102</v>
      </c>
      <c r="AO97" s="259">
        <v>264</v>
      </c>
      <c r="AP97" s="259">
        <v>1096</v>
      </c>
      <c r="AQ97" s="259">
        <v>72</v>
      </c>
      <c r="AR97" s="259">
        <v>159</v>
      </c>
      <c r="AS97" s="260">
        <v>766</v>
      </c>
      <c r="AT97" s="257">
        <v>12201</v>
      </c>
      <c r="AU97" s="257">
        <v>6683</v>
      </c>
      <c r="AV97" s="258"/>
      <c r="AW97" s="259"/>
      <c r="AX97" s="259"/>
      <c r="AY97" s="259"/>
      <c r="AZ97" s="259">
        <v>80</v>
      </c>
      <c r="BA97" s="259">
        <v>26</v>
      </c>
      <c r="BB97" s="259">
        <v>5088</v>
      </c>
      <c r="BC97" s="259"/>
      <c r="BD97" s="259">
        <v>92</v>
      </c>
      <c r="BE97" s="259">
        <v>58</v>
      </c>
      <c r="BF97" s="259"/>
      <c r="BG97" s="259">
        <v>183</v>
      </c>
      <c r="BH97" s="259">
        <v>19</v>
      </c>
      <c r="BI97" s="259">
        <v>837</v>
      </c>
      <c r="BJ97" s="259"/>
      <c r="BK97" s="259"/>
      <c r="BL97" s="259">
        <v>1</v>
      </c>
      <c r="BM97" s="260">
        <v>298</v>
      </c>
      <c r="BN97" s="257">
        <v>831</v>
      </c>
      <c r="BO97" s="258">
        <v>630</v>
      </c>
      <c r="BP97" s="260">
        <v>201</v>
      </c>
      <c r="BQ97" s="257"/>
      <c r="BR97" s="257">
        <v>5602</v>
      </c>
      <c r="BS97" s="257">
        <v>11679</v>
      </c>
    </row>
    <row r="98" spans="1:71" ht="22.5">
      <c r="A98" s="256" t="s">
        <v>739</v>
      </c>
      <c r="B98" s="257">
        <v>5792</v>
      </c>
      <c r="C98" s="257">
        <v>105</v>
      </c>
      <c r="D98" s="258">
        <v>7</v>
      </c>
      <c r="E98" s="259"/>
      <c r="F98" s="259">
        <v>54</v>
      </c>
      <c r="G98" s="259"/>
      <c r="H98" s="259"/>
      <c r="I98" s="259"/>
      <c r="J98" s="259">
        <v>33</v>
      </c>
      <c r="K98" s="259"/>
      <c r="L98" s="259">
        <v>11</v>
      </c>
      <c r="M98" s="260"/>
      <c r="N98" s="257"/>
      <c r="O98" s="258"/>
      <c r="P98" s="259"/>
      <c r="Q98" s="259"/>
      <c r="R98" s="260"/>
      <c r="S98" s="257"/>
      <c r="T98" s="258"/>
      <c r="U98" s="260"/>
      <c r="V98" s="257"/>
      <c r="W98" s="257">
        <v>3635</v>
      </c>
      <c r="X98" s="258"/>
      <c r="Y98" s="259"/>
      <c r="Z98" s="259"/>
      <c r="AA98" s="259"/>
      <c r="AB98" s="259"/>
      <c r="AC98" s="259"/>
      <c r="AD98" s="259"/>
      <c r="AE98" s="259">
        <v>89</v>
      </c>
      <c r="AF98" s="259"/>
      <c r="AG98" s="259"/>
      <c r="AH98" s="259"/>
      <c r="AI98" s="259"/>
      <c r="AJ98" s="259">
        <v>0</v>
      </c>
      <c r="AK98" s="259">
        <v>1197</v>
      </c>
      <c r="AL98" s="259"/>
      <c r="AM98" s="259"/>
      <c r="AN98" s="259">
        <v>102</v>
      </c>
      <c r="AO98" s="259">
        <v>240</v>
      </c>
      <c r="AP98" s="259">
        <v>1096</v>
      </c>
      <c r="AQ98" s="259"/>
      <c r="AR98" s="259">
        <v>159</v>
      </c>
      <c r="AS98" s="260">
        <v>752</v>
      </c>
      <c r="AT98" s="257">
        <v>2052</v>
      </c>
      <c r="AU98" s="257"/>
      <c r="AV98" s="258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60"/>
      <c r="BN98" s="257"/>
      <c r="BO98" s="258"/>
      <c r="BP98" s="260"/>
      <c r="BQ98" s="257"/>
      <c r="BR98" s="257"/>
      <c r="BS98" s="257"/>
    </row>
    <row r="99" spans="1:71" ht="33.75">
      <c r="A99" s="256" t="s">
        <v>740</v>
      </c>
      <c r="B99" s="257">
        <v>5363</v>
      </c>
      <c r="C99" s="257">
        <v>105</v>
      </c>
      <c r="D99" s="258">
        <v>7</v>
      </c>
      <c r="E99" s="259"/>
      <c r="F99" s="259">
        <v>54</v>
      </c>
      <c r="G99" s="259"/>
      <c r="H99" s="259"/>
      <c r="I99" s="259"/>
      <c r="J99" s="259">
        <v>33</v>
      </c>
      <c r="K99" s="259"/>
      <c r="L99" s="259">
        <v>11</v>
      </c>
      <c r="M99" s="260"/>
      <c r="N99" s="257"/>
      <c r="O99" s="258"/>
      <c r="P99" s="259"/>
      <c r="Q99" s="259"/>
      <c r="R99" s="260"/>
      <c r="S99" s="257"/>
      <c r="T99" s="258"/>
      <c r="U99" s="260"/>
      <c r="V99" s="257"/>
      <c r="W99" s="257">
        <v>3206</v>
      </c>
      <c r="X99" s="258"/>
      <c r="Y99" s="259"/>
      <c r="Z99" s="259"/>
      <c r="AA99" s="259"/>
      <c r="AB99" s="259"/>
      <c r="AC99" s="259"/>
      <c r="AD99" s="259"/>
      <c r="AE99" s="259">
        <v>89</v>
      </c>
      <c r="AF99" s="259"/>
      <c r="AG99" s="259"/>
      <c r="AH99" s="259"/>
      <c r="AI99" s="259"/>
      <c r="AJ99" s="259">
        <v>0</v>
      </c>
      <c r="AK99" s="259">
        <v>1197</v>
      </c>
      <c r="AL99" s="259"/>
      <c r="AM99" s="259"/>
      <c r="AN99" s="259">
        <v>9</v>
      </c>
      <c r="AO99" s="259">
        <v>22</v>
      </c>
      <c r="AP99" s="259">
        <v>1096</v>
      </c>
      <c r="AQ99" s="259"/>
      <c r="AR99" s="259">
        <v>41</v>
      </c>
      <c r="AS99" s="260">
        <v>752</v>
      </c>
      <c r="AT99" s="257">
        <v>2052</v>
      </c>
      <c r="AU99" s="257"/>
      <c r="AV99" s="258"/>
      <c r="AW99" s="259"/>
      <c r="AX99" s="259"/>
      <c r="AY99" s="259"/>
      <c r="AZ99" s="259"/>
      <c r="BA99" s="259"/>
      <c r="BB99" s="259"/>
      <c r="BC99" s="259"/>
      <c r="BD99" s="259"/>
      <c r="BE99" s="259"/>
      <c r="BF99" s="259"/>
      <c r="BG99" s="259"/>
      <c r="BH99" s="259"/>
      <c r="BI99" s="259"/>
      <c r="BJ99" s="259"/>
      <c r="BK99" s="259"/>
      <c r="BL99" s="259"/>
      <c r="BM99" s="260"/>
      <c r="BN99" s="257"/>
      <c r="BO99" s="258"/>
      <c r="BP99" s="260"/>
      <c r="BQ99" s="257"/>
      <c r="BR99" s="257"/>
      <c r="BS99" s="257"/>
    </row>
    <row r="100" spans="1:71" ht="22.5">
      <c r="A100" s="256" t="s">
        <v>741</v>
      </c>
      <c r="B100" s="257"/>
      <c r="C100" s="257"/>
      <c r="D100" s="258"/>
      <c r="E100" s="259"/>
      <c r="F100" s="259"/>
      <c r="G100" s="259"/>
      <c r="H100" s="259"/>
      <c r="I100" s="259"/>
      <c r="J100" s="259"/>
      <c r="K100" s="259"/>
      <c r="L100" s="259"/>
      <c r="M100" s="260"/>
      <c r="N100" s="257"/>
      <c r="O100" s="258"/>
      <c r="P100" s="259"/>
      <c r="Q100" s="259"/>
      <c r="R100" s="260"/>
      <c r="S100" s="257"/>
      <c r="T100" s="258"/>
      <c r="U100" s="260"/>
      <c r="V100" s="257"/>
      <c r="W100" s="257"/>
      <c r="X100" s="258"/>
      <c r="Y100" s="259"/>
      <c r="Z100" s="259"/>
      <c r="AA100" s="259"/>
      <c r="AB100" s="259"/>
      <c r="AC100" s="259"/>
      <c r="AD100" s="259"/>
      <c r="AE100" s="259"/>
      <c r="AF100" s="259"/>
      <c r="AG100" s="259"/>
      <c r="AH100" s="259"/>
      <c r="AI100" s="259"/>
      <c r="AJ100" s="259"/>
      <c r="AK100" s="259"/>
      <c r="AL100" s="259"/>
      <c r="AM100" s="259"/>
      <c r="AN100" s="259"/>
      <c r="AO100" s="259"/>
      <c r="AP100" s="259"/>
      <c r="AQ100" s="259"/>
      <c r="AR100" s="259"/>
      <c r="AS100" s="260"/>
      <c r="AT100" s="257"/>
      <c r="AU100" s="257"/>
      <c r="AV100" s="258"/>
      <c r="AW100" s="259"/>
      <c r="AX100" s="259"/>
      <c r="AY100" s="259"/>
      <c r="AZ100" s="259"/>
      <c r="BA100" s="259"/>
      <c r="BB100" s="259"/>
      <c r="BC100" s="259"/>
      <c r="BD100" s="259"/>
      <c r="BE100" s="259"/>
      <c r="BF100" s="259"/>
      <c r="BG100" s="259"/>
      <c r="BH100" s="259"/>
      <c r="BI100" s="259"/>
      <c r="BJ100" s="259"/>
      <c r="BK100" s="259"/>
      <c r="BL100" s="259"/>
      <c r="BM100" s="260"/>
      <c r="BN100" s="257"/>
      <c r="BO100" s="258"/>
      <c r="BP100" s="260"/>
      <c r="BQ100" s="257"/>
      <c r="BR100" s="257"/>
      <c r="BS100" s="257"/>
    </row>
    <row r="101" spans="1:71" ht="22.5">
      <c r="A101" s="256" t="s">
        <v>742</v>
      </c>
      <c r="B101" s="257">
        <v>5</v>
      </c>
      <c r="C101" s="257"/>
      <c r="D101" s="258"/>
      <c r="E101" s="259"/>
      <c r="F101" s="259"/>
      <c r="G101" s="259"/>
      <c r="H101" s="259"/>
      <c r="I101" s="259"/>
      <c r="J101" s="259"/>
      <c r="K101" s="259"/>
      <c r="L101" s="259"/>
      <c r="M101" s="260"/>
      <c r="N101" s="257"/>
      <c r="O101" s="258"/>
      <c r="P101" s="259"/>
      <c r="Q101" s="259"/>
      <c r="R101" s="260"/>
      <c r="S101" s="257"/>
      <c r="T101" s="258"/>
      <c r="U101" s="260"/>
      <c r="V101" s="257"/>
      <c r="W101" s="257">
        <v>5</v>
      </c>
      <c r="X101" s="258"/>
      <c r="Y101" s="259"/>
      <c r="Z101" s="259"/>
      <c r="AA101" s="259"/>
      <c r="AB101" s="259"/>
      <c r="AC101" s="259"/>
      <c r="AD101" s="259"/>
      <c r="AE101" s="259"/>
      <c r="AF101" s="259"/>
      <c r="AG101" s="259"/>
      <c r="AH101" s="259"/>
      <c r="AI101" s="259"/>
      <c r="AJ101" s="259"/>
      <c r="AK101" s="259"/>
      <c r="AL101" s="259"/>
      <c r="AM101" s="259"/>
      <c r="AN101" s="259">
        <v>0</v>
      </c>
      <c r="AO101" s="259">
        <v>5</v>
      </c>
      <c r="AP101" s="259"/>
      <c r="AQ101" s="259"/>
      <c r="AR101" s="259">
        <v>0</v>
      </c>
      <c r="AS101" s="260"/>
      <c r="AT101" s="257"/>
      <c r="AU101" s="257"/>
      <c r="AV101" s="258"/>
      <c r="AW101" s="259"/>
      <c r="AX101" s="259"/>
      <c r="AY101" s="259"/>
      <c r="AZ101" s="259"/>
      <c r="BA101" s="259"/>
      <c r="BB101" s="259"/>
      <c r="BC101" s="259"/>
      <c r="BD101" s="259"/>
      <c r="BE101" s="259"/>
      <c r="BF101" s="259"/>
      <c r="BG101" s="259"/>
      <c r="BH101" s="259"/>
      <c r="BI101" s="259"/>
      <c r="BJ101" s="259"/>
      <c r="BK101" s="259"/>
      <c r="BL101" s="259"/>
      <c r="BM101" s="260"/>
      <c r="BN101" s="257"/>
      <c r="BO101" s="258"/>
      <c r="BP101" s="260"/>
      <c r="BQ101" s="257"/>
      <c r="BR101" s="257"/>
      <c r="BS101" s="257"/>
    </row>
    <row r="102" spans="1:71" ht="22.5">
      <c r="A102" s="256" t="s">
        <v>743</v>
      </c>
      <c r="B102" s="257">
        <v>5253</v>
      </c>
      <c r="C102" s="257"/>
      <c r="D102" s="258"/>
      <c r="E102" s="259"/>
      <c r="F102" s="259"/>
      <c r="G102" s="259"/>
      <c r="H102" s="259"/>
      <c r="I102" s="259"/>
      <c r="J102" s="259"/>
      <c r="K102" s="259"/>
      <c r="L102" s="259"/>
      <c r="M102" s="260"/>
      <c r="N102" s="257"/>
      <c r="O102" s="258"/>
      <c r="P102" s="259"/>
      <c r="Q102" s="259"/>
      <c r="R102" s="260"/>
      <c r="S102" s="257"/>
      <c r="T102" s="258"/>
      <c r="U102" s="260"/>
      <c r="V102" s="257"/>
      <c r="W102" s="257">
        <v>3201</v>
      </c>
      <c r="X102" s="258"/>
      <c r="Y102" s="259"/>
      <c r="Z102" s="259"/>
      <c r="AA102" s="259"/>
      <c r="AB102" s="259"/>
      <c r="AC102" s="259"/>
      <c r="AD102" s="259"/>
      <c r="AE102" s="259">
        <v>89</v>
      </c>
      <c r="AF102" s="259"/>
      <c r="AG102" s="259"/>
      <c r="AH102" s="259"/>
      <c r="AI102" s="259"/>
      <c r="AJ102" s="259">
        <v>0</v>
      </c>
      <c r="AK102" s="259">
        <v>1197</v>
      </c>
      <c r="AL102" s="259"/>
      <c r="AM102" s="259"/>
      <c r="AN102" s="259">
        <v>9</v>
      </c>
      <c r="AO102" s="259">
        <v>17</v>
      </c>
      <c r="AP102" s="259">
        <v>1096</v>
      </c>
      <c r="AQ102" s="259"/>
      <c r="AR102" s="259">
        <v>41</v>
      </c>
      <c r="AS102" s="260">
        <v>752</v>
      </c>
      <c r="AT102" s="257">
        <v>2052</v>
      </c>
      <c r="AU102" s="257"/>
      <c r="AV102" s="258"/>
      <c r="AW102" s="259"/>
      <c r="AX102" s="259"/>
      <c r="AY102" s="259"/>
      <c r="AZ102" s="259"/>
      <c r="BA102" s="259"/>
      <c r="BB102" s="259"/>
      <c r="BC102" s="259"/>
      <c r="BD102" s="259"/>
      <c r="BE102" s="259"/>
      <c r="BF102" s="259"/>
      <c r="BG102" s="259"/>
      <c r="BH102" s="259"/>
      <c r="BI102" s="259"/>
      <c r="BJ102" s="259"/>
      <c r="BK102" s="259"/>
      <c r="BL102" s="259"/>
      <c r="BM102" s="260"/>
      <c r="BN102" s="257"/>
      <c r="BO102" s="258"/>
      <c r="BP102" s="260"/>
      <c r="BQ102" s="257"/>
      <c r="BR102" s="257"/>
      <c r="BS102" s="257"/>
    </row>
    <row r="103" spans="1:71" ht="33.75">
      <c r="A103" s="256" t="s">
        <v>744</v>
      </c>
      <c r="B103" s="257">
        <v>122</v>
      </c>
      <c r="C103" s="257"/>
      <c r="D103" s="258"/>
      <c r="E103" s="259"/>
      <c r="F103" s="259"/>
      <c r="G103" s="259"/>
      <c r="H103" s="259"/>
      <c r="I103" s="259"/>
      <c r="J103" s="259"/>
      <c r="K103" s="259"/>
      <c r="L103" s="259"/>
      <c r="M103" s="260"/>
      <c r="N103" s="257"/>
      <c r="O103" s="258"/>
      <c r="P103" s="259"/>
      <c r="Q103" s="259"/>
      <c r="R103" s="260"/>
      <c r="S103" s="257"/>
      <c r="T103" s="258"/>
      <c r="U103" s="260"/>
      <c r="V103" s="257"/>
      <c r="W103" s="257">
        <v>122</v>
      </c>
      <c r="X103" s="258"/>
      <c r="Y103" s="259"/>
      <c r="Z103" s="259"/>
      <c r="AA103" s="259"/>
      <c r="AB103" s="259"/>
      <c r="AC103" s="259"/>
      <c r="AD103" s="259"/>
      <c r="AE103" s="259"/>
      <c r="AF103" s="259"/>
      <c r="AG103" s="259"/>
      <c r="AH103" s="259"/>
      <c r="AI103" s="259"/>
      <c r="AJ103" s="259">
        <v>0</v>
      </c>
      <c r="AK103" s="259"/>
      <c r="AL103" s="259"/>
      <c r="AM103" s="259"/>
      <c r="AN103" s="259"/>
      <c r="AO103" s="259">
        <v>122</v>
      </c>
      <c r="AP103" s="259"/>
      <c r="AQ103" s="259"/>
      <c r="AR103" s="259"/>
      <c r="AS103" s="260"/>
      <c r="AT103" s="257"/>
      <c r="AU103" s="257"/>
      <c r="AV103" s="258"/>
      <c r="AW103" s="259"/>
      <c r="AX103" s="259"/>
      <c r="AY103" s="259"/>
      <c r="AZ103" s="259"/>
      <c r="BA103" s="259"/>
      <c r="BB103" s="259"/>
      <c r="BC103" s="259"/>
      <c r="BD103" s="259"/>
      <c r="BE103" s="259"/>
      <c r="BF103" s="259"/>
      <c r="BG103" s="259"/>
      <c r="BH103" s="259"/>
      <c r="BI103" s="259"/>
      <c r="BJ103" s="259"/>
      <c r="BK103" s="259"/>
      <c r="BL103" s="259"/>
      <c r="BM103" s="260"/>
      <c r="BN103" s="257"/>
      <c r="BO103" s="258"/>
      <c r="BP103" s="260"/>
      <c r="BQ103" s="257"/>
      <c r="BR103" s="257"/>
      <c r="BS103" s="257"/>
    </row>
    <row r="104" spans="1:71" ht="33.75">
      <c r="A104" s="256" t="s">
        <v>745</v>
      </c>
      <c r="B104" s="257">
        <v>308</v>
      </c>
      <c r="C104" s="257"/>
      <c r="D104" s="258"/>
      <c r="E104" s="259"/>
      <c r="F104" s="259"/>
      <c r="G104" s="259"/>
      <c r="H104" s="259"/>
      <c r="I104" s="259"/>
      <c r="J104" s="259"/>
      <c r="K104" s="259"/>
      <c r="L104" s="259"/>
      <c r="M104" s="260"/>
      <c r="N104" s="257"/>
      <c r="O104" s="258"/>
      <c r="P104" s="259"/>
      <c r="Q104" s="259"/>
      <c r="R104" s="260"/>
      <c r="S104" s="257"/>
      <c r="T104" s="258"/>
      <c r="U104" s="260"/>
      <c r="V104" s="257"/>
      <c r="W104" s="257">
        <v>308</v>
      </c>
      <c r="X104" s="258"/>
      <c r="Y104" s="259"/>
      <c r="Z104" s="259"/>
      <c r="AA104" s="259"/>
      <c r="AB104" s="259"/>
      <c r="AC104" s="259"/>
      <c r="AD104" s="259"/>
      <c r="AE104" s="259"/>
      <c r="AF104" s="259"/>
      <c r="AG104" s="259"/>
      <c r="AH104" s="259"/>
      <c r="AI104" s="259"/>
      <c r="AJ104" s="259"/>
      <c r="AK104" s="259"/>
      <c r="AL104" s="259"/>
      <c r="AM104" s="259"/>
      <c r="AN104" s="259">
        <v>93</v>
      </c>
      <c r="AO104" s="259">
        <v>96</v>
      </c>
      <c r="AP104" s="259">
        <v>0</v>
      </c>
      <c r="AQ104" s="259"/>
      <c r="AR104" s="259">
        <v>118</v>
      </c>
      <c r="AS104" s="260"/>
      <c r="AT104" s="257"/>
      <c r="AU104" s="257"/>
      <c r="AV104" s="258"/>
      <c r="AW104" s="259"/>
      <c r="AX104" s="259"/>
      <c r="AY104" s="259"/>
      <c r="AZ104" s="259"/>
      <c r="BA104" s="259"/>
      <c r="BB104" s="259"/>
      <c r="BC104" s="259"/>
      <c r="BD104" s="259"/>
      <c r="BE104" s="259"/>
      <c r="BF104" s="259"/>
      <c r="BG104" s="259"/>
      <c r="BH104" s="259"/>
      <c r="BI104" s="259"/>
      <c r="BJ104" s="259"/>
      <c r="BK104" s="259"/>
      <c r="BL104" s="259"/>
      <c r="BM104" s="260"/>
      <c r="BN104" s="257"/>
      <c r="BO104" s="258"/>
      <c r="BP104" s="260"/>
      <c r="BQ104" s="257"/>
      <c r="BR104" s="257"/>
      <c r="BS104" s="257"/>
    </row>
    <row r="105" spans="1:71" ht="22.5">
      <c r="A105" s="256" t="s">
        <v>746</v>
      </c>
      <c r="B105" s="257">
        <v>67902</v>
      </c>
      <c r="C105" s="257">
        <v>9057</v>
      </c>
      <c r="D105" s="258">
        <v>83</v>
      </c>
      <c r="E105" s="259">
        <v>6</v>
      </c>
      <c r="F105" s="259">
        <v>8602</v>
      </c>
      <c r="G105" s="259"/>
      <c r="H105" s="259">
        <v>54</v>
      </c>
      <c r="I105" s="259">
        <v>0</v>
      </c>
      <c r="J105" s="259">
        <v>309</v>
      </c>
      <c r="K105" s="259"/>
      <c r="L105" s="259"/>
      <c r="M105" s="260">
        <v>2</v>
      </c>
      <c r="N105" s="257">
        <v>379</v>
      </c>
      <c r="O105" s="258"/>
      <c r="P105" s="259">
        <v>144</v>
      </c>
      <c r="Q105" s="259">
        <v>191</v>
      </c>
      <c r="R105" s="260">
        <v>43</v>
      </c>
      <c r="S105" s="257"/>
      <c r="T105" s="258"/>
      <c r="U105" s="260"/>
      <c r="V105" s="257"/>
      <c r="W105" s="257">
        <v>24435</v>
      </c>
      <c r="X105" s="258"/>
      <c r="Y105" s="259"/>
      <c r="Z105" s="259"/>
      <c r="AA105" s="259"/>
      <c r="AB105" s="259"/>
      <c r="AC105" s="259">
        <v>413</v>
      </c>
      <c r="AD105" s="259"/>
      <c r="AE105" s="259">
        <v>2659</v>
      </c>
      <c r="AF105" s="259">
        <v>4229</v>
      </c>
      <c r="AG105" s="259">
        <v>4</v>
      </c>
      <c r="AH105" s="259"/>
      <c r="AI105" s="259">
        <v>15</v>
      </c>
      <c r="AJ105" s="259">
        <v>0</v>
      </c>
      <c r="AK105" s="259"/>
      <c r="AL105" s="259">
        <v>16979</v>
      </c>
      <c r="AM105" s="259">
        <v>68</v>
      </c>
      <c r="AN105" s="259"/>
      <c r="AO105" s="259"/>
      <c r="AP105" s="259"/>
      <c r="AQ105" s="259">
        <v>66</v>
      </c>
      <c r="AR105" s="259"/>
      <c r="AS105" s="260">
        <v>0</v>
      </c>
      <c r="AT105" s="257">
        <v>9236</v>
      </c>
      <c r="AU105" s="257">
        <v>6683</v>
      </c>
      <c r="AV105" s="258"/>
      <c r="AW105" s="259"/>
      <c r="AX105" s="259"/>
      <c r="AY105" s="259"/>
      <c r="AZ105" s="259">
        <v>80</v>
      </c>
      <c r="BA105" s="259">
        <v>26</v>
      </c>
      <c r="BB105" s="259">
        <v>5088</v>
      </c>
      <c r="BC105" s="259"/>
      <c r="BD105" s="259">
        <v>92</v>
      </c>
      <c r="BE105" s="259">
        <v>58</v>
      </c>
      <c r="BF105" s="259"/>
      <c r="BG105" s="259">
        <v>183</v>
      </c>
      <c r="BH105" s="259">
        <v>19</v>
      </c>
      <c r="BI105" s="259">
        <v>837</v>
      </c>
      <c r="BJ105" s="259"/>
      <c r="BK105" s="259"/>
      <c r="BL105" s="259">
        <v>1</v>
      </c>
      <c r="BM105" s="260">
        <v>298</v>
      </c>
      <c r="BN105" s="257">
        <v>831</v>
      </c>
      <c r="BO105" s="258">
        <v>630</v>
      </c>
      <c r="BP105" s="260">
        <v>201</v>
      </c>
      <c r="BQ105" s="257"/>
      <c r="BR105" s="257">
        <v>5602</v>
      </c>
      <c r="BS105" s="257">
        <v>11679</v>
      </c>
    </row>
    <row r="106" spans="1:71" ht="22.5">
      <c r="A106" s="256" t="s">
        <v>747</v>
      </c>
      <c r="B106" s="257">
        <v>16104</v>
      </c>
      <c r="C106" s="257">
        <v>2594</v>
      </c>
      <c r="D106" s="258">
        <v>83</v>
      </c>
      <c r="E106" s="259">
        <v>6</v>
      </c>
      <c r="F106" s="259">
        <v>2201</v>
      </c>
      <c r="G106" s="259"/>
      <c r="H106" s="259">
        <v>30</v>
      </c>
      <c r="I106" s="259">
        <v>0</v>
      </c>
      <c r="J106" s="259">
        <v>272</v>
      </c>
      <c r="K106" s="259"/>
      <c r="L106" s="259"/>
      <c r="M106" s="260">
        <v>1</v>
      </c>
      <c r="N106" s="257">
        <v>379</v>
      </c>
      <c r="O106" s="258"/>
      <c r="P106" s="259">
        <v>144</v>
      </c>
      <c r="Q106" s="259">
        <v>191</v>
      </c>
      <c r="R106" s="260">
        <v>43</v>
      </c>
      <c r="S106" s="257"/>
      <c r="T106" s="258"/>
      <c r="U106" s="260"/>
      <c r="V106" s="257"/>
      <c r="W106" s="257">
        <v>939</v>
      </c>
      <c r="X106" s="258"/>
      <c r="Y106" s="259"/>
      <c r="Z106" s="259"/>
      <c r="AA106" s="259"/>
      <c r="AB106" s="259"/>
      <c r="AC106" s="259">
        <v>413</v>
      </c>
      <c r="AD106" s="259"/>
      <c r="AE106" s="259">
        <v>81</v>
      </c>
      <c r="AF106" s="259">
        <v>2</v>
      </c>
      <c r="AG106" s="259"/>
      <c r="AH106" s="259"/>
      <c r="AI106" s="259">
        <v>0</v>
      </c>
      <c r="AJ106" s="259">
        <v>0</v>
      </c>
      <c r="AK106" s="259"/>
      <c r="AL106" s="259">
        <v>318</v>
      </c>
      <c r="AM106" s="259">
        <v>58</v>
      </c>
      <c r="AN106" s="259"/>
      <c r="AO106" s="259"/>
      <c r="AP106" s="259"/>
      <c r="AQ106" s="259">
        <v>66</v>
      </c>
      <c r="AR106" s="259"/>
      <c r="AS106" s="260">
        <v>0</v>
      </c>
      <c r="AT106" s="257">
        <v>3857</v>
      </c>
      <c r="AU106" s="257">
        <v>2011</v>
      </c>
      <c r="AV106" s="258"/>
      <c r="AW106" s="259"/>
      <c r="AX106" s="259"/>
      <c r="AY106" s="259"/>
      <c r="AZ106" s="259"/>
      <c r="BA106" s="259"/>
      <c r="BB106" s="259">
        <v>1935</v>
      </c>
      <c r="BC106" s="259"/>
      <c r="BD106" s="259">
        <v>18</v>
      </c>
      <c r="BE106" s="259">
        <v>58</v>
      </c>
      <c r="BF106" s="259"/>
      <c r="BG106" s="259"/>
      <c r="BH106" s="259"/>
      <c r="BI106" s="259"/>
      <c r="BJ106" s="259"/>
      <c r="BK106" s="259"/>
      <c r="BL106" s="259">
        <v>0</v>
      </c>
      <c r="BM106" s="260"/>
      <c r="BN106" s="257">
        <v>798</v>
      </c>
      <c r="BO106" s="258">
        <v>626</v>
      </c>
      <c r="BP106" s="260">
        <v>172</v>
      </c>
      <c r="BQ106" s="257"/>
      <c r="BR106" s="257">
        <v>855</v>
      </c>
      <c r="BS106" s="257">
        <v>4670</v>
      </c>
    </row>
    <row r="107" spans="1:71" ht="22.5">
      <c r="A107" s="256" t="s">
        <v>748</v>
      </c>
      <c r="B107" s="257">
        <v>1418</v>
      </c>
      <c r="C107" s="257">
        <v>53</v>
      </c>
      <c r="D107" s="258">
        <v>23</v>
      </c>
      <c r="E107" s="259">
        <v>4</v>
      </c>
      <c r="F107" s="259">
        <v>13</v>
      </c>
      <c r="G107" s="259"/>
      <c r="H107" s="259"/>
      <c r="I107" s="259"/>
      <c r="J107" s="259">
        <v>13</v>
      </c>
      <c r="K107" s="259"/>
      <c r="L107" s="259"/>
      <c r="M107" s="260"/>
      <c r="N107" s="257">
        <v>301</v>
      </c>
      <c r="O107" s="258"/>
      <c r="P107" s="259">
        <v>97</v>
      </c>
      <c r="Q107" s="259">
        <v>191</v>
      </c>
      <c r="R107" s="260">
        <v>12</v>
      </c>
      <c r="S107" s="257"/>
      <c r="T107" s="258"/>
      <c r="U107" s="260"/>
      <c r="V107" s="257"/>
      <c r="W107" s="257">
        <v>4</v>
      </c>
      <c r="X107" s="258"/>
      <c r="Y107" s="259"/>
      <c r="Z107" s="259"/>
      <c r="AA107" s="259"/>
      <c r="AB107" s="259"/>
      <c r="AC107" s="259"/>
      <c r="AD107" s="259"/>
      <c r="AE107" s="259">
        <v>1</v>
      </c>
      <c r="AF107" s="259">
        <v>0</v>
      </c>
      <c r="AG107" s="259"/>
      <c r="AH107" s="259"/>
      <c r="AI107" s="259"/>
      <c r="AJ107" s="259"/>
      <c r="AK107" s="259"/>
      <c r="AL107" s="259">
        <v>2</v>
      </c>
      <c r="AM107" s="259"/>
      <c r="AN107" s="259"/>
      <c r="AO107" s="259"/>
      <c r="AP107" s="259"/>
      <c r="AQ107" s="259">
        <v>1</v>
      </c>
      <c r="AR107" s="259"/>
      <c r="AS107" s="260">
        <v>0</v>
      </c>
      <c r="AT107" s="257">
        <v>511</v>
      </c>
      <c r="AU107" s="257"/>
      <c r="AV107" s="258"/>
      <c r="AW107" s="259"/>
      <c r="AX107" s="259"/>
      <c r="AY107" s="259"/>
      <c r="AZ107" s="259"/>
      <c r="BA107" s="259"/>
      <c r="BB107" s="259"/>
      <c r="BC107" s="259"/>
      <c r="BD107" s="259"/>
      <c r="BE107" s="259"/>
      <c r="BF107" s="259"/>
      <c r="BG107" s="259"/>
      <c r="BH107" s="259"/>
      <c r="BI107" s="259"/>
      <c r="BJ107" s="259"/>
      <c r="BK107" s="259"/>
      <c r="BL107" s="259"/>
      <c r="BM107" s="260"/>
      <c r="BN107" s="257">
        <v>0</v>
      </c>
      <c r="BO107" s="258">
        <v>0</v>
      </c>
      <c r="BP107" s="260"/>
      <c r="BQ107" s="257"/>
      <c r="BR107" s="257">
        <v>70</v>
      </c>
      <c r="BS107" s="257">
        <v>479</v>
      </c>
    </row>
    <row r="108" spans="1:71" ht="22.5">
      <c r="A108" s="256" t="s">
        <v>749</v>
      </c>
      <c r="B108" s="257">
        <v>3149</v>
      </c>
      <c r="C108" s="257">
        <v>1112</v>
      </c>
      <c r="D108" s="258">
        <v>12</v>
      </c>
      <c r="E108" s="259"/>
      <c r="F108" s="259">
        <v>1033</v>
      </c>
      <c r="G108" s="259"/>
      <c r="H108" s="259"/>
      <c r="I108" s="259"/>
      <c r="J108" s="259">
        <v>67</v>
      </c>
      <c r="K108" s="259"/>
      <c r="L108" s="259"/>
      <c r="M108" s="260"/>
      <c r="N108" s="257">
        <v>6</v>
      </c>
      <c r="O108" s="258"/>
      <c r="P108" s="259">
        <v>6</v>
      </c>
      <c r="Q108" s="259"/>
      <c r="R108" s="260"/>
      <c r="S108" s="257"/>
      <c r="T108" s="258"/>
      <c r="U108" s="260"/>
      <c r="V108" s="257"/>
      <c r="W108" s="257">
        <v>469</v>
      </c>
      <c r="X108" s="258"/>
      <c r="Y108" s="259"/>
      <c r="Z108" s="259"/>
      <c r="AA108" s="259"/>
      <c r="AB108" s="259"/>
      <c r="AC108" s="259">
        <v>413</v>
      </c>
      <c r="AD108" s="259"/>
      <c r="AE108" s="259">
        <v>6</v>
      </c>
      <c r="AF108" s="259">
        <v>0</v>
      </c>
      <c r="AG108" s="259"/>
      <c r="AH108" s="259"/>
      <c r="AI108" s="259"/>
      <c r="AJ108" s="259">
        <v>0</v>
      </c>
      <c r="AK108" s="259"/>
      <c r="AL108" s="259">
        <v>44</v>
      </c>
      <c r="AM108" s="259">
        <v>5</v>
      </c>
      <c r="AN108" s="259"/>
      <c r="AO108" s="259"/>
      <c r="AP108" s="259"/>
      <c r="AQ108" s="259"/>
      <c r="AR108" s="259"/>
      <c r="AS108" s="260">
        <v>0</v>
      </c>
      <c r="AT108" s="257">
        <v>407</v>
      </c>
      <c r="AU108" s="257">
        <v>8</v>
      </c>
      <c r="AV108" s="258"/>
      <c r="AW108" s="259"/>
      <c r="AX108" s="259"/>
      <c r="AY108" s="259"/>
      <c r="AZ108" s="259"/>
      <c r="BA108" s="259"/>
      <c r="BB108" s="259">
        <v>8</v>
      </c>
      <c r="BC108" s="259"/>
      <c r="BD108" s="259">
        <v>0</v>
      </c>
      <c r="BE108" s="259"/>
      <c r="BF108" s="259"/>
      <c r="BG108" s="259"/>
      <c r="BH108" s="259"/>
      <c r="BI108" s="259"/>
      <c r="BJ108" s="259"/>
      <c r="BK108" s="259"/>
      <c r="BL108" s="259">
        <v>0</v>
      </c>
      <c r="BM108" s="260"/>
      <c r="BN108" s="257">
        <v>8</v>
      </c>
      <c r="BO108" s="258">
        <v>8</v>
      </c>
      <c r="BP108" s="260"/>
      <c r="BQ108" s="257"/>
      <c r="BR108" s="257">
        <v>349</v>
      </c>
      <c r="BS108" s="257">
        <v>789</v>
      </c>
    </row>
    <row r="109" spans="1:71" ht="22.5">
      <c r="A109" s="256" t="s">
        <v>750</v>
      </c>
      <c r="B109" s="257">
        <v>572</v>
      </c>
      <c r="C109" s="257">
        <v>126</v>
      </c>
      <c r="D109" s="258">
        <v>2</v>
      </c>
      <c r="E109" s="259"/>
      <c r="F109" s="259">
        <v>9</v>
      </c>
      <c r="G109" s="259"/>
      <c r="H109" s="259"/>
      <c r="I109" s="259"/>
      <c r="J109" s="259">
        <v>115</v>
      </c>
      <c r="K109" s="259"/>
      <c r="L109" s="259"/>
      <c r="M109" s="260"/>
      <c r="N109" s="257">
        <v>33</v>
      </c>
      <c r="O109" s="258"/>
      <c r="P109" s="259">
        <v>2</v>
      </c>
      <c r="Q109" s="259"/>
      <c r="R109" s="260">
        <v>31</v>
      </c>
      <c r="S109" s="257"/>
      <c r="T109" s="258"/>
      <c r="U109" s="260"/>
      <c r="V109" s="257"/>
      <c r="W109" s="257">
        <v>11</v>
      </c>
      <c r="X109" s="258"/>
      <c r="Y109" s="259"/>
      <c r="Z109" s="259"/>
      <c r="AA109" s="259"/>
      <c r="AB109" s="259"/>
      <c r="AC109" s="259"/>
      <c r="AD109" s="259"/>
      <c r="AE109" s="259">
        <v>1</v>
      </c>
      <c r="AF109" s="259">
        <v>0</v>
      </c>
      <c r="AG109" s="259"/>
      <c r="AH109" s="259"/>
      <c r="AI109" s="259"/>
      <c r="AJ109" s="259">
        <v>0</v>
      </c>
      <c r="AK109" s="259"/>
      <c r="AL109" s="259">
        <v>3</v>
      </c>
      <c r="AM109" s="259">
        <v>8</v>
      </c>
      <c r="AN109" s="259"/>
      <c r="AO109" s="259"/>
      <c r="AP109" s="259"/>
      <c r="AQ109" s="259">
        <v>0</v>
      </c>
      <c r="AR109" s="259"/>
      <c r="AS109" s="260"/>
      <c r="AT109" s="257">
        <v>183</v>
      </c>
      <c r="AU109" s="257"/>
      <c r="AV109" s="258"/>
      <c r="AW109" s="259"/>
      <c r="AX109" s="259"/>
      <c r="AY109" s="259"/>
      <c r="AZ109" s="259"/>
      <c r="BA109" s="259"/>
      <c r="BB109" s="259"/>
      <c r="BC109" s="259"/>
      <c r="BD109" s="259"/>
      <c r="BE109" s="259"/>
      <c r="BF109" s="259"/>
      <c r="BG109" s="259"/>
      <c r="BH109" s="259"/>
      <c r="BI109" s="259"/>
      <c r="BJ109" s="259"/>
      <c r="BK109" s="259"/>
      <c r="BL109" s="259"/>
      <c r="BM109" s="260"/>
      <c r="BN109" s="257"/>
      <c r="BO109" s="258"/>
      <c r="BP109" s="260"/>
      <c r="BQ109" s="257"/>
      <c r="BR109" s="257">
        <v>22</v>
      </c>
      <c r="BS109" s="257">
        <v>196</v>
      </c>
    </row>
    <row r="110" spans="1:71" ht="22.5">
      <c r="A110" s="256" t="s">
        <v>751</v>
      </c>
      <c r="B110" s="257">
        <v>3019</v>
      </c>
      <c r="C110" s="257">
        <v>477</v>
      </c>
      <c r="D110" s="258">
        <v>47</v>
      </c>
      <c r="E110" s="259"/>
      <c r="F110" s="259">
        <v>359</v>
      </c>
      <c r="G110" s="259"/>
      <c r="H110" s="259">
        <v>14</v>
      </c>
      <c r="I110" s="259">
        <v>0</v>
      </c>
      <c r="J110" s="259">
        <v>58</v>
      </c>
      <c r="K110" s="259"/>
      <c r="L110" s="259"/>
      <c r="M110" s="260"/>
      <c r="N110" s="257">
        <v>39</v>
      </c>
      <c r="O110" s="258"/>
      <c r="P110" s="259">
        <v>39</v>
      </c>
      <c r="Q110" s="259"/>
      <c r="R110" s="260"/>
      <c r="S110" s="257"/>
      <c r="T110" s="258"/>
      <c r="U110" s="260"/>
      <c r="V110" s="257"/>
      <c r="W110" s="257">
        <v>98</v>
      </c>
      <c r="X110" s="258"/>
      <c r="Y110" s="259"/>
      <c r="Z110" s="259"/>
      <c r="AA110" s="259"/>
      <c r="AB110" s="259"/>
      <c r="AC110" s="259"/>
      <c r="AD110" s="259"/>
      <c r="AE110" s="259">
        <v>6</v>
      </c>
      <c r="AF110" s="259">
        <v>0</v>
      </c>
      <c r="AG110" s="259"/>
      <c r="AH110" s="259"/>
      <c r="AI110" s="259"/>
      <c r="AJ110" s="259">
        <v>0</v>
      </c>
      <c r="AK110" s="259"/>
      <c r="AL110" s="259">
        <v>23</v>
      </c>
      <c r="AM110" s="259">
        <v>4</v>
      </c>
      <c r="AN110" s="259"/>
      <c r="AO110" s="259"/>
      <c r="AP110" s="259"/>
      <c r="AQ110" s="259">
        <v>65</v>
      </c>
      <c r="AR110" s="259"/>
      <c r="AS110" s="260"/>
      <c r="AT110" s="257">
        <v>1059</v>
      </c>
      <c r="AU110" s="257">
        <v>65</v>
      </c>
      <c r="AV110" s="258"/>
      <c r="AW110" s="259"/>
      <c r="AX110" s="259"/>
      <c r="AY110" s="259"/>
      <c r="AZ110" s="259"/>
      <c r="BA110" s="259"/>
      <c r="BB110" s="259">
        <v>7</v>
      </c>
      <c r="BC110" s="259"/>
      <c r="BD110" s="259"/>
      <c r="BE110" s="259">
        <v>58</v>
      </c>
      <c r="BF110" s="259"/>
      <c r="BG110" s="259"/>
      <c r="BH110" s="259"/>
      <c r="BI110" s="259"/>
      <c r="BJ110" s="259"/>
      <c r="BK110" s="259"/>
      <c r="BL110" s="259"/>
      <c r="BM110" s="260"/>
      <c r="BN110" s="257">
        <v>776</v>
      </c>
      <c r="BO110" s="258">
        <v>605</v>
      </c>
      <c r="BP110" s="260">
        <v>172</v>
      </c>
      <c r="BQ110" s="257"/>
      <c r="BR110" s="257">
        <v>25</v>
      </c>
      <c r="BS110" s="257">
        <v>478</v>
      </c>
    </row>
    <row r="111" spans="1:71" ht="22.5">
      <c r="A111" s="256" t="s">
        <v>752</v>
      </c>
      <c r="B111" s="257">
        <v>449</v>
      </c>
      <c r="C111" s="257">
        <v>11</v>
      </c>
      <c r="D111" s="258"/>
      <c r="E111" s="259"/>
      <c r="F111" s="259">
        <v>11</v>
      </c>
      <c r="G111" s="259"/>
      <c r="H111" s="259"/>
      <c r="I111" s="259"/>
      <c r="J111" s="259">
        <v>0</v>
      </c>
      <c r="K111" s="259"/>
      <c r="L111" s="259"/>
      <c r="M111" s="260"/>
      <c r="N111" s="257"/>
      <c r="O111" s="258"/>
      <c r="P111" s="259"/>
      <c r="Q111" s="259"/>
      <c r="R111" s="260"/>
      <c r="S111" s="257"/>
      <c r="T111" s="258"/>
      <c r="U111" s="260"/>
      <c r="V111" s="257"/>
      <c r="W111" s="257">
        <v>15</v>
      </c>
      <c r="X111" s="258"/>
      <c r="Y111" s="259"/>
      <c r="Z111" s="259"/>
      <c r="AA111" s="259"/>
      <c r="AB111" s="259"/>
      <c r="AC111" s="259"/>
      <c r="AD111" s="259"/>
      <c r="AE111" s="259">
        <v>4</v>
      </c>
      <c r="AF111" s="259">
        <v>0</v>
      </c>
      <c r="AG111" s="259"/>
      <c r="AH111" s="259"/>
      <c r="AI111" s="259">
        <v>0</v>
      </c>
      <c r="AJ111" s="259">
        <v>0</v>
      </c>
      <c r="AK111" s="259"/>
      <c r="AL111" s="259">
        <v>10</v>
      </c>
      <c r="AM111" s="259"/>
      <c r="AN111" s="259"/>
      <c r="AO111" s="259"/>
      <c r="AP111" s="259"/>
      <c r="AQ111" s="259"/>
      <c r="AR111" s="259"/>
      <c r="AS111" s="260"/>
      <c r="AT111" s="257">
        <v>127</v>
      </c>
      <c r="AU111" s="257">
        <v>1</v>
      </c>
      <c r="AV111" s="258"/>
      <c r="AW111" s="259"/>
      <c r="AX111" s="259"/>
      <c r="AY111" s="259"/>
      <c r="AZ111" s="259"/>
      <c r="BA111" s="259"/>
      <c r="BB111" s="259">
        <v>1</v>
      </c>
      <c r="BC111" s="259"/>
      <c r="BD111" s="259"/>
      <c r="BE111" s="259"/>
      <c r="BF111" s="259"/>
      <c r="BG111" s="259"/>
      <c r="BH111" s="259"/>
      <c r="BI111" s="259"/>
      <c r="BJ111" s="259"/>
      <c r="BK111" s="259"/>
      <c r="BL111" s="259"/>
      <c r="BM111" s="260"/>
      <c r="BN111" s="257">
        <v>0</v>
      </c>
      <c r="BO111" s="258">
        <v>0</v>
      </c>
      <c r="BP111" s="260"/>
      <c r="BQ111" s="257"/>
      <c r="BR111" s="257">
        <v>41</v>
      </c>
      <c r="BS111" s="257">
        <v>255</v>
      </c>
    </row>
    <row r="112" spans="1:71" ht="22.5">
      <c r="A112" s="256" t="s">
        <v>753</v>
      </c>
      <c r="B112" s="257">
        <v>728</v>
      </c>
      <c r="C112" s="257">
        <v>24</v>
      </c>
      <c r="D112" s="258"/>
      <c r="E112" s="259"/>
      <c r="F112" s="259">
        <v>22</v>
      </c>
      <c r="G112" s="259"/>
      <c r="H112" s="259">
        <v>0</v>
      </c>
      <c r="I112" s="259"/>
      <c r="J112" s="259">
        <v>2</v>
      </c>
      <c r="K112" s="259"/>
      <c r="L112" s="259"/>
      <c r="M112" s="260"/>
      <c r="N112" s="257">
        <v>0</v>
      </c>
      <c r="O112" s="258"/>
      <c r="P112" s="259">
        <v>0</v>
      </c>
      <c r="Q112" s="259"/>
      <c r="R112" s="260"/>
      <c r="S112" s="257"/>
      <c r="T112" s="258"/>
      <c r="U112" s="260"/>
      <c r="V112" s="257"/>
      <c r="W112" s="257">
        <v>23</v>
      </c>
      <c r="X112" s="258"/>
      <c r="Y112" s="259"/>
      <c r="Z112" s="259"/>
      <c r="AA112" s="259"/>
      <c r="AB112" s="259"/>
      <c r="AC112" s="259"/>
      <c r="AD112" s="259"/>
      <c r="AE112" s="259">
        <v>10</v>
      </c>
      <c r="AF112" s="259">
        <v>0</v>
      </c>
      <c r="AG112" s="259"/>
      <c r="AH112" s="259"/>
      <c r="AI112" s="259">
        <v>0</v>
      </c>
      <c r="AJ112" s="259">
        <v>0</v>
      </c>
      <c r="AK112" s="259"/>
      <c r="AL112" s="259">
        <v>12</v>
      </c>
      <c r="AM112" s="259">
        <v>0</v>
      </c>
      <c r="AN112" s="259"/>
      <c r="AO112" s="259"/>
      <c r="AP112" s="259"/>
      <c r="AQ112" s="259"/>
      <c r="AR112" s="259"/>
      <c r="AS112" s="260">
        <v>0</v>
      </c>
      <c r="AT112" s="257">
        <v>225</v>
      </c>
      <c r="AU112" s="257">
        <v>1</v>
      </c>
      <c r="AV112" s="258"/>
      <c r="AW112" s="259"/>
      <c r="AX112" s="259"/>
      <c r="AY112" s="259"/>
      <c r="AZ112" s="259"/>
      <c r="BA112" s="259"/>
      <c r="BB112" s="259">
        <v>1</v>
      </c>
      <c r="BC112" s="259"/>
      <c r="BD112" s="259"/>
      <c r="BE112" s="259"/>
      <c r="BF112" s="259"/>
      <c r="BG112" s="259"/>
      <c r="BH112" s="259"/>
      <c r="BI112" s="259"/>
      <c r="BJ112" s="259"/>
      <c r="BK112" s="259"/>
      <c r="BL112" s="259"/>
      <c r="BM112" s="260"/>
      <c r="BN112" s="257">
        <v>0</v>
      </c>
      <c r="BO112" s="258">
        <v>0</v>
      </c>
      <c r="BP112" s="260"/>
      <c r="BQ112" s="257"/>
      <c r="BR112" s="257">
        <v>48</v>
      </c>
      <c r="BS112" s="257">
        <v>406</v>
      </c>
    </row>
    <row r="113" spans="1:71" ht="22.5">
      <c r="A113" s="256" t="s">
        <v>754</v>
      </c>
      <c r="B113" s="257">
        <v>425</v>
      </c>
      <c r="C113" s="257">
        <v>9</v>
      </c>
      <c r="D113" s="258"/>
      <c r="E113" s="259"/>
      <c r="F113" s="259">
        <v>9</v>
      </c>
      <c r="G113" s="259"/>
      <c r="H113" s="259"/>
      <c r="I113" s="259"/>
      <c r="J113" s="259">
        <v>0</v>
      </c>
      <c r="K113" s="259"/>
      <c r="L113" s="259"/>
      <c r="M113" s="260"/>
      <c r="N113" s="257"/>
      <c r="O113" s="258"/>
      <c r="P113" s="259"/>
      <c r="Q113" s="259"/>
      <c r="R113" s="260"/>
      <c r="S113" s="257"/>
      <c r="T113" s="258"/>
      <c r="U113" s="260"/>
      <c r="V113" s="257"/>
      <c r="W113" s="257">
        <v>82</v>
      </c>
      <c r="X113" s="258"/>
      <c r="Y113" s="259"/>
      <c r="Z113" s="259"/>
      <c r="AA113" s="259"/>
      <c r="AB113" s="259"/>
      <c r="AC113" s="259"/>
      <c r="AD113" s="259"/>
      <c r="AE113" s="259">
        <v>6</v>
      </c>
      <c r="AF113" s="259">
        <v>0</v>
      </c>
      <c r="AG113" s="259"/>
      <c r="AH113" s="259"/>
      <c r="AI113" s="259"/>
      <c r="AJ113" s="259">
        <v>0</v>
      </c>
      <c r="AK113" s="259"/>
      <c r="AL113" s="259">
        <v>76</v>
      </c>
      <c r="AM113" s="259"/>
      <c r="AN113" s="259"/>
      <c r="AO113" s="259"/>
      <c r="AP113" s="259"/>
      <c r="AQ113" s="259"/>
      <c r="AR113" s="259"/>
      <c r="AS113" s="260">
        <v>0</v>
      </c>
      <c r="AT113" s="257">
        <v>35</v>
      </c>
      <c r="AU113" s="257">
        <v>0</v>
      </c>
      <c r="AV113" s="258"/>
      <c r="AW113" s="259"/>
      <c r="AX113" s="259"/>
      <c r="AY113" s="259"/>
      <c r="AZ113" s="259"/>
      <c r="BA113" s="259"/>
      <c r="BB113" s="259">
        <v>0</v>
      </c>
      <c r="BC113" s="259"/>
      <c r="BD113" s="259"/>
      <c r="BE113" s="259"/>
      <c r="BF113" s="259"/>
      <c r="BG113" s="259"/>
      <c r="BH113" s="259"/>
      <c r="BI113" s="259"/>
      <c r="BJ113" s="259"/>
      <c r="BK113" s="259"/>
      <c r="BL113" s="259"/>
      <c r="BM113" s="260"/>
      <c r="BN113" s="257">
        <v>1</v>
      </c>
      <c r="BO113" s="258">
        <v>1</v>
      </c>
      <c r="BP113" s="260"/>
      <c r="BQ113" s="257"/>
      <c r="BR113" s="257">
        <v>59</v>
      </c>
      <c r="BS113" s="257">
        <v>238</v>
      </c>
    </row>
    <row r="114" spans="1:71" ht="22.5">
      <c r="A114" s="256" t="s">
        <v>755</v>
      </c>
      <c r="B114" s="257">
        <v>2131</v>
      </c>
      <c r="C114" s="257">
        <v>528</v>
      </c>
      <c r="D114" s="258"/>
      <c r="E114" s="259">
        <v>2</v>
      </c>
      <c r="F114" s="259">
        <v>509</v>
      </c>
      <c r="G114" s="259"/>
      <c r="H114" s="259"/>
      <c r="I114" s="259">
        <v>0</v>
      </c>
      <c r="J114" s="259">
        <v>16</v>
      </c>
      <c r="K114" s="259"/>
      <c r="L114" s="259"/>
      <c r="M114" s="260"/>
      <c r="N114" s="257"/>
      <c r="O114" s="258"/>
      <c r="P114" s="259"/>
      <c r="Q114" s="259"/>
      <c r="R114" s="260"/>
      <c r="S114" s="257"/>
      <c r="T114" s="258"/>
      <c r="U114" s="260"/>
      <c r="V114" s="257"/>
      <c r="W114" s="257">
        <v>60</v>
      </c>
      <c r="X114" s="258"/>
      <c r="Y114" s="259"/>
      <c r="Z114" s="259"/>
      <c r="AA114" s="259"/>
      <c r="AB114" s="259"/>
      <c r="AC114" s="259"/>
      <c r="AD114" s="259"/>
      <c r="AE114" s="259">
        <v>25</v>
      </c>
      <c r="AF114" s="259">
        <v>0</v>
      </c>
      <c r="AG114" s="259"/>
      <c r="AH114" s="259"/>
      <c r="AI114" s="259"/>
      <c r="AJ114" s="259">
        <v>0</v>
      </c>
      <c r="AK114" s="259"/>
      <c r="AL114" s="259">
        <v>22</v>
      </c>
      <c r="AM114" s="259">
        <v>12</v>
      </c>
      <c r="AN114" s="259"/>
      <c r="AO114" s="259"/>
      <c r="AP114" s="259"/>
      <c r="AQ114" s="259"/>
      <c r="AR114" s="259"/>
      <c r="AS114" s="260">
        <v>0</v>
      </c>
      <c r="AT114" s="257">
        <v>819</v>
      </c>
      <c r="AU114" s="257">
        <v>30</v>
      </c>
      <c r="AV114" s="258"/>
      <c r="AW114" s="259"/>
      <c r="AX114" s="259"/>
      <c r="AY114" s="259"/>
      <c r="AZ114" s="259"/>
      <c r="BA114" s="259"/>
      <c r="BB114" s="259">
        <v>16</v>
      </c>
      <c r="BC114" s="259"/>
      <c r="BD114" s="259">
        <v>14</v>
      </c>
      <c r="BE114" s="259"/>
      <c r="BF114" s="259"/>
      <c r="BG114" s="259"/>
      <c r="BH114" s="259"/>
      <c r="BI114" s="259"/>
      <c r="BJ114" s="259"/>
      <c r="BK114" s="259"/>
      <c r="BL114" s="259"/>
      <c r="BM114" s="260"/>
      <c r="BN114" s="257">
        <v>0</v>
      </c>
      <c r="BO114" s="258">
        <v>0</v>
      </c>
      <c r="BP114" s="260"/>
      <c r="BQ114" s="257"/>
      <c r="BR114" s="257">
        <v>57</v>
      </c>
      <c r="BS114" s="257">
        <v>639</v>
      </c>
    </row>
    <row r="115" spans="1:71" ht="22.5">
      <c r="A115" s="256" t="s">
        <v>756</v>
      </c>
      <c r="B115" s="257">
        <v>1893</v>
      </c>
      <c r="C115" s="257">
        <v>159</v>
      </c>
      <c r="D115" s="258"/>
      <c r="E115" s="259"/>
      <c r="F115" s="259">
        <v>159</v>
      </c>
      <c r="G115" s="259"/>
      <c r="H115" s="259"/>
      <c r="I115" s="259"/>
      <c r="J115" s="259"/>
      <c r="K115" s="259"/>
      <c r="L115" s="259"/>
      <c r="M115" s="260"/>
      <c r="N115" s="257"/>
      <c r="O115" s="258"/>
      <c r="P115" s="259"/>
      <c r="Q115" s="259"/>
      <c r="R115" s="260"/>
      <c r="S115" s="257"/>
      <c r="T115" s="258"/>
      <c r="U115" s="260"/>
      <c r="V115" s="257"/>
      <c r="W115" s="257">
        <v>36</v>
      </c>
      <c r="X115" s="258"/>
      <c r="Y115" s="259"/>
      <c r="Z115" s="259"/>
      <c r="AA115" s="259"/>
      <c r="AB115" s="259"/>
      <c r="AC115" s="259"/>
      <c r="AD115" s="259"/>
      <c r="AE115" s="259">
        <v>3</v>
      </c>
      <c r="AF115" s="259">
        <v>0</v>
      </c>
      <c r="AG115" s="259"/>
      <c r="AH115" s="259"/>
      <c r="AI115" s="259"/>
      <c r="AJ115" s="259">
        <v>0</v>
      </c>
      <c r="AK115" s="259"/>
      <c r="AL115" s="259">
        <v>10</v>
      </c>
      <c r="AM115" s="259">
        <v>23</v>
      </c>
      <c r="AN115" s="259"/>
      <c r="AO115" s="259"/>
      <c r="AP115" s="259"/>
      <c r="AQ115" s="259"/>
      <c r="AR115" s="259"/>
      <c r="AS115" s="260">
        <v>0</v>
      </c>
      <c r="AT115" s="257">
        <v>222</v>
      </c>
      <c r="AU115" s="257">
        <v>968</v>
      </c>
      <c r="AV115" s="258"/>
      <c r="AW115" s="259"/>
      <c r="AX115" s="259"/>
      <c r="AY115" s="259"/>
      <c r="AZ115" s="259"/>
      <c r="BA115" s="259"/>
      <c r="BB115" s="259">
        <v>965</v>
      </c>
      <c r="BC115" s="259"/>
      <c r="BD115" s="259">
        <v>3</v>
      </c>
      <c r="BE115" s="259"/>
      <c r="BF115" s="259"/>
      <c r="BG115" s="259"/>
      <c r="BH115" s="259"/>
      <c r="BI115" s="259"/>
      <c r="BJ115" s="259"/>
      <c r="BK115" s="259"/>
      <c r="BL115" s="259"/>
      <c r="BM115" s="260"/>
      <c r="BN115" s="257">
        <v>13</v>
      </c>
      <c r="BO115" s="258">
        <v>13</v>
      </c>
      <c r="BP115" s="260"/>
      <c r="BQ115" s="257"/>
      <c r="BR115" s="257">
        <v>73</v>
      </c>
      <c r="BS115" s="257">
        <v>423</v>
      </c>
    </row>
    <row r="116" spans="1:71" ht="22.5">
      <c r="A116" s="256" t="s">
        <v>757</v>
      </c>
      <c r="B116" s="257">
        <v>1192</v>
      </c>
      <c r="C116" s="257">
        <v>28</v>
      </c>
      <c r="D116" s="258"/>
      <c r="E116" s="259"/>
      <c r="F116" s="259">
        <v>28</v>
      </c>
      <c r="G116" s="259"/>
      <c r="H116" s="259"/>
      <c r="I116" s="259"/>
      <c r="J116" s="259"/>
      <c r="K116" s="259"/>
      <c r="L116" s="259"/>
      <c r="M116" s="260"/>
      <c r="N116" s="257"/>
      <c r="O116" s="258"/>
      <c r="P116" s="259"/>
      <c r="Q116" s="259"/>
      <c r="R116" s="260"/>
      <c r="S116" s="257"/>
      <c r="T116" s="258"/>
      <c r="U116" s="260"/>
      <c r="V116" s="257"/>
      <c r="W116" s="257">
        <v>11</v>
      </c>
      <c r="X116" s="258"/>
      <c r="Y116" s="259"/>
      <c r="Z116" s="259"/>
      <c r="AA116" s="259"/>
      <c r="AB116" s="259"/>
      <c r="AC116" s="259"/>
      <c r="AD116" s="259"/>
      <c r="AE116" s="259">
        <v>3</v>
      </c>
      <c r="AF116" s="259">
        <v>0</v>
      </c>
      <c r="AG116" s="259"/>
      <c r="AH116" s="259"/>
      <c r="AI116" s="259"/>
      <c r="AJ116" s="259">
        <v>0</v>
      </c>
      <c r="AK116" s="259"/>
      <c r="AL116" s="259">
        <v>6</v>
      </c>
      <c r="AM116" s="259">
        <v>2</v>
      </c>
      <c r="AN116" s="259"/>
      <c r="AO116" s="259"/>
      <c r="AP116" s="259"/>
      <c r="AQ116" s="259"/>
      <c r="AR116" s="259"/>
      <c r="AS116" s="260">
        <v>0</v>
      </c>
      <c r="AT116" s="257">
        <v>39</v>
      </c>
      <c r="AU116" s="257">
        <v>831</v>
      </c>
      <c r="AV116" s="258"/>
      <c r="AW116" s="259"/>
      <c r="AX116" s="259"/>
      <c r="AY116" s="259"/>
      <c r="AZ116" s="259"/>
      <c r="BA116" s="259"/>
      <c r="BB116" s="259">
        <v>830</v>
      </c>
      <c r="BC116" s="259"/>
      <c r="BD116" s="259">
        <v>1</v>
      </c>
      <c r="BE116" s="259"/>
      <c r="BF116" s="259"/>
      <c r="BG116" s="259"/>
      <c r="BH116" s="259"/>
      <c r="BI116" s="259"/>
      <c r="BJ116" s="259"/>
      <c r="BK116" s="259"/>
      <c r="BL116" s="259"/>
      <c r="BM116" s="260"/>
      <c r="BN116" s="257"/>
      <c r="BO116" s="258"/>
      <c r="BP116" s="260"/>
      <c r="BQ116" s="257"/>
      <c r="BR116" s="257">
        <v>72</v>
      </c>
      <c r="BS116" s="257">
        <v>210</v>
      </c>
    </row>
    <row r="117" spans="1:71" ht="22.5">
      <c r="A117" s="256" t="s">
        <v>758</v>
      </c>
      <c r="B117" s="257">
        <v>196</v>
      </c>
      <c r="C117" s="257">
        <v>24</v>
      </c>
      <c r="D117" s="258"/>
      <c r="E117" s="259"/>
      <c r="F117" s="259">
        <v>8</v>
      </c>
      <c r="G117" s="259"/>
      <c r="H117" s="259">
        <v>15</v>
      </c>
      <c r="I117" s="259">
        <v>0</v>
      </c>
      <c r="J117" s="259"/>
      <c r="K117" s="259"/>
      <c r="L117" s="259"/>
      <c r="M117" s="260">
        <v>1</v>
      </c>
      <c r="N117" s="257"/>
      <c r="O117" s="258"/>
      <c r="P117" s="259"/>
      <c r="Q117" s="259"/>
      <c r="R117" s="260"/>
      <c r="S117" s="257"/>
      <c r="T117" s="258"/>
      <c r="U117" s="260"/>
      <c r="V117" s="257"/>
      <c r="W117" s="257">
        <v>108</v>
      </c>
      <c r="X117" s="258"/>
      <c r="Y117" s="259"/>
      <c r="Z117" s="259"/>
      <c r="AA117" s="259"/>
      <c r="AB117" s="259"/>
      <c r="AC117" s="259"/>
      <c r="AD117" s="259"/>
      <c r="AE117" s="259">
        <v>3</v>
      </c>
      <c r="AF117" s="259">
        <v>0</v>
      </c>
      <c r="AG117" s="259"/>
      <c r="AH117" s="259"/>
      <c r="AI117" s="259"/>
      <c r="AJ117" s="259">
        <v>0</v>
      </c>
      <c r="AK117" s="259"/>
      <c r="AL117" s="259">
        <v>101</v>
      </c>
      <c r="AM117" s="259">
        <v>3</v>
      </c>
      <c r="AN117" s="259"/>
      <c r="AO117" s="259"/>
      <c r="AP117" s="259"/>
      <c r="AQ117" s="259"/>
      <c r="AR117" s="259"/>
      <c r="AS117" s="260"/>
      <c r="AT117" s="257">
        <v>23</v>
      </c>
      <c r="AU117" s="257">
        <v>0</v>
      </c>
      <c r="AV117" s="258"/>
      <c r="AW117" s="259"/>
      <c r="AX117" s="259"/>
      <c r="AY117" s="259"/>
      <c r="AZ117" s="259"/>
      <c r="BA117" s="259"/>
      <c r="BB117" s="259">
        <v>0</v>
      </c>
      <c r="BC117" s="259"/>
      <c r="BD117" s="259"/>
      <c r="BE117" s="259"/>
      <c r="BF117" s="259"/>
      <c r="BG117" s="259"/>
      <c r="BH117" s="259"/>
      <c r="BI117" s="259"/>
      <c r="BJ117" s="259"/>
      <c r="BK117" s="259"/>
      <c r="BL117" s="259"/>
      <c r="BM117" s="260"/>
      <c r="BN117" s="257">
        <v>0</v>
      </c>
      <c r="BO117" s="258">
        <v>0</v>
      </c>
      <c r="BP117" s="260"/>
      <c r="BQ117" s="257"/>
      <c r="BR117" s="257">
        <v>7</v>
      </c>
      <c r="BS117" s="257">
        <v>33</v>
      </c>
    </row>
    <row r="118" spans="1:71" ht="22.5">
      <c r="A118" s="256" t="s">
        <v>759</v>
      </c>
      <c r="B118" s="257">
        <v>116</v>
      </c>
      <c r="C118" s="257">
        <v>8</v>
      </c>
      <c r="D118" s="258"/>
      <c r="E118" s="259"/>
      <c r="F118" s="259">
        <v>8</v>
      </c>
      <c r="G118" s="259"/>
      <c r="H118" s="259">
        <v>0</v>
      </c>
      <c r="I118" s="259">
        <v>0</v>
      </c>
      <c r="J118" s="259">
        <v>0</v>
      </c>
      <c r="K118" s="259"/>
      <c r="L118" s="259"/>
      <c r="M118" s="260"/>
      <c r="N118" s="257"/>
      <c r="O118" s="258"/>
      <c r="P118" s="259"/>
      <c r="Q118" s="259"/>
      <c r="R118" s="260"/>
      <c r="S118" s="257"/>
      <c r="T118" s="258"/>
      <c r="U118" s="260"/>
      <c r="V118" s="257"/>
      <c r="W118" s="257">
        <v>4</v>
      </c>
      <c r="X118" s="258"/>
      <c r="Y118" s="259"/>
      <c r="Z118" s="259"/>
      <c r="AA118" s="259"/>
      <c r="AB118" s="259"/>
      <c r="AC118" s="259"/>
      <c r="AD118" s="259"/>
      <c r="AE118" s="259">
        <v>1</v>
      </c>
      <c r="AF118" s="259">
        <v>0</v>
      </c>
      <c r="AG118" s="259"/>
      <c r="AH118" s="259"/>
      <c r="AI118" s="259"/>
      <c r="AJ118" s="259"/>
      <c r="AK118" s="259"/>
      <c r="AL118" s="259">
        <v>3</v>
      </c>
      <c r="AM118" s="259">
        <v>0</v>
      </c>
      <c r="AN118" s="259"/>
      <c r="AO118" s="259"/>
      <c r="AP118" s="259"/>
      <c r="AQ118" s="259"/>
      <c r="AR118" s="259"/>
      <c r="AS118" s="260">
        <v>0</v>
      </c>
      <c r="AT118" s="257">
        <v>47</v>
      </c>
      <c r="AU118" s="257">
        <v>0</v>
      </c>
      <c r="AV118" s="258"/>
      <c r="AW118" s="259"/>
      <c r="AX118" s="259"/>
      <c r="AY118" s="259"/>
      <c r="AZ118" s="259"/>
      <c r="BA118" s="259"/>
      <c r="BB118" s="259">
        <v>0</v>
      </c>
      <c r="BC118" s="259"/>
      <c r="BD118" s="259"/>
      <c r="BE118" s="259"/>
      <c r="BF118" s="259"/>
      <c r="BG118" s="259"/>
      <c r="BH118" s="259"/>
      <c r="BI118" s="259"/>
      <c r="BJ118" s="259"/>
      <c r="BK118" s="259"/>
      <c r="BL118" s="259"/>
      <c r="BM118" s="260"/>
      <c r="BN118" s="257"/>
      <c r="BO118" s="258"/>
      <c r="BP118" s="260"/>
      <c r="BQ118" s="257"/>
      <c r="BR118" s="257">
        <v>7</v>
      </c>
      <c r="BS118" s="257">
        <v>50</v>
      </c>
    </row>
    <row r="119" spans="1:71" ht="22.5">
      <c r="A119" s="256" t="s">
        <v>760</v>
      </c>
      <c r="B119" s="257">
        <v>815</v>
      </c>
      <c r="C119" s="257">
        <v>33</v>
      </c>
      <c r="D119" s="258"/>
      <c r="E119" s="259"/>
      <c r="F119" s="259">
        <v>33</v>
      </c>
      <c r="G119" s="259"/>
      <c r="H119" s="259">
        <v>0</v>
      </c>
      <c r="I119" s="259"/>
      <c r="J119" s="259"/>
      <c r="K119" s="259"/>
      <c r="L119" s="259"/>
      <c r="M119" s="260"/>
      <c r="N119" s="257"/>
      <c r="O119" s="258"/>
      <c r="P119" s="259"/>
      <c r="Q119" s="259"/>
      <c r="R119" s="260"/>
      <c r="S119" s="257"/>
      <c r="T119" s="258"/>
      <c r="U119" s="260"/>
      <c r="V119" s="257"/>
      <c r="W119" s="257">
        <v>18</v>
      </c>
      <c r="X119" s="258"/>
      <c r="Y119" s="259"/>
      <c r="Z119" s="259"/>
      <c r="AA119" s="259"/>
      <c r="AB119" s="259"/>
      <c r="AC119" s="259"/>
      <c r="AD119" s="259"/>
      <c r="AE119" s="259">
        <v>11</v>
      </c>
      <c r="AF119" s="259">
        <v>0</v>
      </c>
      <c r="AG119" s="259"/>
      <c r="AH119" s="259"/>
      <c r="AI119" s="259"/>
      <c r="AJ119" s="259"/>
      <c r="AK119" s="259"/>
      <c r="AL119" s="259">
        <v>6</v>
      </c>
      <c r="AM119" s="259">
        <v>1</v>
      </c>
      <c r="AN119" s="259"/>
      <c r="AO119" s="259"/>
      <c r="AP119" s="259"/>
      <c r="AQ119" s="259"/>
      <c r="AR119" s="259"/>
      <c r="AS119" s="260">
        <v>0</v>
      </c>
      <c r="AT119" s="257">
        <v>159</v>
      </c>
      <c r="AU119" s="257">
        <v>107</v>
      </c>
      <c r="AV119" s="258"/>
      <c r="AW119" s="259"/>
      <c r="AX119" s="259"/>
      <c r="AY119" s="259"/>
      <c r="AZ119" s="259"/>
      <c r="BA119" s="259"/>
      <c r="BB119" s="259">
        <v>107</v>
      </c>
      <c r="BC119" s="259"/>
      <c r="BD119" s="259"/>
      <c r="BE119" s="259"/>
      <c r="BF119" s="259"/>
      <c r="BG119" s="259"/>
      <c r="BH119" s="259"/>
      <c r="BI119" s="259"/>
      <c r="BJ119" s="259"/>
      <c r="BK119" s="259"/>
      <c r="BL119" s="259"/>
      <c r="BM119" s="260"/>
      <c r="BN119" s="257">
        <v>0</v>
      </c>
      <c r="BO119" s="258">
        <v>0</v>
      </c>
      <c r="BP119" s="260"/>
      <c r="BQ119" s="257"/>
      <c r="BR119" s="257">
        <v>24</v>
      </c>
      <c r="BS119" s="257">
        <v>473</v>
      </c>
    </row>
    <row r="120" spans="1:71" ht="22.5">
      <c r="A120" s="256" t="s">
        <v>761</v>
      </c>
      <c r="B120" s="257">
        <v>21799</v>
      </c>
      <c r="C120" s="257"/>
      <c r="D120" s="258"/>
      <c r="E120" s="259"/>
      <c r="F120" s="259"/>
      <c r="G120" s="259"/>
      <c r="H120" s="259"/>
      <c r="I120" s="259"/>
      <c r="J120" s="259"/>
      <c r="K120" s="259"/>
      <c r="L120" s="259"/>
      <c r="M120" s="260"/>
      <c r="N120" s="257"/>
      <c r="O120" s="258"/>
      <c r="P120" s="259"/>
      <c r="Q120" s="259"/>
      <c r="R120" s="260"/>
      <c r="S120" s="257"/>
      <c r="T120" s="258"/>
      <c r="U120" s="260"/>
      <c r="V120" s="257"/>
      <c r="W120" s="257">
        <v>20137</v>
      </c>
      <c r="X120" s="258"/>
      <c r="Y120" s="259"/>
      <c r="Z120" s="259"/>
      <c r="AA120" s="259"/>
      <c r="AB120" s="259"/>
      <c r="AC120" s="259"/>
      <c r="AD120" s="259"/>
      <c r="AE120" s="259">
        <v>1906</v>
      </c>
      <c r="AF120" s="259">
        <v>4227</v>
      </c>
      <c r="AG120" s="259">
        <v>4</v>
      </c>
      <c r="AH120" s="259"/>
      <c r="AI120" s="259">
        <v>14</v>
      </c>
      <c r="AJ120" s="259"/>
      <c r="AK120" s="259"/>
      <c r="AL120" s="259">
        <v>13986</v>
      </c>
      <c r="AM120" s="259"/>
      <c r="AN120" s="259"/>
      <c r="AO120" s="259"/>
      <c r="AP120" s="259"/>
      <c r="AQ120" s="259"/>
      <c r="AR120" s="259"/>
      <c r="AS120" s="260"/>
      <c r="AT120" s="257">
        <v>350</v>
      </c>
      <c r="AU120" s="257">
        <v>1040</v>
      </c>
      <c r="AV120" s="258"/>
      <c r="AW120" s="259"/>
      <c r="AX120" s="259"/>
      <c r="AY120" s="259"/>
      <c r="AZ120" s="259"/>
      <c r="BA120" s="259"/>
      <c r="BB120" s="259"/>
      <c r="BC120" s="259"/>
      <c r="BD120" s="259"/>
      <c r="BE120" s="259"/>
      <c r="BF120" s="259"/>
      <c r="BG120" s="259">
        <v>183</v>
      </c>
      <c r="BH120" s="259">
        <v>19</v>
      </c>
      <c r="BI120" s="259">
        <v>837</v>
      </c>
      <c r="BJ120" s="259"/>
      <c r="BK120" s="259"/>
      <c r="BL120" s="259"/>
      <c r="BM120" s="260"/>
      <c r="BN120" s="257"/>
      <c r="BO120" s="258"/>
      <c r="BP120" s="260"/>
      <c r="BQ120" s="257"/>
      <c r="BR120" s="257"/>
      <c r="BS120" s="257">
        <v>273</v>
      </c>
    </row>
    <row r="121" spans="1:71" ht="22.5">
      <c r="A121" s="256" t="s">
        <v>762</v>
      </c>
      <c r="B121" s="257">
        <v>332</v>
      </c>
      <c r="C121" s="257"/>
      <c r="D121" s="258"/>
      <c r="E121" s="259"/>
      <c r="F121" s="259"/>
      <c r="G121" s="259"/>
      <c r="H121" s="259"/>
      <c r="I121" s="259"/>
      <c r="J121" s="259"/>
      <c r="K121" s="259"/>
      <c r="L121" s="259"/>
      <c r="M121" s="260"/>
      <c r="N121" s="257"/>
      <c r="O121" s="258"/>
      <c r="P121" s="259"/>
      <c r="Q121" s="259"/>
      <c r="R121" s="260"/>
      <c r="S121" s="257"/>
      <c r="T121" s="258"/>
      <c r="U121" s="260"/>
      <c r="V121" s="257"/>
      <c r="W121" s="257">
        <v>83</v>
      </c>
      <c r="X121" s="258"/>
      <c r="Y121" s="259"/>
      <c r="Z121" s="259"/>
      <c r="AA121" s="259"/>
      <c r="AB121" s="259"/>
      <c r="AC121" s="259"/>
      <c r="AD121" s="259"/>
      <c r="AE121" s="259"/>
      <c r="AF121" s="259"/>
      <c r="AG121" s="259"/>
      <c r="AH121" s="259"/>
      <c r="AI121" s="259"/>
      <c r="AJ121" s="259"/>
      <c r="AK121" s="259"/>
      <c r="AL121" s="259">
        <v>83</v>
      </c>
      <c r="AM121" s="259"/>
      <c r="AN121" s="259"/>
      <c r="AO121" s="259"/>
      <c r="AP121" s="259"/>
      <c r="AQ121" s="259"/>
      <c r="AR121" s="259"/>
      <c r="AS121" s="260"/>
      <c r="AT121" s="257"/>
      <c r="AU121" s="257"/>
      <c r="AV121" s="258"/>
      <c r="AW121" s="259"/>
      <c r="AX121" s="259"/>
      <c r="AY121" s="259"/>
      <c r="AZ121" s="259"/>
      <c r="BA121" s="259"/>
      <c r="BB121" s="259"/>
      <c r="BC121" s="259"/>
      <c r="BD121" s="259"/>
      <c r="BE121" s="259"/>
      <c r="BF121" s="259"/>
      <c r="BG121" s="259"/>
      <c r="BH121" s="259"/>
      <c r="BI121" s="259"/>
      <c r="BJ121" s="259"/>
      <c r="BK121" s="259"/>
      <c r="BL121" s="259"/>
      <c r="BM121" s="260"/>
      <c r="BN121" s="257"/>
      <c r="BO121" s="258"/>
      <c r="BP121" s="260"/>
      <c r="BQ121" s="257"/>
      <c r="BR121" s="257"/>
      <c r="BS121" s="257">
        <v>249</v>
      </c>
    </row>
    <row r="122" spans="1:71" ht="22.5">
      <c r="A122" s="256" t="s">
        <v>763</v>
      </c>
      <c r="B122" s="257">
        <v>21100</v>
      </c>
      <c r="C122" s="257"/>
      <c r="D122" s="258"/>
      <c r="E122" s="259"/>
      <c r="F122" s="259"/>
      <c r="G122" s="259"/>
      <c r="H122" s="259"/>
      <c r="I122" s="259"/>
      <c r="J122" s="259"/>
      <c r="K122" s="259"/>
      <c r="L122" s="259"/>
      <c r="M122" s="260"/>
      <c r="N122" s="257"/>
      <c r="O122" s="258"/>
      <c r="P122" s="259"/>
      <c r="Q122" s="259"/>
      <c r="R122" s="260"/>
      <c r="S122" s="257"/>
      <c r="T122" s="258"/>
      <c r="U122" s="260"/>
      <c r="V122" s="257"/>
      <c r="W122" s="257">
        <v>20034</v>
      </c>
      <c r="X122" s="258"/>
      <c r="Y122" s="259"/>
      <c r="Z122" s="259"/>
      <c r="AA122" s="259"/>
      <c r="AB122" s="259"/>
      <c r="AC122" s="259"/>
      <c r="AD122" s="259"/>
      <c r="AE122" s="259">
        <v>1906</v>
      </c>
      <c r="AF122" s="259">
        <v>4227</v>
      </c>
      <c r="AG122" s="259"/>
      <c r="AH122" s="259"/>
      <c r="AI122" s="259"/>
      <c r="AJ122" s="259"/>
      <c r="AK122" s="259"/>
      <c r="AL122" s="259">
        <v>13901</v>
      </c>
      <c r="AM122" s="259"/>
      <c r="AN122" s="259"/>
      <c r="AO122" s="259"/>
      <c r="AP122" s="259"/>
      <c r="AQ122" s="259"/>
      <c r="AR122" s="259"/>
      <c r="AS122" s="260"/>
      <c r="AT122" s="257">
        <v>20</v>
      </c>
      <c r="AU122" s="257">
        <v>1040</v>
      </c>
      <c r="AV122" s="258"/>
      <c r="AW122" s="259"/>
      <c r="AX122" s="259"/>
      <c r="AY122" s="259"/>
      <c r="AZ122" s="259"/>
      <c r="BA122" s="259"/>
      <c r="BB122" s="259"/>
      <c r="BC122" s="259"/>
      <c r="BD122" s="259"/>
      <c r="BE122" s="259"/>
      <c r="BF122" s="259"/>
      <c r="BG122" s="259">
        <v>183</v>
      </c>
      <c r="BH122" s="259">
        <v>19</v>
      </c>
      <c r="BI122" s="259">
        <v>837</v>
      </c>
      <c r="BJ122" s="259"/>
      <c r="BK122" s="259"/>
      <c r="BL122" s="259"/>
      <c r="BM122" s="260"/>
      <c r="BN122" s="257"/>
      <c r="BO122" s="258"/>
      <c r="BP122" s="260"/>
      <c r="BQ122" s="257"/>
      <c r="BR122" s="257"/>
      <c r="BS122" s="257">
        <v>6</v>
      </c>
    </row>
    <row r="123" spans="1:71" ht="22.5">
      <c r="A123" s="256" t="s">
        <v>764</v>
      </c>
      <c r="B123" s="257">
        <v>18</v>
      </c>
      <c r="C123" s="257"/>
      <c r="D123" s="258"/>
      <c r="E123" s="259"/>
      <c r="F123" s="259"/>
      <c r="G123" s="259"/>
      <c r="H123" s="259"/>
      <c r="I123" s="259"/>
      <c r="J123" s="259"/>
      <c r="K123" s="259"/>
      <c r="L123" s="259"/>
      <c r="M123" s="260"/>
      <c r="N123" s="257"/>
      <c r="O123" s="258"/>
      <c r="P123" s="259"/>
      <c r="Q123" s="259"/>
      <c r="R123" s="260"/>
      <c r="S123" s="257"/>
      <c r="T123" s="258"/>
      <c r="U123" s="260"/>
      <c r="V123" s="257"/>
      <c r="W123" s="257">
        <v>18</v>
      </c>
      <c r="X123" s="258"/>
      <c r="Y123" s="259"/>
      <c r="Z123" s="259"/>
      <c r="AA123" s="259"/>
      <c r="AB123" s="259"/>
      <c r="AC123" s="259"/>
      <c r="AD123" s="259"/>
      <c r="AE123" s="259"/>
      <c r="AF123" s="259"/>
      <c r="AG123" s="259">
        <v>4</v>
      </c>
      <c r="AH123" s="259"/>
      <c r="AI123" s="259">
        <v>14</v>
      </c>
      <c r="AJ123" s="259"/>
      <c r="AK123" s="259"/>
      <c r="AL123" s="259"/>
      <c r="AM123" s="259"/>
      <c r="AN123" s="259"/>
      <c r="AO123" s="259"/>
      <c r="AP123" s="259"/>
      <c r="AQ123" s="259"/>
      <c r="AR123" s="259"/>
      <c r="AS123" s="260"/>
      <c r="AT123" s="257"/>
      <c r="AU123" s="257"/>
      <c r="AV123" s="258"/>
      <c r="AW123" s="259"/>
      <c r="AX123" s="259"/>
      <c r="AY123" s="259"/>
      <c r="AZ123" s="259"/>
      <c r="BA123" s="259"/>
      <c r="BB123" s="259"/>
      <c r="BC123" s="259"/>
      <c r="BD123" s="259"/>
      <c r="BE123" s="259"/>
      <c r="BF123" s="259"/>
      <c r="BG123" s="259"/>
      <c r="BH123" s="259"/>
      <c r="BI123" s="259"/>
      <c r="BJ123" s="259"/>
      <c r="BK123" s="259"/>
      <c r="BL123" s="259"/>
      <c r="BM123" s="260"/>
      <c r="BN123" s="257"/>
      <c r="BO123" s="258"/>
      <c r="BP123" s="260"/>
      <c r="BQ123" s="257"/>
      <c r="BR123" s="257"/>
      <c r="BS123" s="257"/>
    </row>
    <row r="124" spans="1:71" ht="22.5">
      <c r="A124" s="256" t="s">
        <v>765</v>
      </c>
      <c r="B124" s="257">
        <v>1</v>
      </c>
      <c r="C124" s="257"/>
      <c r="D124" s="258"/>
      <c r="E124" s="259"/>
      <c r="F124" s="259"/>
      <c r="G124" s="259"/>
      <c r="H124" s="259"/>
      <c r="I124" s="259"/>
      <c r="J124" s="259"/>
      <c r="K124" s="259"/>
      <c r="L124" s="259"/>
      <c r="M124" s="260"/>
      <c r="N124" s="257"/>
      <c r="O124" s="258"/>
      <c r="P124" s="259"/>
      <c r="Q124" s="259"/>
      <c r="R124" s="260"/>
      <c r="S124" s="257"/>
      <c r="T124" s="258"/>
      <c r="U124" s="260"/>
      <c r="V124" s="257"/>
      <c r="W124" s="257">
        <v>1</v>
      </c>
      <c r="X124" s="258"/>
      <c r="Y124" s="259"/>
      <c r="Z124" s="259"/>
      <c r="AA124" s="259"/>
      <c r="AB124" s="259"/>
      <c r="AC124" s="259"/>
      <c r="AD124" s="259"/>
      <c r="AE124" s="259"/>
      <c r="AF124" s="259"/>
      <c r="AG124" s="259"/>
      <c r="AH124" s="259"/>
      <c r="AI124" s="259"/>
      <c r="AJ124" s="259"/>
      <c r="AK124" s="259"/>
      <c r="AL124" s="259">
        <v>1</v>
      </c>
      <c r="AM124" s="259"/>
      <c r="AN124" s="259"/>
      <c r="AO124" s="259"/>
      <c r="AP124" s="259"/>
      <c r="AQ124" s="259"/>
      <c r="AR124" s="259"/>
      <c r="AS124" s="260"/>
      <c r="AT124" s="257"/>
      <c r="AU124" s="257"/>
      <c r="AV124" s="258"/>
      <c r="AW124" s="259"/>
      <c r="AX124" s="259"/>
      <c r="AY124" s="259"/>
      <c r="AZ124" s="259"/>
      <c r="BA124" s="259"/>
      <c r="BB124" s="259"/>
      <c r="BC124" s="259"/>
      <c r="BD124" s="259"/>
      <c r="BE124" s="259"/>
      <c r="BF124" s="259"/>
      <c r="BG124" s="259"/>
      <c r="BH124" s="259"/>
      <c r="BI124" s="259"/>
      <c r="BJ124" s="259"/>
      <c r="BK124" s="259"/>
      <c r="BL124" s="259"/>
      <c r="BM124" s="260"/>
      <c r="BN124" s="257"/>
      <c r="BO124" s="258"/>
      <c r="BP124" s="260"/>
      <c r="BQ124" s="257"/>
      <c r="BR124" s="257"/>
      <c r="BS124" s="257"/>
    </row>
    <row r="125" spans="1:71" ht="22.5">
      <c r="A125" s="256" t="s">
        <v>766</v>
      </c>
      <c r="B125" s="257">
        <v>348</v>
      </c>
      <c r="C125" s="257"/>
      <c r="D125" s="258"/>
      <c r="E125" s="259"/>
      <c r="F125" s="259"/>
      <c r="G125" s="259"/>
      <c r="H125" s="259"/>
      <c r="I125" s="259"/>
      <c r="J125" s="259"/>
      <c r="K125" s="259"/>
      <c r="L125" s="259"/>
      <c r="M125" s="260"/>
      <c r="N125" s="257"/>
      <c r="O125" s="258"/>
      <c r="P125" s="259"/>
      <c r="Q125" s="259"/>
      <c r="R125" s="260"/>
      <c r="S125" s="257"/>
      <c r="T125" s="258"/>
      <c r="U125" s="260"/>
      <c r="V125" s="257"/>
      <c r="W125" s="257">
        <v>0</v>
      </c>
      <c r="X125" s="258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259"/>
      <c r="AL125" s="259">
        <v>0</v>
      </c>
      <c r="AM125" s="259"/>
      <c r="AN125" s="259"/>
      <c r="AO125" s="259"/>
      <c r="AP125" s="259"/>
      <c r="AQ125" s="259"/>
      <c r="AR125" s="259"/>
      <c r="AS125" s="260"/>
      <c r="AT125" s="257">
        <v>330</v>
      </c>
      <c r="AU125" s="257"/>
      <c r="AV125" s="258"/>
      <c r="AW125" s="259"/>
      <c r="AX125" s="259"/>
      <c r="AY125" s="259"/>
      <c r="AZ125" s="259"/>
      <c r="BA125" s="259"/>
      <c r="BB125" s="259"/>
      <c r="BC125" s="259"/>
      <c r="BD125" s="259"/>
      <c r="BE125" s="259"/>
      <c r="BF125" s="259"/>
      <c r="BG125" s="259"/>
      <c r="BH125" s="259"/>
      <c r="BI125" s="259"/>
      <c r="BJ125" s="259"/>
      <c r="BK125" s="259"/>
      <c r="BL125" s="259"/>
      <c r="BM125" s="260"/>
      <c r="BN125" s="257"/>
      <c r="BO125" s="258"/>
      <c r="BP125" s="260"/>
      <c r="BQ125" s="257"/>
      <c r="BR125" s="257"/>
      <c r="BS125" s="257">
        <v>18</v>
      </c>
    </row>
    <row r="126" spans="1:71" ht="22.5">
      <c r="A126" s="256" t="s">
        <v>767</v>
      </c>
      <c r="B126" s="257"/>
      <c r="C126" s="257"/>
      <c r="D126" s="258"/>
      <c r="E126" s="259"/>
      <c r="F126" s="259"/>
      <c r="G126" s="259"/>
      <c r="H126" s="259"/>
      <c r="I126" s="259"/>
      <c r="J126" s="259"/>
      <c r="K126" s="259"/>
      <c r="L126" s="259"/>
      <c r="M126" s="260"/>
      <c r="N126" s="257"/>
      <c r="O126" s="258"/>
      <c r="P126" s="259"/>
      <c r="Q126" s="259"/>
      <c r="R126" s="260"/>
      <c r="S126" s="257"/>
      <c r="T126" s="258"/>
      <c r="U126" s="260"/>
      <c r="V126" s="257"/>
      <c r="W126" s="257"/>
      <c r="X126" s="258"/>
      <c r="Y126" s="259"/>
      <c r="Z126" s="259"/>
      <c r="AA126" s="259"/>
      <c r="AB126" s="259"/>
      <c r="AC126" s="259"/>
      <c r="AD126" s="259"/>
      <c r="AE126" s="259"/>
      <c r="AF126" s="259"/>
      <c r="AG126" s="259"/>
      <c r="AH126" s="259"/>
      <c r="AI126" s="259"/>
      <c r="AJ126" s="259"/>
      <c r="AK126" s="259"/>
      <c r="AL126" s="259"/>
      <c r="AM126" s="259"/>
      <c r="AN126" s="259"/>
      <c r="AO126" s="259"/>
      <c r="AP126" s="259"/>
      <c r="AQ126" s="259"/>
      <c r="AR126" s="259"/>
      <c r="AS126" s="260"/>
      <c r="AT126" s="257"/>
      <c r="AU126" s="257"/>
      <c r="AV126" s="258"/>
      <c r="AW126" s="259"/>
      <c r="AX126" s="259"/>
      <c r="AY126" s="259"/>
      <c r="AZ126" s="259"/>
      <c r="BA126" s="259"/>
      <c r="BB126" s="259"/>
      <c r="BC126" s="259"/>
      <c r="BD126" s="259"/>
      <c r="BE126" s="259"/>
      <c r="BF126" s="259"/>
      <c r="BG126" s="259"/>
      <c r="BH126" s="259"/>
      <c r="BI126" s="259"/>
      <c r="BJ126" s="259"/>
      <c r="BK126" s="259"/>
      <c r="BL126" s="259"/>
      <c r="BM126" s="260"/>
      <c r="BN126" s="257"/>
      <c r="BO126" s="258"/>
      <c r="BP126" s="260"/>
      <c r="BQ126" s="257"/>
      <c r="BR126" s="257"/>
      <c r="BS126" s="257"/>
    </row>
    <row r="127" spans="1:71" ht="22.5">
      <c r="A127" s="256" t="s">
        <v>768</v>
      </c>
      <c r="B127" s="257">
        <v>29999</v>
      </c>
      <c r="C127" s="257">
        <v>6462</v>
      </c>
      <c r="D127" s="258"/>
      <c r="E127" s="259">
        <v>0</v>
      </c>
      <c r="F127" s="259">
        <v>6401</v>
      </c>
      <c r="G127" s="259"/>
      <c r="H127" s="259">
        <v>24</v>
      </c>
      <c r="I127" s="259">
        <v>0</v>
      </c>
      <c r="J127" s="259">
        <v>37</v>
      </c>
      <c r="K127" s="259"/>
      <c r="L127" s="259"/>
      <c r="M127" s="260">
        <v>1</v>
      </c>
      <c r="N127" s="257"/>
      <c r="O127" s="258"/>
      <c r="P127" s="259"/>
      <c r="Q127" s="259"/>
      <c r="R127" s="260"/>
      <c r="S127" s="257"/>
      <c r="T127" s="258"/>
      <c r="U127" s="260"/>
      <c r="V127" s="257"/>
      <c r="W127" s="257">
        <v>3359</v>
      </c>
      <c r="X127" s="258"/>
      <c r="Y127" s="259"/>
      <c r="Z127" s="259"/>
      <c r="AA127" s="259"/>
      <c r="AB127" s="259"/>
      <c r="AC127" s="259"/>
      <c r="AD127" s="259"/>
      <c r="AE127" s="259">
        <v>672</v>
      </c>
      <c r="AF127" s="259">
        <v>1</v>
      </c>
      <c r="AG127" s="259"/>
      <c r="AH127" s="259"/>
      <c r="AI127" s="259"/>
      <c r="AJ127" s="259">
        <v>0</v>
      </c>
      <c r="AK127" s="259"/>
      <c r="AL127" s="259">
        <v>2675</v>
      </c>
      <c r="AM127" s="259">
        <v>10</v>
      </c>
      <c r="AN127" s="259"/>
      <c r="AO127" s="259"/>
      <c r="AP127" s="259"/>
      <c r="AQ127" s="259"/>
      <c r="AR127" s="259"/>
      <c r="AS127" s="260"/>
      <c r="AT127" s="257">
        <v>5029</v>
      </c>
      <c r="AU127" s="257">
        <v>3633</v>
      </c>
      <c r="AV127" s="258"/>
      <c r="AW127" s="259"/>
      <c r="AX127" s="259"/>
      <c r="AY127" s="259"/>
      <c r="AZ127" s="259">
        <v>80</v>
      </c>
      <c r="BA127" s="259">
        <v>26</v>
      </c>
      <c r="BB127" s="259">
        <v>3153</v>
      </c>
      <c r="BC127" s="259"/>
      <c r="BD127" s="259">
        <v>74</v>
      </c>
      <c r="BE127" s="259">
        <v>0</v>
      </c>
      <c r="BF127" s="259"/>
      <c r="BG127" s="259"/>
      <c r="BH127" s="259"/>
      <c r="BI127" s="259"/>
      <c r="BJ127" s="259"/>
      <c r="BK127" s="259"/>
      <c r="BL127" s="259">
        <v>1</v>
      </c>
      <c r="BM127" s="260">
        <v>298</v>
      </c>
      <c r="BN127" s="257">
        <v>33</v>
      </c>
      <c r="BO127" s="258">
        <v>4</v>
      </c>
      <c r="BP127" s="260">
        <v>29</v>
      </c>
      <c r="BQ127" s="257"/>
      <c r="BR127" s="257">
        <v>4747</v>
      </c>
      <c r="BS127" s="257">
        <v>6737</v>
      </c>
    </row>
    <row r="128" spans="1:71" ht="22.5">
      <c r="A128" s="256" t="s">
        <v>769</v>
      </c>
      <c r="B128" s="257">
        <v>7407</v>
      </c>
      <c r="C128" s="257">
        <v>508</v>
      </c>
      <c r="D128" s="258"/>
      <c r="E128" s="259">
        <v>0</v>
      </c>
      <c r="F128" s="259">
        <v>497</v>
      </c>
      <c r="G128" s="259"/>
      <c r="H128" s="259">
        <v>1</v>
      </c>
      <c r="I128" s="259"/>
      <c r="J128" s="259">
        <v>10</v>
      </c>
      <c r="K128" s="259"/>
      <c r="L128" s="259"/>
      <c r="M128" s="260"/>
      <c r="N128" s="257"/>
      <c r="O128" s="258"/>
      <c r="P128" s="259"/>
      <c r="Q128" s="259"/>
      <c r="R128" s="260"/>
      <c r="S128" s="257"/>
      <c r="T128" s="258"/>
      <c r="U128" s="260"/>
      <c r="V128" s="257"/>
      <c r="W128" s="257">
        <v>356</v>
      </c>
      <c r="X128" s="258"/>
      <c r="Y128" s="259"/>
      <c r="Z128" s="259"/>
      <c r="AA128" s="259"/>
      <c r="AB128" s="259"/>
      <c r="AC128" s="259"/>
      <c r="AD128" s="259"/>
      <c r="AE128" s="259">
        <v>55</v>
      </c>
      <c r="AF128" s="259"/>
      <c r="AG128" s="259"/>
      <c r="AH128" s="259"/>
      <c r="AI128" s="259"/>
      <c r="AJ128" s="259">
        <v>0</v>
      </c>
      <c r="AK128" s="259"/>
      <c r="AL128" s="259">
        <v>301</v>
      </c>
      <c r="AM128" s="259"/>
      <c r="AN128" s="259"/>
      <c r="AO128" s="259"/>
      <c r="AP128" s="259"/>
      <c r="AQ128" s="259"/>
      <c r="AR128" s="259"/>
      <c r="AS128" s="260"/>
      <c r="AT128" s="257">
        <v>1144</v>
      </c>
      <c r="AU128" s="257">
        <v>277</v>
      </c>
      <c r="AV128" s="258"/>
      <c r="AW128" s="259"/>
      <c r="AX128" s="259"/>
      <c r="AY128" s="259"/>
      <c r="AZ128" s="259">
        <v>6</v>
      </c>
      <c r="BA128" s="259">
        <v>6</v>
      </c>
      <c r="BB128" s="259">
        <v>178</v>
      </c>
      <c r="BC128" s="259"/>
      <c r="BD128" s="259">
        <v>65</v>
      </c>
      <c r="BE128" s="259">
        <v>0</v>
      </c>
      <c r="BF128" s="259"/>
      <c r="BG128" s="259"/>
      <c r="BH128" s="259"/>
      <c r="BI128" s="259"/>
      <c r="BJ128" s="259"/>
      <c r="BK128" s="259"/>
      <c r="BL128" s="259">
        <v>1</v>
      </c>
      <c r="BM128" s="260">
        <v>20</v>
      </c>
      <c r="BN128" s="257">
        <v>33</v>
      </c>
      <c r="BO128" s="258">
        <v>4</v>
      </c>
      <c r="BP128" s="260">
        <v>29</v>
      </c>
      <c r="BQ128" s="257"/>
      <c r="BR128" s="257">
        <v>1092</v>
      </c>
      <c r="BS128" s="257">
        <v>3998</v>
      </c>
    </row>
    <row r="129" spans="1:71" ht="22.5">
      <c r="A129" s="256" t="s">
        <v>770</v>
      </c>
      <c r="B129" s="257">
        <v>18743</v>
      </c>
      <c r="C129" s="257">
        <v>5200</v>
      </c>
      <c r="D129" s="258"/>
      <c r="E129" s="259"/>
      <c r="F129" s="259">
        <v>5160</v>
      </c>
      <c r="G129" s="259"/>
      <c r="H129" s="259">
        <v>17</v>
      </c>
      <c r="I129" s="259"/>
      <c r="J129" s="259">
        <v>23</v>
      </c>
      <c r="K129" s="259"/>
      <c r="L129" s="259"/>
      <c r="M129" s="260"/>
      <c r="N129" s="257"/>
      <c r="O129" s="258"/>
      <c r="P129" s="259"/>
      <c r="Q129" s="259"/>
      <c r="R129" s="260"/>
      <c r="S129" s="257"/>
      <c r="T129" s="258"/>
      <c r="U129" s="260"/>
      <c r="V129" s="257"/>
      <c r="W129" s="257">
        <v>617</v>
      </c>
      <c r="X129" s="258"/>
      <c r="Y129" s="259"/>
      <c r="Z129" s="259"/>
      <c r="AA129" s="259"/>
      <c r="AB129" s="259"/>
      <c r="AC129" s="259"/>
      <c r="AD129" s="259"/>
      <c r="AE129" s="259">
        <v>549</v>
      </c>
      <c r="AF129" s="259"/>
      <c r="AG129" s="259"/>
      <c r="AH129" s="259"/>
      <c r="AI129" s="259"/>
      <c r="AJ129" s="259"/>
      <c r="AK129" s="259"/>
      <c r="AL129" s="259">
        <v>68</v>
      </c>
      <c r="AM129" s="259"/>
      <c r="AN129" s="259"/>
      <c r="AO129" s="259"/>
      <c r="AP129" s="259"/>
      <c r="AQ129" s="259"/>
      <c r="AR129" s="259"/>
      <c r="AS129" s="260"/>
      <c r="AT129" s="257">
        <v>3841</v>
      </c>
      <c r="AU129" s="257">
        <v>2868</v>
      </c>
      <c r="AV129" s="258"/>
      <c r="AW129" s="259"/>
      <c r="AX129" s="259"/>
      <c r="AY129" s="259"/>
      <c r="AZ129" s="259">
        <v>75</v>
      </c>
      <c r="BA129" s="259">
        <v>19</v>
      </c>
      <c r="BB129" s="259">
        <v>2496</v>
      </c>
      <c r="BC129" s="259"/>
      <c r="BD129" s="259"/>
      <c r="BE129" s="259"/>
      <c r="BF129" s="259"/>
      <c r="BG129" s="259"/>
      <c r="BH129" s="259"/>
      <c r="BI129" s="259"/>
      <c r="BJ129" s="259"/>
      <c r="BK129" s="259"/>
      <c r="BL129" s="259"/>
      <c r="BM129" s="260">
        <v>278</v>
      </c>
      <c r="BN129" s="257"/>
      <c r="BO129" s="258"/>
      <c r="BP129" s="260"/>
      <c r="BQ129" s="257"/>
      <c r="BR129" s="257">
        <v>3637</v>
      </c>
      <c r="BS129" s="257">
        <v>2580</v>
      </c>
    </row>
    <row r="130" spans="1:71" ht="22.5">
      <c r="A130" s="256" t="s">
        <v>771</v>
      </c>
      <c r="B130" s="257">
        <v>3847</v>
      </c>
      <c r="C130" s="257">
        <v>754</v>
      </c>
      <c r="D130" s="258"/>
      <c r="E130" s="259"/>
      <c r="F130" s="259">
        <v>744</v>
      </c>
      <c r="G130" s="259"/>
      <c r="H130" s="259">
        <v>5</v>
      </c>
      <c r="I130" s="259">
        <v>0</v>
      </c>
      <c r="J130" s="259">
        <v>4</v>
      </c>
      <c r="K130" s="259"/>
      <c r="L130" s="259"/>
      <c r="M130" s="260">
        <v>1</v>
      </c>
      <c r="N130" s="257"/>
      <c r="O130" s="258"/>
      <c r="P130" s="259"/>
      <c r="Q130" s="259"/>
      <c r="R130" s="260"/>
      <c r="S130" s="257"/>
      <c r="T130" s="258"/>
      <c r="U130" s="260"/>
      <c r="V130" s="257"/>
      <c r="W130" s="257">
        <v>2386</v>
      </c>
      <c r="X130" s="258"/>
      <c r="Y130" s="259"/>
      <c r="Z130" s="259"/>
      <c r="AA130" s="259"/>
      <c r="AB130" s="259"/>
      <c r="AC130" s="259"/>
      <c r="AD130" s="259"/>
      <c r="AE130" s="259">
        <v>68</v>
      </c>
      <c r="AF130" s="259">
        <v>1</v>
      </c>
      <c r="AG130" s="259"/>
      <c r="AH130" s="259"/>
      <c r="AI130" s="259"/>
      <c r="AJ130" s="259"/>
      <c r="AK130" s="259"/>
      <c r="AL130" s="259">
        <v>2307</v>
      </c>
      <c r="AM130" s="259">
        <v>10</v>
      </c>
      <c r="AN130" s="259"/>
      <c r="AO130" s="259"/>
      <c r="AP130" s="259"/>
      <c r="AQ130" s="259"/>
      <c r="AR130" s="259"/>
      <c r="AS130" s="260"/>
      <c r="AT130" s="257">
        <v>43</v>
      </c>
      <c r="AU130" s="257">
        <v>488</v>
      </c>
      <c r="AV130" s="258"/>
      <c r="AW130" s="259"/>
      <c r="AX130" s="259"/>
      <c r="AY130" s="259"/>
      <c r="AZ130" s="259"/>
      <c r="BA130" s="259"/>
      <c r="BB130" s="259">
        <v>479</v>
      </c>
      <c r="BC130" s="259"/>
      <c r="BD130" s="259">
        <v>9</v>
      </c>
      <c r="BE130" s="259"/>
      <c r="BF130" s="259"/>
      <c r="BG130" s="259"/>
      <c r="BH130" s="259"/>
      <c r="BI130" s="259"/>
      <c r="BJ130" s="259"/>
      <c r="BK130" s="259"/>
      <c r="BL130" s="259"/>
      <c r="BM130" s="260"/>
      <c r="BN130" s="257"/>
      <c r="BO130" s="258"/>
      <c r="BP130" s="260"/>
      <c r="BQ130" s="257"/>
      <c r="BR130" s="257">
        <v>19</v>
      </c>
      <c r="BS130" s="257">
        <v>158</v>
      </c>
    </row>
    <row r="131" spans="1:71" ht="22.5">
      <c r="A131" s="256" t="s">
        <v>772</v>
      </c>
      <c r="B131" s="257">
        <v>1</v>
      </c>
      <c r="C131" s="257"/>
      <c r="D131" s="258"/>
      <c r="E131" s="259"/>
      <c r="F131" s="259"/>
      <c r="G131" s="259"/>
      <c r="H131" s="259"/>
      <c r="I131" s="259"/>
      <c r="J131" s="259"/>
      <c r="K131" s="259"/>
      <c r="L131" s="259"/>
      <c r="M131" s="260"/>
      <c r="N131" s="257"/>
      <c r="O131" s="258"/>
      <c r="P131" s="259"/>
      <c r="Q131" s="259"/>
      <c r="R131" s="260"/>
      <c r="S131" s="257"/>
      <c r="T131" s="258"/>
      <c r="U131" s="260"/>
      <c r="V131" s="257"/>
      <c r="W131" s="257"/>
      <c r="X131" s="258"/>
      <c r="Y131" s="259"/>
      <c r="Z131" s="259"/>
      <c r="AA131" s="259"/>
      <c r="AB131" s="259"/>
      <c r="AC131" s="259"/>
      <c r="AD131" s="259"/>
      <c r="AE131" s="259"/>
      <c r="AF131" s="259"/>
      <c r="AG131" s="259"/>
      <c r="AH131" s="259"/>
      <c r="AI131" s="259"/>
      <c r="AJ131" s="259"/>
      <c r="AK131" s="259"/>
      <c r="AL131" s="259"/>
      <c r="AM131" s="259"/>
      <c r="AN131" s="259"/>
      <c r="AO131" s="259"/>
      <c r="AP131" s="259"/>
      <c r="AQ131" s="259"/>
      <c r="AR131" s="259"/>
      <c r="AS131" s="260"/>
      <c r="AT131" s="257"/>
      <c r="AU131" s="257"/>
      <c r="AV131" s="258"/>
      <c r="AW131" s="259"/>
      <c r="AX131" s="259"/>
      <c r="AY131" s="259"/>
      <c r="AZ131" s="259"/>
      <c r="BA131" s="259"/>
      <c r="BB131" s="259"/>
      <c r="BC131" s="259"/>
      <c r="BD131" s="259"/>
      <c r="BE131" s="259"/>
      <c r="BF131" s="259"/>
      <c r="BG131" s="259"/>
      <c r="BH131" s="259"/>
      <c r="BI131" s="259"/>
      <c r="BJ131" s="259"/>
      <c r="BK131" s="259"/>
      <c r="BL131" s="259"/>
      <c r="BM131" s="260"/>
      <c r="BN131" s="257"/>
      <c r="BO131" s="258"/>
      <c r="BP131" s="260"/>
      <c r="BQ131" s="257"/>
      <c r="BR131" s="257"/>
      <c r="BS131" s="257">
        <v>1</v>
      </c>
    </row>
    <row r="132" spans="1:71" ht="22.5">
      <c r="A132" s="256" t="s">
        <v>773</v>
      </c>
      <c r="B132" s="257">
        <v>0</v>
      </c>
      <c r="C132" s="257"/>
      <c r="D132" s="258"/>
      <c r="E132" s="259"/>
      <c r="F132" s="259"/>
      <c r="G132" s="259"/>
      <c r="H132" s="259"/>
      <c r="I132" s="259"/>
      <c r="J132" s="259"/>
      <c r="K132" s="259"/>
      <c r="L132" s="259"/>
      <c r="M132" s="260"/>
      <c r="N132" s="257"/>
      <c r="O132" s="258"/>
      <c r="P132" s="259"/>
      <c r="Q132" s="259"/>
      <c r="R132" s="260"/>
      <c r="S132" s="257"/>
      <c r="T132" s="258"/>
      <c r="U132" s="260"/>
      <c r="V132" s="257"/>
      <c r="W132" s="257">
        <v>0</v>
      </c>
      <c r="X132" s="258"/>
      <c r="Y132" s="259"/>
      <c r="Z132" s="259"/>
      <c r="AA132" s="259"/>
      <c r="AB132" s="259"/>
      <c r="AC132" s="259"/>
      <c r="AD132" s="259"/>
      <c r="AE132" s="259"/>
      <c r="AF132" s="259"/>
      <c r="AG132" s="259"/>
      <c r="AH132" s="259"/>
      <c r="AI132" s="259"/>
      <c r="AJ132" s="259">
        <v>0</v>
      </c>
      <c r="AK132" s="259"/>
      <c r="AL132" s="259"/>
      <c r="AM132" s="259"/>
      <c r="AN132" s="259"/>
      <c r="AO132" s="259"/>
      <c r="AP132" s="259"/>
      <c r="AQ132" s="259"/>
      <c r="AR132" s="259"/>
      <c r="AS132" s="260"/>
      <c r="AT132" s="257"/>
      <c r="AU132" s="257"/>
      <c r="AV132" s="258"/>
      <c r="AW132" s="259"/>
      <c r="AX132" s="259"/>
      <c r="AY132" s="259"/>
      <c r="AZ132" s="259"/>
      <c r="BA132" s="259"/>
      <c r="BB132" s="259"/>
      <c r="BC132" s="259"/>
      <c r="BD132" s="259"/>
      <c r="BE132" s="259"/>
      <c r="BF132" s="259"/>
      <c r="BG132" s="259"/>
      <c r="BH132" s="259"/>
      <c r="BI132" s="259"/>
      <c r="BJ132" s="259"/>
      <c r="BK132" s="259"/>
      <c r="BL132" s="259"/>
      <c r="BM132" s="260"/>
      <c r="BN132" s="257"/>
      <c r="BO132" s="258"/>
      <c r="BP132" s="260"/>
      <c r="BQ132" s="257"/>
      <c r="BR132" s="257"/>
      <c r="BS132" s="257"/>
    </row>
    <row r="133" spans="1:71" ht="22.5">
      <c r="A133" s="256" t="s">
        <v>774</v>
      </c>
      <c r="B133" s="257">
        <v>980</v>
      </c>
      <c r="C133" s="257">
        <v>271</v>
      </c>
      <c r="D133" s="258">
        <v>109</v>
      </c>
      <c r="E133" s="259">
        <v>353</v>
      </c>
      <c r="F133" s="259">
        <v>0</v>
      </c>
      <c r="G133" s="259"/>
      <c r="H133" s="259">
        <v>88</v>
      </c>
      <c r="I133" s="259">
        <v>-1</v>
      </c>
      <c r="J133" s="259">
        <v>-282</v>
      </c>
      <c r="K133" s="259"/>
      <c r="L133" s="259">
        <v>3</v>
      </c>
      <c r="M133" s="260">
        <v>0</v>
      </c>
      <c r="N133" s="257">
        <v>14</v>
      </c>
      <c r="O133" s="258"/>
      <c r="P133" s="259">
        <v>14</v>
      </c>
      <c r="Q133" s="259"/>
      <c r="R133" s="260"/>
      <c r="S133" s="257"/>
      <c r="T133" s="258"/>
      <c r="U133" s="260"/>
      <c r="V133" s="257"/>
      <c r="W133" s="257">
        <v>-218</v>
      </c>
      <c r="X133" s="258">
        <v>-176</v>
      </c>
      <c r="Y133" s="259"/>
      <c r="Z133" s="259">
        <v>-3</v>
      </c>
      <c r="AA133" s="259"/>
      <c r="AB133" s="259"/>
      <c r="AC133" s="259"/>
      <c r="AD133" s="259"/>
      <c r="AE133" s="259">
        <v>-126</v>
      </c>
      <c r="AF133" s="259"/>
      <c r="AG133" s="259"/>
      <c r="AH133" s="259"/>
      <c r="AI133" s="259">
        <v>0</v>
      </c>
      <c r="AJ133" s="259"/>
      <c r="AK133" s="259">
        <v>17</v>
      </c>
      <c r="AL133" s="259">
        <v>12</v>
      </c>
      <c r="AM133" s="259">
        <v>15</v>
      </c>
      <c r="AN133" s="259"/>
      <c r="AO133" s="259">
        <v>24</v>
      </c>
      <c r="AP133" s="259"/>
      <c r="AQ133" s="259">
        <v>5</v>
      </c>
      <c r="AR133" s="259"/>
      <c r="AS133" s="260">
        <v>14</v>
      </c>
      <c r="AT133" s="257">
        <v>914</v>
      </c>
      <c r="AU133" s="257"/>
      <c r="AV133" s="258"/>
      <c r="AW133" s="259"/>
      <c r="AX133" s="259"/>
      <c r="AY133" s="259"/>
      <c r="AZ133" s="259"/>
      <c r="BA133" s="259"/>
      <c r="BB133" s="259"/>
      <c r="BC133" s="259"/>
      <c r="BD133" s="259"/>
      <c r="BE133" s="259"/>
      <c r="BF133" s="259"/>
      <c r="BG133" s="259"/>
      <c r="BH133" s="259">
        <v>0</v>
      </c>
      <c r="BI133" s="259"/>
      <c r="BJ133" s="259"/>
      <c r="BK133" s="259"/>
      <c r="BL133" s="259"/>
      <c r="BM133" s="260"/>
      <c r="BN133" s="257"/>
      <c r="BO133" s="258"/>
      <c r="BP133" s="260"/>
      <c r="BQ133" s="257"/>
      <c r="BR133" s="257">
        <v>0</v>
      </c>
      <c r="BS133" s="257"/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BS133"/>
  <sheetViews>
    <sheetView tabSelected="1" workbookViewId="0">
      <pane xSplit="1" ySplit="5" topLeftCell="E96" activePane="bottomRight" state="frozen"/>
      <selection pane="topRight" activeCell="B1" sqref="B1"/>
      <selection pane="bottomLeft" activeCell="A6" sqref="A6"/>
      <selection pane="bottomRight" activeCell="X96" sqref="X96"/>
    </sheetView>
  </sheetViews>
  <sheetFormatPr defaultColWidth="9.140625" defaultRowHeight="11.25"/>
  <cols>
    <col min="1" max="1" width="42.5703125" style="262" customWidth="1"/>
    <col min="2" max="2" width="15.28515625" style="242" bestFit="1" customWidth="1"/>
    <col min="3" max="5" width="9.140625" style="242"/>
    <col min="6" max="6" width="12.5703125" style="242" customWidth="1"/>
    <col min="7" max="7" width="13.28515625" style="242" customWidth="1"/>
    <col min="8" max="8" width="9.140625" style="242"/>
    <col min="9" max="9" width="11.5703125" style="242" customWidth="1"/>
    <col min="10" max="10" width="9.140625" style="242"/>
    <col min="11" max="11" width="11.7109375" style="242" customWidth="1"/>
    <col min="12" max="13" width="9.140625" style="242"/>
    <col min="14" max="14" width="12.140625" style="242" customWidth="1"/>
    <col min="15" max="15" width="9.140625" style="242"/>
    <col min="16" max="16" width="12.140625" style="242" customWidth="1"/>
    <col min="17" max="17" width="13.140625" style="242" customWidth="1"/>
    <col min="18" max="18" width="12" style="242" customWidth="1"/>
    <col min="19" max="25" width="9.140625" style="242"/>
    <col min="26" max="26" width="11.28515625" style="242" customWidth="1"/>
    <col min="27" max="27" width="12.7109375" style="242" customWidth="1"/>
    <col min="28" max="28" width="12" style="242" customWidth="1"/>
    <col min="29" max="33" width="9.140625" style="242"/>
    <col min="34" max="34" width="12.42578125" style="242" customWidth="1"/>
    <col min="35" max="35" width="12.5703125" style="242" customWidth="1"/>
    <col min="36" max="39" width="9.140625" style="242"/>
    <col min="40" max="40" width="11.7109375" style="242" customWidth="1"/>
    <col min="41" max="46" width="9.140625" style="242"/>
    <col min="47" max="47" width="10.85546875" style="242" customWidth="1"/>
    <col min="48" max="48" width="9.140625" style="242"/>
    <col min="49" max="49" width="15.85546875" style="242" customWidth="1"/>
    <col min="50" max="50" width="9.140625" style="242"/>
    <col min="51" max="51" width="12.42578125" style="242" customWidth="1"/>
    <col min="52" max="52" width="9.140625" style="242"/>
    <col min="53" max="53" width="11.140625" style="242" customWidth="1"/>
    <col min="54" max="57" width="9.140625" style="242"/>
    <col min="58" max="58" width="11" style="242" customWidth="1"/>
    <col min="59" max="59" width="10.85546875" style="242" customWidth="1"/>
    <col min="60" max="65" width="9.140625" style="242"/>
    <col min="66" max="66" width="13" style="242" customWidth="1"/>
    <col min="67" max="67" width="12.28515625" style="242" customWidth="1"/>
    <col min="68" max="68" width="12.7109375" style="242" customWidth="1"/>
    <col min="69" max="16384" width="9.140625" style="242"/>
  </cols>
  <sheetData>
    <row r="1" spans="1:71">
      <c r="A1" s="241" t="s">
        <v>775</v>
      </c>
      <c r="H1" s="320">
        <f>H6*41.868</f>
        <v>15467.849237376002</v>
      </c>
      <c r="I1" s="320" t="s">
        <v>606</v>
      </c>
    </row>
    <row r="2" spans="1:71">
      <c r="A2" s="241" t="s">
        <v>607</v>
      </c>
    </row>
    <row r="3" spans="1:71" s="250" customFormat="1" ht="45">
      <c r="A3" s="243" t="s">
        <v>2</v>
      </c>
      <c r="B3" s="244" t="s">
        <v>608</v>
      </c>
      <c r="C3" s="245" t="s">
        <v>609</v>
      </c>
      <c r="D3" s="246" t="s">
        <v>610</v>
      </c>
      <c r="E3" s="247" t="s">
        <v>611</v>
      </c>
      <c r="F3" s="247" t="s">
        <v>612</v>
      </c>
      <c r="G3" s="247" t="s">
        <v>613</v>
      </c>
      <c r="H3" s="247" t="s">
        <v>614</v>
      </c>
      <c r="I3" s="247" t="s">
        <v>615</v>
      </c>
      <c r="J3" s="247" t="s">
        <v>616</v>
      </c>
      <c r="K3" s="247" t="s">
        <v>617</v>
      </c>
      <c r="L3" s="247" t="s">
        <v>618</v>
      </c>
      <c r="M3" s="248" t="s">
        <v>619</v>
      </c>
      <c r="N3" s="245" t="s">
        <v>620</v>
      </c>
      <c r="O3" s="249" t="s">
        <v>621</v>
      </c>
      <c r="P3" s="247" t="s">
        <v>622</v>
      </c>
      <c r="Q3" s="247" t="s">
        <v>623</v>
      </c>
      <c r="R3" s="248" t="s">
        <v>624</v>
      </c>
      <c r="S3" s="245" t="s">
        <v>625</v>
      </c>
      <c r="T3" s="249" t="s">
        <v>626</v>
      </c>
      <c r="U3" s="248" t="s">
        <v>627</v>
      </c>
      <c r="V3" s="245" t="s">
        <v>628</v>
      </c>
      <c r="W3" s="245" t="s">
        <v>629</v>
      </c>
      <c r="X3" s="249" t="s">
        <v>630</v>
      </c>
      <c r="Y3" s="247" t="s">
        <v>631</v>
      </c>
      <c r="Z3" s="247" t="s">
        <v>632</v>
      </c>
      <c r="AA3" s="247" t="s">
        <v>633</v>
      </c>
      <c r="AB3" s="247" t="s">
        <v>634</v>
      </c>
      <c r="AC3" s="247" t="s">
        <v>635</v>
      </c>
      <c r="AD3" s="247" t="s">
        <v>636</v>
      </c>
      <c r="AE3" s="247" t="s">
        <v>637</v>
      </c>
      <c r="AF3" s="247" t="s">
        <v>638</v>
      </c>
      <c r="AG3" s="247" t="s">
        <v>639</v>
      </c>
      <c r="AH3" s="247" t="s">
        <v>640</v>
      </c>
      <c r="AI3" s="247" t="s">
        <v>641</v>
      </c>
      <c r="AJ3" s="247" t="s">
        <v>642</v>
      </c>
      <c r="AK3" s="247" t="s">
        <v>643</v>
      </c>
      <c r="AL3" s="247" t="s">
        <v>644</v>
      </c>
      <c r="AM3" s="247" t="s">
        <v>645</v>
      </c>
      <c r="AN3" s="247" t="s">
        <v>646</v>
      </c>
      <c r="AO3" s="247" t="s">
        <v>647</v>
      </c>
      <c r="AP3" s="247" t="s">
        <v>648</v>
      </c>
      <c r="AQ3" s="247" t="s">
        <v>649</v>
      </c>
      <c r="AR3" s="247" t="s">
        <v>650</v>
      </c>
      <c r="AS3" s="248" t="s">
        <v>651</v>
      </c>
      <c r="AT3" s="245" t="s">
        <v>652</v>
      </c>
      <c r="AU3" s="245" t="s">
        <v>653</v>
      </c>
      <c r="AV3" s="249" t="s">
        <v>654</v>
      </c>
      <c r="AW3" s="247" t="s">
        <v>655</v>
      </c>
      <c r="AX3" s="247" t="s">
        <v>656</v>
      </c>
      <c r="AY3" s="247" t="s">
        <v>657</v>
      </c>
      <c r="AZ3" s="247" t="s">
        <v>658</v>
      </c>
      <c r="BA3" s="247" t="s">
        <v>659</v>
      </c>
      <c r="BB3" s="247" t="s">
        <v>660</v>
      </c>
      <c r="BC3" s="247" t="s">
        <v>661</v>
      </c>
      <c r="BD3" s="247" t="s">
        <v>662</v>
      </c>
      <c r="BE3" s="247" t="s">
        <v>663</v>
      </c>
      <c r="BF3" s="247" t="s">
        <v>664</v>
      </c>
      <c r="BG3" s="247" t="s">
        <v>665</v>
      </c>
      <c r="BH3" s="247" t="s">
        <v>666</v>
      </c>
      <c r="BI3" s="247" t="s">
        <v>667</v>
      </c>
      <c r="BJ3" s="247" t="s">
        <v>668</v>
      </c>
      <c r="BK3" s="247" t="s">
        <v>669</v>
      </c>
      <c r="BL3" s="247" t="s">
        <v>670</v>
      </c>
      <c r="BM3" s="248" t="s">
        <v>671</v>
      </c>
      <c r="BN3" s="245" t="s">
        <v>672</v>
      </c>
      <c r="BO3" s="249" t="s">
        <v>673</v>
      </c>
      <c r="BP3" s="248" t="s">
        <v>674</v>
      </c>
      <c r="BQ3" s="245" t="s">
        <v>675</v>
      </c>
      <c r="BR3" s="245" t="s">
        <v>676</v>
      </c>
      <c r="BS3" s="245" t="s">
        <v>677</v>
      </c>
    </row>
    <row r="4" spans="1:71" s="255" customFormat="1" ht="56.25">
      <c r="A4" s="410" t="s">
        <v>678</v>
      </c>
      <c r="B4" s="251" t="s">
        <v>290</v>
      </c>
      <c r="C4" s="251" t="s">
        <v>291</v>
      </c>
      <c r="D4" s="252" t="s">
        <v>292</v>
      </c>
      <c r="E4" s="253" t="s">
        <v>293</v>
      </c>
      <c r="F4" s="253" t="s">
        <v>294</v>
      </c>
      <c r="G4" s="253" t="s">
        <v>295</v>
      </c>
      <c r="H4" s="253" t="s">
        <v>296</v>
      </c>
      <c r="I4" s="253" t="s">
        <v>297</v>
      </c>
      <c r="J4" s="253" t="s">
        <v>298</v>
      </c>
      <c r="K4" s="253" t="s">
        <v>299</v>
      </c>
      <c r="L4" s="253" t="s">
        <v>300</v>
      </c>
      <c r="M4" s="254" t="s">
        <v>301</v>
      </c>
      <c r="N4" s="251" t="s">
        <v>302</v>
      </c>
      <c r="O4" s="252" t="s">
        <v>303</v>
      </c>
      <c r="P4" s="253" t="s">
        <v>304</v>
      </c>
      <c r="Q4" s="253" t="s">
        <v>305</v>
      </c>
      <c r="R4" s="254" t="s">
        <v>306</v>
      </c>
      <c r="S4" s="251" t="s">
        <v>307</v>
      </c>
      <c r="T4" s="252" t="s">
        <v>308</v>
      </c>
      <c r="U4" s="254" t="s">
        <v>309</v>
      </c>
      <c r="V4" s="251" t="s">
        <v>310</v>
      </c>
      <c r="W4" s="251" t="s">
        <v>311</v>
      </c>
      <c r="X4" s="252" t="s">
        <v>312</v>
      </c>
      <c r="Y4" s="253" t="s">
        <v>313</v>
      </c>
      <c r="Z4" s="253" t="s">
        <v>314</v>
      </c>
      <c r="AA4" s="253" t="s">
        <v>315</v>
      </c>
      <c r="AB4" s="253" t="s">
        <v>316</v>
      </c>
      <c r="AC4" s="253" t="s">
        <v>317</v>
      </c>
      <c r="AD4" s="253" t="s">
        <v>318</v>
      </c>
      <c r="AE4" s="253" t="s">
        <v>319</v>
      </c>
      <c r="AF4" s="253" t="s">
        <v>320</v>
      </c>
      <c r="AG4" s="253" t="s">
        <v>321</v>
      </c>
      <c r="AH4" s="253" t="s">
        <v>322</v>
      </c>
      <c r="AI4" s="253" t="s">
        <v>323</v>
      </c>
      <c r="AJ4" s="253" t="s">
        <v>324</v>
      </c>
      <c r="AK4" s="253" t="s">
        <v>325</v>
      </c>
      <c r="AL4" s="253" t="s">
        <v>326</v>
      </c>
      <c r="AM4" s="253" t="s">
        <v>327</v>
      </c>
      <c r="AN4" s="253" t="s">
        <v>328</v>
      </c>
      <c r="AO4" s="253" t="s">
        <v>329</v>
      </c>
      <c r="AP4" s="253" t="s">
        <v>330</v>
      </c>
      <c r="AQ4" s="253" t="s">
        <v>331</v>
      </c>
      <c r="AR4" s="253" t="s">
        <v>332</v>
      </c>
      <c r="AS4" s="254" t="s">
        <v>333</v>
      </c>
      <c r="AT4" s="251" t="s">
        <v>334</v>
      </c>
      <c r="AU4" s="251" t="s">
        <v>335</v>
      </c>
      <c r="AV4" s="252" t="s">
        <v>336</v>
      </c>
      <c r="AW4" s="253" t="s">
        <v>337</v>
      </c>
      <c r="AX4" s="253" t="s">
        <v>338</v>
      </c>
      <c r="AY4" s="253" t="s">
        <v>339</v>
      </c>
      <c r="AZ4" s="253" t="s">
        <v>340</v>
      </c>
      <c r="BA4" s="253" t="s">
        <v>341</v>
      </c>
      <c r="BB4" s="253" t="s">
        <v>342</v>
      </c>
      <c r="BC4" s="253" t="s">
        <v>343</v>
      </c>
      <c r="BD4" s="253" t="s">
        <v>344</v>
      </c>
      <c r="BE4" s="253" t="s">
        <v>345</v>
      </c>
      <c r="BF4" s="253" t="s">
        <v>346</v>
      </c>
      <c r="BG4" s="253" t="s">
        <v>347</v>
      </c>
      <c r="BH4" s="253" t="s">
        <v>348</v>
      </c>
      <c r="BI4" s="253" t="s">
        <v>349</v>
      </c>
      <c r="BJ4" s="253" t="s">
        <v>350</v>
      </c>
      <c r="BK4" s="253" t="s">
        <v>351</v>
      </c>
      <c r="BL4" s="253" t="s">
        <v>352</v>
      </c>
      <c r="BM4" s="254" t="s">
        <v>353</v>
      </c>
      <c r="BN4" s="251" t="s">
        <v>354</v>
      </c>
      <c r="BO4" s="252" t="s">
        <v>355</v>
      </c>
      <c r="BP4" s="254" t="s">
        <v>356</v>
      </c>
      <c r="BQ4" s="251" t="s">
        <v>357</v>
      </c>
      <c r="BR4" s="251" t="s">
        <v>358</v>
      </c>
      <c r="BS4" s="251" t="s">
        <v>359</v>
      </c>
    </row>
    <row r="5" spans="1:71" s="255" customFormat="1" ht="15.75" customHeight="1">
      <c r="A5" s="411"/>
      <c r="B5" s="412" t="s">
        <v>776</v>
      </c>
      <c r="C5" s="409"/>
      <c r="D5" s="409"/>
      <c r="E5" s="413"/>
      <c r="F5" s="412" t="s">
        <v>776</v>
      </c>
      <c r="G5" s="409"/>
      <c r="H5" s="409"/>
      <c r="I5" s="413"/>
      <c r="J5" s="412" t="s">
        <v>776</v>
      </c>
      <c r="K5" s="409"/>
      <c r="L5" s="409"/>
      <c r="M5" s="413"/>
      <c r="N5" s="412" t="s">
        <v>776</v>
      </c>
      <c r="O5" s="409"/>
      <c r="P5" s="409"/>
      <c r="Q5" s="413"/>
      <c r="R5" s="412" t="s">
        <v>776</v>
      </c>
      <c r="S5" s="409"/>
      <c r="T5" s="409"/>
      <c r="U5" s="413"/>
      <c r="V5" s="412" t="s">
        <v>776</v>
      </c>
      <c r="W5" s="409"/>
      <c r="X5" s="409"/>
      <c r="Y5" s="413"/>
      <c r="Z5" s="412" t="s">
        <v>776</v>
      </c>
      <c r="AA5" s="409"/>
      <c r="AB5" s="409"/>
      <c r="AC5" s="413"/>
      <c r="AD5" s="412" t="s">
        <v>776</v>
      </c>
      <c r="AE5" s="409"/>
      <c r="AF5" s="409"/>
      <c r="AG5" s="413"/>
      <c r="AH5" s="412" t="s">
        <v>776</v>
      </c>
      <c r="AI5" s="409"/>
      <c r="AJ5" s="409"/>
      <c r="AK5" s="413"/>
      <c r="AL5" s="412" t="s">
        <v>776</v>
      </c>
      <c r="AM5" s="409"/>
      <c r="AN5" s="409"/>
      <c r="AO5" s="413"/>
      <c r="AP5" s="412" t="s">
        <v>776</v>
      </c>
      <c r="AQ5" s="409"/>
      <c r="AR5" s="409"/>
      <c r="AS5" s="413"/>
      <c r="AT5" s="412" t="s">
        <v>776</v>
      </c>
      <c r="AU5" s="409"/>
      <c r="AV5" s="409"/>
      <c r="AW5" s="413"/>
      <c r="AX5" s="408" t="s">
        <v>776</v>
      </c>
      <c r="AY5" s="409"/>
      <c r="AZ5" s="409"/>
      <c r="BA5" s="413"/>
      <c r="BB5" s="408" t="s">
        <v>776</v>
      </c>
      <c r="BC5" s="409"/>
      <c r="BD5" s="409"/>
      <c r="BE5" s="413"/>
      <c r="BF5" s="408" t="s">
        <v>776</v>
      </c>
      <c r="BG5" s="409"/>
      <c r="BH5" s="409"/>
      <c r="BI5" s="413"/>
      <c r="BJ5" s="408" t="s">
        <v>776</v>
      </c>
      <c r="BK5" s="409"/>
      <c r="BL5" s="409"/>
      <c r="BM5" s="413"/>
      <c r="BN5" s="408" t="s">
        <v>776</v>
      </c>
      <c r="BO5" s="409"/>
      <c r="BP5" s="409"/>
      <c r="BQ5" s="413"/>
      <c r="BR5" s="412" t="s">
        <v>776</v>
      </c>
      <c r="BS5" s="414"/>
    </row>
    <row r="6" spans="1:71" ht="26.25" customHeight="1">
      <c r="A6" s="256" t="s">
        <v>679</v>
      </c>
      <c r="B6" s="257">
        <f>IF(GUS_2020!B6&lt;&gt;"",GUS_2020!B6*41.868/1000,"")</f>
        <v>2327.8608000000004</v>
      </c>
      <c r="C6" s="257">
        <f>IF(GUS_2020!C6&lt;&gt;"",GUS_2020!C6*41.868/1000,"")</f>
        <v>1676.0597760000001</v>
      </c>
      <c r="D6" s="257" t="str">
        <f>IF(GUS_2020!D6&lt;&gt;"",GUS_2020!D6*41.868/1000,"")</f>
        <v/>
      </c>
      <c r="E6" s="257">
        <f>IF(GUS_2020!E6&lt;&gt;"",GUS_2020!E6*41.868/1000,"")</f>
        <v>362.325672</v>
      </c>
      <c r="F6" s="257">
        <f>IF(GUS_2020!F6&lt;&gt;"",GUS_2020!F6*41.868/1000,"")</f>
        <v>944.29087200000004</v>
      </c>
      <c r="G6" s="257" t="str">
        <f>IF(GUS_2020!G6&lt;&gt;"",GUS_2020!G6*41.868/1000,"")</f>
        <v/>
      </c>
      <c r="H6" s="257">
        <f>IF(GUS_2020!H6&lt;&gt;"",GUS_2020!H6*41.868/1000,"")</f>
        <v>369.44323200000002</v>
      </c>
      <c r="I6" s="257" t="str">
        <f>IF(GUS_2020!I6&lt;&gt;"",GUS_2020!I6*41.868/1000,"")</f>
        <v/>
      </c>
      <c r="J6" s="257" t="str">
        <f>IF(GUS_2020!J6&lt;&gt;"",GUS_2020!J6*41.868/1000,"")</f>
        <v/>
      </c>
      <c r="K6" s="257" t="str">
        <f>IF(GUS_2020!K6&lt;&gt;"",GUS_2020!K6*41.868/1000,"")</f>
        <v/>
      </c>
      <c r="L6" s="257" t="str">
        <f>IF(GUS_2020!L6&lt;&gt;"",GUS_2020!L6*41.868/1000,"")</f>
        <v/>
      </c>
      <c r="M6" s="257" t="str">
        <f>IF(GUS_2020!M6&lt;&gt;"",GUS_2020!M6*41.868/1000,"")</f>
        <v/>
      </c>
      <c r="N6" s="257" t="str">
        <f>IF(GUS_2020!N6&lt;&gt;"",GUS_2020!N6*41.868/1000,"")</f>
        <v/>
      </c>
      <c r="O6" s="257" t="str">
        <f>IF(GUS_2020!O6&lt;&gt;"",GUS_2020!O6*41.868/1000,"")</f>
        <v/>
      </c>
      <c r="P6" s="257" t="str">
        <f>IF(GUS_2020!P6&lt;&gt;"",GUS_2020!P6*41.868/1000,"")</f>
        <v/>
      </c>
      <c r="Q6" s="257" t="str">
        <f>IF(GUS_2020!Q6&lt;&gt;"",GUS_2020!Q6*41.868/1000,"")</f>
        <v/>
      </c>
      <c r="R6" s="257" t="str">
        <f>IF(GUS_2020!R6&lt;&gt;"",GUS_2020!R6*41.868/1000,"")</f>
        <v/>
      </c>
      <c r="S6" s="257" t="str">
        <f>IF(GUS_2020!S6&lt;&gt;"",GUS_2020!S6*41.868/1000,"")</f>
        <v/>
      </c>
      <c r="T6" s="257" t="str">
        <f>IF(GUS_2020!T6&lt;&gt;"",GUS_2020!T6*41.868/1000,"")</f>
        <v/>
      </c>
      <c r="U6" s="257" t="str">
        <f>IF(GUS_2020!U6&lt;&gt;"",GUS_2020!U6*41.868/1000,"")</f>
        <v/>
      </c>
      <c r="V6" s="257" t="str">
        <f>IF(GUS_2020!V6&lt;&gt;"",GUS_2020!V6*41.868/1000,"")</f>
        <v/>
      </c>
      <c r="W6" s="257">
        <f>IF(GUS_2020!W6&lt;&gt;"",GUS_2020!W6*41.868/1000,"")</f>
        <v>39.104711999999999</v>
      </c>
      <c r="X6" s="257">
        <f>IF(GUS_2020!X6&lt;&gt;"",GUS_2020!X6*41.868/1000,"")</f>
        <v>38.853504000000001</v>
      </c>
      <c r="Y6" s="257" t="str">
        <f>IF(GUS_2020!Y6&lt;&gt;"",GUS_2020!Y6*41.868/1000,"")</f>
        <v/>
      </c>
      <c r="Z6" s="257" t="str">
        <f>IF(GUS_2020!Z6&lt;&gt;"",GUS_2020!Z6*41.868/1000,"")</f>
        <v/>
      </c>
      <c r="AA6" s="257">
        <f>IF(GUS_2020!AA6&lt;&gt;"",GUS_2020!AA6*41.868/1000,"")</f>
        <v>0.25120800000000004</v>
      </c>
      <c r="AB6" s="257" t="str">
        <f>IF(GUS_2020!AB6&lt;&gt;"",GUS_2020!AB6*41.868/1000,"")</f>
        <v/>
      </c>
      <c r="AC6" s="257" t="str">
        <f>IF(GUS_2020!AC6&lt;&gt;"",GUS_2020!AC6*41.868/1000,"")</f>
        <v/>
      </c>
      <c r="AD6" s="257" t="str">
        <f>IF(GUS_2020!AD6&lt;&gt;"",GUS_2020!AD6*41.868/1000,"")</f>
        <v/>
      </c>
      <c r="AE6" s="257" t="str">
        <f>IF(GUS_2020!AE6&lt;&gt;"",GUS_2020!AE6*41.868/1000,"")</f>
        <v/>
      </c>
      <c r="AF6" s="257" t="str">
        <f>IF(GUS_2020!AF6&lt;&gt;"",GUS_2020!AF6*41.868/1000,"")</f>
        <v/>
      </c>
      <c r="AG6" s="257" t="str">
        <f>IF(GUS_2020!AG6&lt;&gt;"",GUS_2020!AG6*41.868/1000,"")</f>
        <v/>
      </c>
      <c r="AH6" s="257" t="str">
        <f>IF(GUS_2020!AH6&lt;&gt;"",GUS_2020!AH6*41.868/1000,"")</f>
        <v/>
      </c>
      <c r="AI6" s="257" t="str">
        <f>IF(GUS_2020!AI6&lt;&gt;"",GUS_2020!AI6*41.868/1000,"")</f>
        <v/>
      </c>
      <c r="AJ6" s="257" t="str">
        <f>IF(GUS_2020!AJ6&lt;&gt;"",GUS_2020!AJ6*41.868/1000,"")</f>
        <v/>
      </c>
      <c r="AK6" s="257" t="str">
        <f>IF(GUS_2020!AK6&lt;&gt;"",GUS_2020!AK6*41.868/1000,"")</f>
        <v/>
      </c>
      <c r="AL6" s="257" t="str">
        <f>IF(GUS_2020!AL6&lt;&gt;"",GUS_2020!AL6*41.868/1000,"")</f>
        <v/>
      </c>
      <c r="AM6" s="257" t="str">
        <f>IF(GUS_2020!AM6&lt;&gt;"",GUS_2020!AM6*41.868/1000,"")</f>
        <v/>
      </c>
      <c r="AN6" s="257" t="str">
        <f>IF(GUS_2020!AN6&lt;&gt;"",GUS_2020!AN6*41.868/1000,"")</f>
        <v/>
      </c>
      <c r="AO6" s="257" t="str">
        <f>IF(GUS_2020!AO6&lt;&gt;"",GUS_2020!AO6*41.868/1000,"")</f>
        <v/>
      </c>
      <c r="AP6" s="257" t="str">
        <f>IF(GUS_2020!AP6&lt;&gt;"",GUS_2020!AP6*41.868/1000,"")</f>
        <v/>
      </c>
      <c r="AQ6" s="257" t="str">
        <f>IF(GUS_2020!AQ6&lt;&gt;"",GUS_2020!AQ6*41.868/1000,"")</f>
        <v/>
      </c>
      <c r="AR6" s="257" t="str">
        <f>IF(GUS_2020!AR6&lt;&gt;"",GUS_2020!AR6*41.868/1000,"")</f>
        <v/>
      </c>
      <c r="AS6" s="257" t="str">
        <f>IF(GUS_2020!AS6&lt;&gt;"",GUS_2020!AS6*41.868/1000,"")</f>
        <v/>
      </c>
      <c r="AT6" s="257">
        <f>IF(GUS_2020!AT6&lt;&gt;"",GUS_2020!AT6*41.868/1000,"")</f>
        <v>141.43010400000003</v>
      </c>
      <c r="AU6" s="257">
        <f>IF(GUS_2020!AU6&lt;&gt;"",GUS_2020!AU6*41.868/1000,"")</f>
        <v>425.37887999999998</v>
      </c>
      <c r="AV6" s="257">
        <f>IF(GUS_2020!AV6&lt;&gt;"",GUS_2020!AV6*41.868/1000,"")</f>
        <v>7.6199760000000003</v>
      </c>
      <c r="AW6" s="257" t="str">
        <f>IF(GUS_2020!AW6&lt;&gt;"",GUS_2020!AW6*41.868/1000,"")</f>
        <v/>
      </c>
      <c r="AX6" s="257">
        <f>IF(GUS_2020!AX6&lt;&gt;"",GUS_2020!AX6*41.868/1000,"")</f>
        <v>56.898612</v>
      </c>
      <c r="AY6" s="257">
        <f>IF(GUS_2020!AY6&lt;&gt;"",GUS_2020!AY6*41.868/1000,"")</f>
        <v>7.033824000000001</v>
      </c>
      <c r="AZ6" s="257">
        <f>IF(GUS_2020!AZ6&lt;&gt;"",GUS_2020!AZ6*41.868/1000,"")</f>
        <v>3.34944</v>
      </c>
      <c r="BA6" s="257">
        <f>IF(GUS_2020!BA6&lt;&gt;"",GUS_2020!BA6*41.868/1000,"")</f>
        <v>1.088568</v>
      </c>
      <c r="BB6" s="257">
        <f>IF(GUS_2020!BB6&lt;&gt;"",GUS_2020!BB6*41.868/1000,"")</f>
        <v>276.58000800000002</v>
      </c>
      <c r="BC6" s="257" t="str">
        <f>IF(GUS_2020!BC6&lt;&gt;"",GUS_2020!BC6*41.868/1000,"")</f>
        <v/>
      </c>
      <c r="BD6" s="257">
        <f>IF(GUS_2020!BD6&lt;&gt;"",GUS_2020!BD6*41.868/1000,"")</f>
        <v>13.523364000000001</v>
      </c>
      <c r="BE6" s="257">
        <f>IF(GUS_2020!BE6&lt;&gt;"",GUS_2020!BE6*41.868/1000,"")</f>
        <v>6.0289920000000006</v>
      </c>
      <c r="BF6" s="257">
        <f>IF(GUS_2020!BF6&lt;&gt;"",GUS_2020!BF6*41.868/1000,"")</f>
        <v>5.4847080000000004</v>
      </c>
      <c r="BG6" s="257" t="str">
        <f>IF(GUS_2020!BG6&lt;&gt;"",GUS_2020!BG6*41.868/1000,"")</f>
        <v/>
      </c>
      <c r="BH6" s="257">
        <f>IF(GUS_2020!BH6&lt;&gt;"",GUS_2020!BH6*41.868/1000,"")</f>
        <v>35.252856000000001</v>
      </c>
      <c r="BI6" s="257" t="str">
        <f>IF(GUS_2020!BI6&lt;&gt;"",GUS_2020!BI6*41.868/1000,"")</f>
        <v/>
      </c>
      <c r="BJ6" s="257" t="str">
        <f>IF(GUS_2020!BJ6&lt;&gt;"",GUS_2020!BJ6*41.868/1000,"")</f>
        <v/>
      </c>
      <c r="BK6" s="257" t="str">
        <f>IF(GUS_2020!BK6&lt;&gt;"",GUS_2020!BK6*41.868/1000,"")</f>
        <v/>
      </c>
      <c r="BL6" s="257">
        <f>IF(GUS_2020!BL6&lt;&gt;"",GUS_2020!BL6*41.868/1000,"")</f>
        <v>8.3736000000000005E-2</v>
      </c>
      <c r="BM6" s="257">
        <f>IF(GUS_2020!BM6&lt;&gt;"",GUS_2020!BM6*41.868/1000,"")</f>
        <v>12.476664000000001</v>
      </c>
      <c r="BN6" s="257">
        <f>IF(GUS_2020!BN6&lt;&gt;"",GUS_2020!BN6*41.868/1000,"")</f>
        <v>44.756892000000001</v>
      </c>
      <c r="BO6" s="257">
        <f>IF(GUS_2020!BO6&lt;&gt;"",GUS_2020!BO6*41.868/1000,"")</f>
        <v>27.674748000000001</v>
      </c>
      <c r="BP6" s="257">
        <f>IF(GUS_2020!BP6&lt;&gt;"",GUS_2020!BP6*41.868/1000,"")</f>
        <v>17.124012000000004</v>
      </c>
      <c r="BQ6" s="257" t="str">
        <f>IF(GUS_2020!BQ6&lt;&gt;"",GUS_2020!BQ6*41.868/1000,"")</f>
        <v/>
      </c>
      <c r="BR6" s="257">
        <f>IF(GUS_2020!BR6&lt;&gt;"",GUS_2020!BR6*41.868/1000,"")</f>
        <v>1.1304360000000002</v>
      </c>
      <c r="BS6" s="257" t="str">
        <f>IF(GUS_2020!BS6&lt;&gt;"",GUS_2020!BS6*41.868/1000,"")</f>
        <v/>
      </c>
    </row>
    <row r="7" spans="1:71" ht="26.25" customHeight="1">
      <c r="A7" s="256" t="s">
        <v>680</v>
      </c>
      <c r="B7" s="257">
        <f>IF(GUS_2020!B7&lt;&gt;"",GUS_2020!B7*41.868/1000,"")</f>
        <v>10.760076000000002</v>
      </c>
      <c r="C7" s="257">
        <f>IF(GUS_2020!C7&lt;&gt;"",GUS_2020!C7*41.868/1000,"")</f>
        <v>8.1642600000000005</v>
      </c>
      <c r="D7" s="257" t="str">
        <f>IF(GUS_2020!D7&lt;&gt;"",GUS_2020!D7*41.868/1000,"")</f>
        <v/>
      </c>
      <c r="E7" s="257" t="str">
        <f>IF(GUS_2020!E7&lt;&gt;"",GUS_2020!E7*41.868/1000,"")</f>
        <v/>
      </c>
      <c r="F7" s="257">
        <f>IF(GUS_2020!F7&lt;&gt;"",GUS_2020!F7*41.868/1000,"")</f>
        <v>8.1642600000000005</v>
      </c>
      <c r="G7" s="257" t="str">
        <f>IF(GUS_2020!G7&lt;&gt;"",GUS_2020!G7*41.868/1000,"")</f>
        <v/>
      </c>
      <c r="H7" s="257" t="str">
        <f>IF(GUS_2020!H7&lt;&gt;"",GUS_2020!H7*41.868/1000,"")</f>
        <v/>
      </c>
      <c r="I7" s="257" t="str">
        <f>IF(GUS_2020!I7&lt;&gt;"",GUS_2020!I7*41.868/1000,"")</f>
        <v/>
      </c>
      <c r="J7" s="257" t="str">
        <f>IF(GUS_2020!J7&lt;&gt;"",GUS_2020!J7*41.868/1000,"")</f>
        <v/>
      </c>
      <c r="K7" s="257" t="str">
        <f>IF(GUS_2020!K7&lt;&gt;"",GUS_2020!K7*41.868/1000,"")</f>
        <v/>
      </c>
      <c r="L7" s="257" t="str">
        <f>IF(GUS_2020!L7&lt;&gt;"",GUS_2020!L7*41.868/1000,"")</f>
        <v/>
      </c>
      <c r="M7" s="257" t="str">
        <f>IF(GUS_2020!M7&lt;&gt;"",GUS_2020!M7*41.868/1000,"")</f>
        <v/>
      </c>
      <c r="N7" s="257" t="str">
        <f>IF(GUS_2020!N7&lt;&gt;"",GUS_2020!N7*41.868/1000,"")</f>
        <v/>
      </c>
      <c r="O7" s="257" t="str">
        <f>IF(GUS_2020!O7&lt;&gt;"",GUS_2020!O7*41.868/1000,"")</f>
        <v/>
      </c>
      <c r="P7" s="257" t="str">
        <f>IF(GUS_2020!P7&lt;&gt;"",GUS_2020!P7*41.868/1000,"")</f>
        <v/>
      </c>
      <c r="Q7" s="257" t="str">
        <f>IF(GUS_2020!Q7&lt;&gt;"",GUS_2020!Q7*41.868/1000,"")</f>
        <v/>
      </c>
      <c r="R7" s="257" t="str">
        <f>IF(GUS_2020!R7&lt;&gt;"",GUS_2020!R7*41.868/1000,"")</f>
        <v/>
      </c>
      <c r="S7" s="257" t="str">
        <f>IF(GUS_2020!S7&lt;&gt;"",GUS_2020!S7*41.868/1000,"")</f>
        <v/>
      </c>
      <c r="T7" s="257" t="str">
        <f>IF(GUS_2020!T7&lt;&gt;"",GUS_2020!T7*41.868/1000,"")</f>
        <v/>
      </c>
      <c r="U7" s="257" t="str">
        <f>IF(GUS_2020!U7&lt;&gt;"",GUS_2020!U7*41.868/1000,"")</f>
        <v/>
      </c>
      <c r="V7" s="257" t="str">
        <f>IF(GUS_2020!V7&lt;&gt;"",GUS_2020!V7*41.868/1000,"")</f>
        <v/>
      </c>
      <c r="W7" s="257">
        <f>IF(GUS_2020!W7&lt;&gt;"",GUS_2020!W7*41.868/1000,"")</f>
        <v>2.5958160000000001</v>
      </c>
      <c r="X7" s="257" t="str">
        <f>IF(GUS_2020!X7&lt;&gt;"",GUS_2020!X7*41.868/1000,"")</f>
        <v/>
      </c>
      <c r="Y7" s="257" t="str">
        <f>IF(GUS_2020!Y7&lt;&gt;"",GUS_2020!Y7*41.868/1000,"")</f>
        <v/>
      </c>
      <c r="Z7" s="257" t="str">
        <f>IF(GUS_2020!Z7&lt;&gt;"",GUS_2020!Z7*41.868/1000,"")</f>
        <v/>
      </c>
      <c r="AA7" s="257" t="str">
        <f>IF(GUS_2020!AA7&lt;&gt;"",GUS_2020!AA7*41.868/1000,"")</f>
        <v/>
      </c>
      <c r="AB7" s="257" t="str">
        <f>IF(GUS_2020!AB7&lt;&gt;"",GUS_2020!AB7*41.868/1000,"")</f>
        <v/>
      </c>
      <c r="AC7" s="257" t="str">
        <f>IF(GUS_2020!AC7&lt;&gt;"",GUS_2020!AC7*41.868/1000,"")</f>
        <v/>
      </c>
      <c r="AD7" s="257" t="str">
        <f>IF(GUS_2020!AD7&lt;&gt;"",GUS_2020!AD7*41.868/1000,"")</f>
        <v/>
      </c>
      <c r="AE7" s="257" t="str">
        <f>IF(GUS_2020!AE7&lt;&gt;"",GUS_2020!AE7*41.868/1000,"")</f>
        <v/>
      </c>
      <c r="AF7" s="257" t="str">
        <f>IF(GUS_2020!AF7&lt;&gt;"",GUS_2020!AF7*41.868/1000,"")</f>
        <v/>
      </c>
      <c r="AG7" s="257" t="str">
        <f>IF(GUS_2020!AG7&lt;&gt;"",GUS_2020!AG7*41.868/1000,"")</f>
        <v/>
      </c>
      <c r="AH7" s="257" t="str">
        <f>IF(GUS_2020!AH7&lt;&gt;"",GUS_2020!AH7*41.868/1000,"")</f>
        <v/>
      </c>
      <c r="AI7" s="257" t="str">
        <f>IF(GUS_2020!AI7&lt;&gt;"",GUS_2020!AI7*41.868/1000,"")</f>
        <v/>
      </c>
      <c r="AJ7" s="257" t="str">
        <f>IF(GUS_2020!AJ7&lt;&gt;"",GUS_2020!AJ7*41.868/1000,"")</f>
        <v/>
      </c>
      <c r="AK7" s="257" t="str">
        <f>IF(GUS_2020!AK7&lt;&gt;"",GUS_2020!AK7*41.868/1000,"")</f>
        <v/>
      </c>
      <c r="AL7" s="257" t="str">
        <f>IF(GUS_2020!AL7&lt;&gt;"",GUS_2020!AL7*41.868/1000,"")</f>
        <v/>
      </c>
      <c r="AM7" s="257" t="str">
        <f>IF(GUS_2020!AM7&lt;&gt;"",GUS_2020!AM7*41.868/1000,"")</f>
        <v/>
      </c>
      <c r="AN7" s="257" t="str">
        <f>IF(GUS_2020!AN7&lt;&gt;"",GUS_2020!AN7*41.868/1000,"")</f>
        <v/>
      </c>
      <c r="AO7" s="257">
        <f>IF(GUS_2020!AO7&lt;&gt;"",GUS_2020!AO7*41.868/1000,"")</f>
        <v>2.5958160000000001</v>
      </c>
      <c r="AP7" s="257" t="str">
        <f>IF(GUS_2020!AP7&lt;&gt;"",GUS_2020!AP7*41.868/1000,"")</f>
        <v/>
      </c>
      <c r="AQ7" s="257" t="str">
        <f>IF(GUS_2020!AQ7&lt;&gt;"",GUS_2020!AQ7*41.868/1000,"")</f>
        <v/>
      </c>
      <c r="AR7" s="257" t="str">
        <f>IF(GUS_2020!AR7&lt;&gt;"",GUS_2020!AR7*41.868/1000,"")</f>
        <v/>
      </c>
      <c r="AS7" s="257" t="str">
        <f>IF(GUS_2020!AS7&lt;&gt;"",GUS_2020!AS7*41.868/1000,"")</f>
        <v/>
      </c>
      <c r="AT7" s="257" t="str">
        <f>IF(GUS_2020!AT7&lt;&gt;"",GUS_2020!AT7*41.868/1000,"")</f>
        <v/>
      </c>
      <c r="AU7" s="257" t="str">
        <f>IF(GUS_2020!AU7&lt;&gt;"",GUS_2020!AU7*41.868/1000,"")</f>
        <v/>
      </c>
      <c r="AV7" s="257" t="str">
        <f>IF(GUS_2020!AV7&lt;&gt;"",GUS_2020!AV7*41.868/1000,"")</f>
        <v/>
      </c>
      <c r="AW7" s="257" t="str">
        <f>IF(GUS_2020!AW7&lt;&gt;"",GUS_2020!AW7*41.868/1000,"")</f>
        <v/>
      </c>
      <c r="AX7" s="257" t="str">
        <f>IF(GUS_2020!AX7&lt;&gt;"",GUS_2020!AX7*41.868/1000,"")</f>
        <v/>
      </c>
      <c r="AY7" s="257" t="str">
        <f>IF(GUS_2020!AY7&lt;&gt;"",GUS_2020!AY7*41.868/1000,"")</f>
        <v/>
      </c>
      <c r="AZ7" s="257" t="str">
        <f>IF(GUS_2020!AZ7&lt;&gt;"",GUS_2020!AZ7*41.868/1000,"")</f>
        <v/>
      </c>
      <c r="BA7" s="257" t="str">
        <f>IF(GUS_2020!BA7&lt;&gt;"",GUS_2020!BA7*41.868/1000,"")</f>
        <v/>
      </c>
      <c r="BB7" s="257" t="str">
        <f>IF(GUS_2020!BB7&lt;&gt;"",GUS_2020!BB7*41.868/1000,"")</f>
        <v/>
      </c>
      <c r="BC7" s="257" t="str">
        <f>IF(GUS_2020!BC7&lt;&gt;"",GUS_2020!BC7*41.868/1000,"")</f>
        <v/>
      </c>
      <c r="BD7" s="257" t="str">
        <f>IF(GUS_2020!BD7&lt;&gt;"",GUS_2020!BD7*41.868/1000,"")</f>
        <v/>
      </c>
      <c r="BE7" s="257" t="str">
        <f>IF(GUS_2020!BE7&lt;&gt;"",GUS_2020!BE7*41.868/1000,"")</f>
        <v/>
      </c>
      <c r="BF7" s="257" t="str">
        <f>IF(GUS_2020!BF7&lt;&gt;"",GUS_2020!BF7*41.868/1000,"")</f>
        <v/>
      </c>
      <c r="BG7" s="257" t="str">
        <f>IF(GUS_2020!BG7&lt;&gt;"",GUS_2020!BG7*41.868/1000,"")</f>
        <v/>
      </c>
      <c r="BH7" s="257" t="str">
        <f>IF(GUS_2020!BH7&lt;&gt;"",GUS_2020!BH7*41.868/1000,"")</f>
        <v/>
      </c>
      <c r="BI7" s="257" t="str">
        <f>IF(GUS_2020!BI7&lt;&gt;"",GUS_2020!BI7*41.868/1000,"")</f>
        <v/>
      </c>
      <c r="BJ7" s="257" t="str">
        <f>IF(GUS_2020!BJ7&lt;&gt;"",GUS_2020!BJ7*41.868/1000,"")</f>
        <v/>
      </c>
      <c r="BK7" s="257" t="str">
        <f>IF(GUS_2020!BK7&lt;&gt;"",GUS_2020!BK7*41.868/1000,"")</f>
        <v/>
      </c>
      <c r="BL7" s="257" t="str">
        <f>IF(GUS_2020!BL7&lt;&gt;"",GUS_2020!BL7*41.868/1000,"")</f>
        <v/>
      </c>
      <c r="BM7" s="257" t="str">
        <f>IF(GUS_2020!BM7&lt;&gt;"",GUS_2020!BM7*41.868/1000,"")</f>
        <v/>
      </c>
      <c r="BN7" s="257" t="str">
        <f>IF(GUS_2020!BN7&lt;&gt;"",GUS_2020!BN7*41.868/1000,"")</f>
        <v/>
      </c>
      <c r="BO7" s="257" t="str">
        <f>IF(GUS_2020!BO7&lt;&gt;"",GUS_2020!BO7*41.868/1000,"")</f>
        <v/>
      </c>
      <c r="BP7" s="257" t="str">
        <f>IF(GUS_2020!BP7&lt;&gt;"",GUS_2020!BP7*41.868/1000,"")</f>
        <v/>
      </c>
      <c r="BQ7" s="257" t="str">
        <f>IF(GUS_2020!BQ7&lt;&gt;"",GUS_2020!BQ7*41.868/1000,"")</f>
        <v/>
      </c>
      <c r="BR7" s="257" t="str">
        <f>IF(GUS_2020!BR7&lt;&gt;"",GUS_2020!BR7*41.868/1000,"")</f>
        <v/>
      </c>
      <c r="BS7" s="257" t="str">
        <f>IF(GUS_2020!BS7&lt;&gt;"",GUS_2020!BS7*41.868/1000,"")</f>
        <v/>
      </c>
    </row>
    <row r="8" spans="1:71" ht="26.25" customHeight="1">
      <c r="A8" s="256" t="s">
        <v>681</v>
      </c>
      <c r="B8" s="257">
        <f>IF(GUS_2020!B8&lt;&gt;"",GUS_2020!B8*41.868/1000,"")</f>
        <v>2448.9430560000005</v>
      </c>
      <c r="C8" s="257">
        <f>IF(GUS_2020!C8&lt;&gt;"",GUS_2020!C8*41.868/1000,"")</f>
        <v>323.97458400000005</v>
      </c>
      <c r="D8" s="257">
        <f>IF(GUS_2020!D8&lt;&gt;"",GUS_2020!D8*41.868/1000,"")</f>
        <v>7.9130520000000004</v>
      </c>
      <c r="E8" s="257">
        <f>IF(GUS_2020!E8&lt;&gt;"",GUS_2020!E8*41.868/1000,"")</f>
        <v>52.293132000000007</v>
      </c>
      <c r="F8" s="257">
        <f>IF(GUS_2020!F8&lt;&gt;"",GUS_2020!F8*41.868/1000,"")</f>
        <v>256.81831199999999</v>
      </c>
      <c r="G8" s="257" t="str">
        <f>IF(GUS_2020!G8&lt;&gt;"",GUS_2020!G8*41.868/1000,"")</f>
        <v/>
      </c>
      <c r="H8" s="257">
        <f>IF(GUS_2020!H8&lt;&gt;"",GUS_2020!H8*41.868/1000,"")</f>
        <v>1.214172</v>
      </c>
      <c r="I8" s="257">
        <f>IF(GUS_2020!I8&lt;&gt;"",GUS_2020!I8*41.868/1000,"")</f>
        <v>0.16747200000000001</v>
      </c>
      <c r="J8" s="257">
        <f>IF(GUS_2020!J8&lt;&gt;"",GUS_2020!J8*41.868/1000,"")</f>
        <v>5.4009720000000003</v>
      </c>
      <c r="K8" s="257" t="str">
        <f>IF(GUS_2020!K8&lt;&gt;"",GUS_2020!K8*41.868/1000,"")</f>
        <v/>
      </c>
      <c r="L8" s="257">
        <f>IF(GUS_2020!L8&lt;&gt;"",GUS_2020!L8*41.868/1000,"")</f>
        <v>4.1868000000000002E-2</v>
      </c>
      <c r="M8" s="257">
        <f>IF(GUS_2020!M8&lt;&gt;"",GUS_2020!M8*41.868/1000,"")</f>
        <v>0.12560400000000002</v>
      </c>
      <c r="N8" s="257" t="str">
        <f>IF(GUS_2020!N8&lt;&gt;"",GUS_2020!N8*41.868/1000,"")</f>
        <v/>
      </c>
      <c r="O8" s="257" t="str">
        <f>IF(GUS_2020!O8&lt;&gt;"",GUS_2020!O8*41.868/1000,"")</f>
        <v/>
      </c>
      <c r="P8" s="257" t="str">
        <f>IF(GUS_2020!P8&lt;&gt;"",GUS_2020!P8*41.868/1000,"")</f>
        <v/>
      </c>
      <c r="Q8" s="257" t="str">
        <f>IF(GUS_2020!Q8&lt;&gt;"",GUS_2020!Q8*41.868/1000,"")</f>
        <v/>
      </c>
      <c r="R8" s="257" t="str">
        <f>IF(GUS_2020!R8&lt;&gt;"",GUS_2020!R8*41.868/1000,"")</f>
        <v/>
      </c>
      <c r="S8" s="257" t="str">
        <f>IF(GUS_2020!S8&lt;&gt;"",GUS_2020!S8*41.868/1000,"")</f>
        <v/>
      </c>
      <c r="T8" s="257" t="str">
        <f>IF(GUS_2020!T8&lt;&gt;"",GUS_2020!T8*41.868/1000,"")</f>
        <v/>
      </c>
      <c r="U8" s="257" t="str">
        <f>IF(GUS_2020!U8&lt;&gt;"",GUS_2020!U8*41.868/1000,"")</f>
        <v/>
      </c>
      <c r="V8" s="257" t="str">
        <f>IF(GUS_2020!V8&lt;&gt;"",GUS_2020!V8*41.868/1000,"")</f>
        <v/>
      </c>
      <c r="W8" s="257">
        <f>IF(GUS_2020!W8&lt;&gt;"",GUS_2020!W8*41.868/1000,"")</f>
        <v>1402.201188</v>
      </c>
      <c r="X8" s="257">
        <f>IF(GUS_2020!X8&lt;&gt;"",GUS_2020!X8*41.868/1000,"")</f>
        <v>1058.4230400000001</v>
      </c>
      <c r="Y8" s="257" t="str">
        <f>IF(GUS_2020!Y8&lt;&gt;"",GUS_2020!Y8*41.868/1000,"")</f>
        <v/>
      </c>
      <c r="Z8" s="257">
        <f>IF(GUS_2020!Z8&lt;&gt;"",GUS_2020!Z8*41.868/1000,"")</f>
        <v>9.420300000000001</v>
      </c>
      <c r="AA8" s="257">
        <f>IF(GUS_2020!AA8&lt;&gt;"",GUS_2020!AA8*41.868/1000,"")</f>
        <v>3.0563639999999999</v>
      </c>
      <c r="AB8" s="257" t="str">
        <f>IF(GUS_2020!AB8&lt;&gt;"",GUS_2020!AB8*41.868/1000,"")</f>
        <v/>
      </c>
      <c r="AC8" s="257" t="str">
        <f>IF(GUS_2020!AC8&lt;&gt;"",GUS_2020!AC8*41.868/1000,"")</f>
        <v/>
      </c>
      <c r="AD8" s="257" t="str">
        <f>IF(GUS_2020!AD8&lt;&gt;"",GUS_2020!AD8*41.868/1000,"")</f>
        <v/>
      </c>
      <c r="AE8" s="257">
        <f>IF(GUS_2020!AE8&lt;&gt;"",GUS_2020!AE8*41.868/1000,"")</f>
        <v>98.641007999999999</v>
      </c>
      <c r="AF8" s="257">
        <f>IF(GUS_2020!AF8&lt;&gt;"",GUS_2020!AF8*41.868/1000,"")</f>
        <v>14.905008000000002</v>
      </c>
      <c r="AG8" s="257">
        <f>IF(GUS_2020!AG8&lt;&gt;"",GUS_2020!AG8*41.868/1000,"")</f>
        <v>0</v>
      </c>
      <c r="AH8" s="257" t="str">
        <f>IF(GUS_2020!AH8&lt;&gt;"",GUS_2020!AH8*41.868/1000,"")</f>
        <v/>
      </c>
      <c r="AI8" s="257" t="str">
        <f>IF(GUS_2020!AI8&lt;&gt;"",GUS_2020!AI8*41.868/1000,"")</f>
        <v/>
      </c>
      <c r="AJ8" s="257">
        <f>IF(GUS_2020!AJ8&lt;&gt;"",GUS_2020!AJ8*41.868/1000,"")</f>
        <v>0</v>
      </c>
      <c r="AK8" s="257" t="str">
        <f>IF(GUS_2020!AK8&lt;&gt;"",GUS_2020!AK8*41.868/1000,"")</f>
        <v/>
      </c>
      <c r="AL8" s="257">
        <f>IF(GUS_2020!AL8&lt;&gt;"",GUS_2020!AL8*41.868/1000,"")</f>
        <v>183.29810400000002</v>
      </c>
      <c r="AM8" s="257">
        <f>IF(GUS_2020!AM8&lt;&gt;"",GUS_2020!AM8*41.868/1000,"")</f>
        <v>1.25604</v>
      </c>
      <c r="AN8" s="257">
        <f>IF(GUS_2020!AN8&lt;&gt;"",GUS_2020!AN8*41.868/1000,"")</f>
        <v>3.307572</v>
      </c>
      <c r="AO8" s="257">
        <f>IF(GUS_2020!AO8&lt;&gt;"",GUS_2020!AO8*41.868/1000,"")</f>
        <v>9.5877720000000011</v>
      </c>
      <c r="AP8" s="257">
        <f>IF(GUS_2020!AP8&lt;&gt;"",GUS_2020!AP8*41.868/1000,"")</f>
        <v>7.0756920000000001</v>
      </c>
      <c r="AQ8" s="257">
        <f>IF(GUS_2020!AQ8&lt;&gt;"",GUS_2020!AQ8*41.868/1000,"")</f>
        <v>1.4653800000000001</v>
      </c>
      <c r="AR8" s="257">
        <f>IF(GUS_2020!AR8&lt;&gt;"",GUS_2020!AR8*41.868/1000,"")</f>
        <v>3.5587800000000001</v>
      </c>
      <c r="AS8" s="257">
        <f>IF(GUS_2020!AS8&lt;&gt;"",GUS_2020!AS8*41.868/1000,"")</f>
        <v>8.1223920000000014</v>
      </c>
      <c r="AT8" s="257">
        <f>IF(GUS_2020!AT8&lt;&gt;"",GUS_2020!AT8*41.868/1000,"")</f>
        <v>605.87182799999994</v>
      </c>
      <c r="AU8" s="257">
        <f>IF(GUS_2020!AU8&lt;&gt;"",GUS_2020!AU8*41.868/1000,"")</f>
        <v>42.663492000000005</v>
      </c>
      <c r="AV8" s="257" t="str">
        <f>IF(GUS_2020!AV8&lt;&gt;"",GUS_2020!AV8*41.868/1000,"")</f>
        <v/>
      </c>
      <c r="AW8" s="257" t="str">
        <f>IF(GUS_2020!AW8&lt;&gt;"",GUS_2020!AW8*41.868/1000,"")</f>
        <v/>
      </c>
      <c r="AX8" s="257" t="str">
        <f>IF(GUS_2020!AX8&lt;&gt;"",GUS_2020!AX8*41.868/1000,"")</f>
        <v/>
      </c>
      <c r="AY8" s="257" t="str">
        <f>IF(GUS_2020!AY8&lt;&gt;"",GUS_2020!AY8*41.868/1000,"")</f>
        <v/>
      </c>
      <c r="AZ8" s="257" t="str">
        <f>IF(GUS_2020!AZ8&lt;&gt;"",GUS_2020!AZ8*41.868/1000,"")</f>
        <v/>
      </c>
      <c r="BA8" s="257" t="str">
        <f>IF(GUS_2020!BA8&lt;&gt;"",GUS_2020!BA8*41.868/1000,"")</f>
        <v/>
      </c>
      <c r="BB8" s="257">
        <f>IF(GUS_2020!BB8&lt;&gt;"",GUS_2020!BB8*41.868/1000,"")</f>
        <v>27.256068000000003</v>
      </c>
      <c r="BC8" s="257" t="str">
        <f>IF(GUS_2020!BC8&lt;&gt;"",GUS_2020!BC8*41.868/1000,"")</f>
        <v/>
      </c>
      <c r="BD8" s="257" t="str">
        <f>IF(GUS_2020!BD8&lt;&gt;"",GUS_2020!BD8*41.868/1000,"")</f>
        <v/>
      </c>
      <c r="BE8" s="257" t="str">
        <f>IF(GUS_2020!BE8&lt;&gt;"",GUS_2020!BE8*41.868/1000,"")</f>
        <v/>
      </c>
      <c r="BF8" s="257">
        <f>IF(GUS_2020!BF8&lt;&gt;"",GUS_2020!BF8*41.868/1000,"")</f>
        <v>1.6328520000000002</v>
      </c>
      <c r="BG8" s="257">
        <f>IF(GUS_2020!BG8&lt;&gt;"",GUS_2020!BG8*41.868/1000,"")</f>
        <v>0.58615200000000001</v>
      </c>
      <c r="BH8" s="257">
        <f>IF(GUS_2020!BH8&lt;&gt;"",GUS_2020!BH8*41.868/1000,"")</f>
        <v>11.471832000000001</v>
      </c>
      <c r="BI8" s="257">
        <f>IF(GUS_2020!BI8&lt;&gt;"",GUS_2020!BI8*41.868/1000,"")</f>
        <v>1.67472</v>
      </c>
      <c r="BJ8" s="257" t="str">
        <f>IF(GUS_2020!BJ8&lt;&gt;"",GUS_2020!BJ8*41.868/1000,"")</f>
        <v/>
      </c>
      <c r="BK8" s="257" t="str">
        <f>IF(GUS_2020!BK8&lt;&gt;"",GUS_2020!BK8*41.868/1000,"")</f>
        <v/>
      </c>
      <c r="BL8" s="257" t="str">
        <f>IF(GUS_2020!BL8&lt;&gt;"",GUS_2020!BL8*41.868/1000,"")</f>
        <v/>
      </c>
      <c r="BM8" s="257" t="str">
        <f>IF(GUS_2020!BM8&lt;&gt;"",GUS_2020!BM8*41.868/1000,"")</f>
        <v/>
      </c>
      <c r="BN8" s="257" t="str">
        <f>IF(GUS_2020!BN8&lt;&gt;"",GUS_2020!BN8*41.868/1000,"")</f>
        <v/>
      </c>
      <c r="BO8" s="257" t="str">
        <f>IF(GUS_2020!BO8&lt;&gt;"",GUS_2020!BO8*41.868/1000,"")</f>
        <v/>
      </c>
      <c r="BP8" s="257" t="str">
        <f>IF(GUS_2020!BP8&lt;&gt;"",GUS_2020!BP8*41.868/1000,"")</f>
        <v/>
      </c>
      <c r="BQ8" s="257" t="str">
        <f>IF(GUS_2020!BQ8&lt;&gt;"",GUS_2020!BQ8*41.868/1000,"")</f>
        <v/>
      </c>
      <c r="BR8" s="257" t="str">
        <f>IF(GUS_2020!BR8&lt;&gt;"",GUS_2020!BR8*41.868/1000,"")</f>
        <v/>
      </c>
      <c r="BS8" s="257">
        <f>IF(GUS_2020!BS8&lt;&gt;"",GUS_2020!BS8*41.868/1000,"")</f>
        <v>74.231964000000005</v>
      </c>
    </row>
    <row r="9" spans="1:71" ht="26.25" customHeight="1">
      <c r="A9" s="256" t="s">
        <v>682</v>
      </c>
      <c r="B9" s="257">
        <f>IF(GUS_2020!B9&lt;&gt;"",GUS_2020!B9*41.868/1000,"")</f>
        <v>598.50306</v>
      </c>
      <c r="C9" s="257">
        <f>IF(GUS_2020!C9&lt;&gt;"",GUS_2020!C9*41.868/1000,"")</f>
        <v>318.32240400000006</v>
      </c>
      <c r="D9" s="257" t="str">
        <f>IF(GUS_2020!D9&lt;&gt;"",GUS_2020!D9*41.868/1000,"")</f>
        <v/>
      </c>
      <c r="E9" s="257">
        <f>IF(GUS_2020!E9&lt;&gt;"",GUS_2020!E9*41.868/1000,"")</f>
        <v>78.837444000000005</v>
      </c>
      <c r="F9" s="257">
        <f>IF(GUS_2020!F9&lt;&gt;"",GUS_2020!F9*41.868/1000,"")</f>
        <v>49.613579999999999</v>
      </c>
      <c r="G9" s="257" t="str">
        <f>IF(GUS_2020!G9&lt;&gt;"",GUS_2020!G9*41.868/1000,"")</f>
        <v/>
      </c>
      <c r="H9" s="257">
        <f>IF(GUS_2020!H9&lt;&gt;"",GUS_2020!H9*41.868/1000,"")</f>
        <v>0.41868</v>
      </c>
      <c r="I9" s="257">
        <f>IF(GUS_2020!I9&lt;&gt;"",GUS_2020!I9*41.868/1000,"")</f>
        <v>0.50241600000000008</v>
      </c>
      <c r="J9" s="257">
        <f>IF(GUS_2020!J9&lt;&gt;"",GUS_2020!J9*41.868/1000,"")</f>
        <v>177.687792</v>
      </c>
      <c r="K9" s="257" t="str">
        <f>IF(GUS_2020!K9&lt;&gt;"",GUS_2020!K9*41.868/1000,"")</f>
        <v/>
      </c>
      <c r="L9" s="257">
        <f>IF(GUS_2020!L9&lt;&gt;"",GUS_2020!L9*41.868/1000,"")</f>
        <v>11.220623999999999</v>
      </c>
      <c r="M9" s="257" t="str">
        <f>IF(GUS_2020!M9&lt;&gt;"",GUS_2020!M9*41.868/1000,"")</f>
        <v/>
      </c>
      <c r="N9" s="257" t="str">
        <f>IF(GUS_2020!N9&lt;&gt;"",GUS_2020!N9*41.868/1000,"")</f>
        <v/>
      </c>
      <c r="O9" s="257" t="str">
        <f>IF(GUS_2020!O9&lt;&gt;"",GUS_2020!O9*41.868/1000,"")</f>
        <v/>
      </c>
      <c r="P9" s="257" t="str">
        <f>IF(GUS_2020!P9&lt;&gt;"",GUS_2020!P9*41.868/1000,"")</f>
        <v/>
      </c>
      <c r="Q9" s="257" t="str">
        <f>IF(GUS_2020!Q9&lt;&gt;"",GUS_2020!Q9*41.868/1000,"")</f>
        <v/>
      </c>
      <c r="R9" s="257" t="str">
        <f>IF(GUS_2020!R9&lt;&gt;"",GUS_2020!R9*41.868/1000,"")</f>
        <v/>
      </c>
      <c r="S9" s="257" t="str">
        <f>IF(GUS_2020!S9&lt;&gt;"",GUS_2020!S9*41.868/1000,"")</f>
        <v/>
      </c>
      <c r="T9" s="257" t="str">
        <f>IF(GUS_2020!T9&lt;&gt;"",GUS_2020!T9*41.868/1000,"")</f>
        <v/>
      </c>
      <c r="U9" s="257" t="str">
        <f>IF(GUS_2020!U9&lt;&gt;"",GUS_2020!U9*41.868/1000,"")</f>
        <v/>
      </c>
      <c r="V9" s="257" t="str">
        <f>IF(GUS_2020!V9&lt;&gt;"",GUS_2020!V9*41.868/1000,"")</f>
        <v/>
      </c>
      <c r="W9" s="257">
        <f>IF(GUS_2020!W9&lt;&gt;"",GUS_2020!W9*41.868/1000,"")</f>
        <v>194.68620000000001</v>
      </c>
      <c r="X9" s="257">
        <f>IF(GUS_2020!X9&lt;&gt;"",GUS_2020!X9*41.868/1000,"")</f>
        <v>8.4573360000000015</v>
      </c>
      <c r="Y9" s="257" t="str">
        <f>IF(GUS_2020!Y9&lt;&gt;"",GUS_2020!Y9*41.868/1000,"")</f>
        <v/>
      </c>
      <c r="Z9" s="257" t="str">
        <f>IF(GUS_2020!Z9&lt;&gt;"",GUS_2020!Z9*41.868/1000,"")</f>
        <v/>
      </c>
      <c r="AA9" s="257" t="str">
        <f>IF(GUS_2020!AA9&lt;&gt;"",GUS_2020!AA9*41.868/1000,"")</f>
        <v/>
      </c>
      <c r="AB9" s="257" t="str">
        <f>IF(GUS_2020!AB9&lt;&gt;"",GUS_2020!AB9*41.868/1000,"")</f>
        <v/>
      </c>
      <c r="AC9" s="257" t="str">
        <f>IF(GUS_2020!AC9&lt;&gt;"",GUS_2020!AC9*41.868/1000,"")</f>
        <v/>
      </c>
      <c r="AD9" s="257" t="str">
        <f>IF(GUS_2020!AD9&lt;&gt;"",GUS_2020!AD9*41.868/1000,"")</f>
        <v/>
      </c>
      <c r="AE9" s="257">
        <f>IF(GUS_2020!AE9&lt;&gt;"",GUS_2020!AE9*41.868/1000,"")</f>
        <v>16.328520000000001</v>
      </c>
      <c r="AF9" s="257">
        <f>IF(GUS_2020!AF9&lt;&gt;"",GUS_2020!AF9*41.868/1000,"")</f>
        <v>9.0853559999999991</v>
      </c>
      <c r="AG9" s="257">
        <f>IF(GUS_2020!AG9&lt;&gt;"",GUS_2020!AG9*41.868/1000,"")</f>
        <v>1.1304360000000002</v>
      </c>
      <c r="AH9" s="257" t="str">
        <f>IF(GUS_2020!AH9&lt;&gt;"",GUS_2020!AH9*41.868/1000,"")</f>
        <v/>
      </c>
      <c r="AI9" s="257">
        <f>IF(GUS_2020!AI9&lt;&gt;"",GUS_2020!AI9*41.868/1000,"")</f>
        <v>6.6151439999999999</v>
      </c>
      <c r="AJ9" s="257">
        <f>IF(GUS_2020!AJ9&lt;&gt;"",GUS_2020!AJ9*41.868/1000,"")</f>
        <v>0</v>
      </c>
      <c r="AK9" s="257">
        <f>IF(GUS_2020!AK9&lt;&gt;"",GUS_2020!AK9*41.868/1000,"")</f>
        <v>27.758483999999999</v>
      </c>
      <c r="AL9" s="257">
        <f>IF(GUS_2020!AL9&lt;&gt;"",GUS_2020!AL9*41.868/1000,"")</f>
        <v>13.983912</v>
      </c>
      <c r="AM9" s="257">
        <f>IF(GUS_2020!AM9&lt;&gt;"",GUS_2020!AM9*41.868/1000,"")</f>
        <v>45.552384000000004</v>
      </c>
      <c r="AN9" s="257">
        <f>IF(GUS_2020!AN9&lt;&gt;"",GUS_2020!AN9*41.868/1000,"")</f>
        <v>5.2335000000000003</v>
      </c>
      <c r="AO9" s="257">
        <f>IF(GUS_2020!AO9&lt;&gt;"",GUS_2020!AO9*41.868/1000,"")</f>
        <v>14.611932000000001</v>
      </c>
      <c r="AP9" s="257">
        <f>IF(GUS_2020!AP9&lt;&gt;"",GUS_2020!AP9*41.868/1000,"")</f>
        <v>20.766528000000001</v>
      </c>
      <c r="AQ9" s="257">
        <f>IF(GUS_2020!AQ9&lt;&gt;"",GUS_2020!AQ9*41.868/1000,"")</f>
        <v>7.9130520000000004</v>
      </c>
      <c r="AR9" s="257">
        <f>IF(GUS_2020!AR9&lt;&gt;"",GUS_2020!AR9*41.868/1000,"")</f>
        <v>0.50241600000000008</v>
      </c>
      <c r="AS9" s="257">
        <f>IF(GUS_2020!AS9&lt;&gt;"",GUS_2020!AS9*41.868/1000,"")</f>
        <v>16.872803999999999</v>
      </c>
      <c r="AT9" s="257">
        <f>IF(GUS_2020!AT9&lt;&gt;"",GUS_2020!AT9*41.868/1000,"")</f>
        <v>34.499232000000006</v>
      </c>
      <c r="AU9" s="257">
        <f>IF(GUS_2020!AU9&lt;&gt;"",GUS_2020!AU9*41.868/1000,"")</f>
        <v>24.492780000000003</v>
      </c>
      <c r="AV9" s="257" t="str">
        <f>IF(GUS_2020!AV9&lt;&gt;"",GUS_2020!AV9*41.868/1000,"")</f>
        <v/>
      </c>
      <c r="AW9" s="257" t="str">
        <f>IF(GUS_2020!AW9&lt;&gt;"",GUS_2020!AW9*41.868/1000,"")</f>
        <v/>
      </c>
      <c r="AX9" s="257" t="str">
        <f>IF(GUS_2020!AX9&lt;&gt;"",GUS_2020!AX9*41.868/1000,"")</f>
        <v/>
      </c>
      <c r="AY9" s="257" t="str">
        <f>IF(GUS_2020!AY9&lt;&gt;"",GUS_2020!AY9*41.868/1000,"")</f>
        <v/>
      </c>
      <c r="AZ9" s="257" t="str">
        <f>IF(GUS_2020!AZ9&lt;&gt;"",GUS_2020!AZ9*41.868/1000,"")</f>
        <v/>
      </c>
      <c r="BA9" s="257" t="str">
        <f>IF(GUS_2020!BA9&lt;&gt;"",GUS_2020!BA9*41.868/1000,"")</f>
        <v/>
      </c>
      <c r="BB9" s="257">
        <f>IF(GUS_2020!BB9&lt;&gt;"",GUS_2020!BB9*41.868/1000,"")</f>
        <v>11.93238</v>
      </c>
      <c r="BC9" s="257" t="str">
        <f>IF(GUS_2020!BC9&lt;&gt;"",GUS_2020!BC9*41.868/1000,"")</f>
        <v/>
      </c>
      <c r="BD9" s="257" t="str">
        <f>IF(GUS_2020!BD9&lt;&gt;"",GUS_2020!BD9*41.868/1000,"")</f>
        <v/>
      </c>
      <c r="BE9" s="257" t="str">
        <f>IF(GUS_2020!BE9&lt;&gt;"",GUS_2020!BE9*41.868/1000,"")</f>
        <v/>
      </c>
      <c r="BF9" s="257">
        <f>IF(GUS_2020!BF9&lt;&gt;"",GUS_2020!BF9*41.868/1000,"")</f>
        <v>4.1868000000000002E-2</v>
      </c>
      <c r="BG9" s="257" t="str">
        <f>IF(GUS_2020!BG9&lt;&gt;"",GUS_2020!BG9*41.868/1000,"")</f>
        <v/>
      </c>
      <c r="BH9" s="257">
        <f>IF(GUS_2020!BH9&lt;&gt;"",GUS_2020!BH9*41.868/1000,"")</f>
        <v>12.560400000000001</v>
      </c>
      <c r="BI9" s="257" t="str">
        <f>IF(GUS_2020!BI9&lt;&gt;"",GUS_2020!BI9*41.868/1000,"")</f>
        <v/>
      </c>
      <c r="BJ9" s="257" t="str">
        <f>IF(GUS_2020!BJ9&lt;&gt;"",GUS_2020!BJ9*41.868/1000,"")</f>
        <v/>
      </c>
      <c r="BK9" s="257" t="str">
        <f>IF(GUS_2020!BK9&lt;&gt;"",GUS_2020!BK9*41.868/1000,"")</f>
        <v/>
      </c>
      <c r="BL9" s="257" t="str">
        <f>IF(GUS_2020!BL9&lt;&gt;"",GUS_2020!BL9*41.868/1000,"")</f>
        <v/>
      </c>
      <c r="BM9" s="257" t="str">
        <f>IF(GUS_2020!BM9&lt;&gt;"",GUS_2020!BM9*41.868/1000,"")</f>
        <v/>
      </c>
      <c r="BN9" s="257" t="str">
        <f>IF(GUS_2020!BN9&lt;&gt;"",GUS_2020!BN9*41.868/1000,"")</f>
        <v/>
      </c>
      <c r="BO9" s="257" t="str">
        <f>IF(GUS_2020!BO9&lt;&gt;"",GUS_2020!BO9*41.868/1000,"")</f>
        <v/>
      </c>
      <c r="BP9" s="257" t="str">
        <f>IF(GUS_2020!BP9&lt;&gt;"",GUS_2020!BP9*41.868/1000,"")</f>
        <v/>
      </c>
      <c r="BQ9" s="257" t="str">
        <f>IF(GUS_2020!BQ9&lt;&gt;"",GUS_2020!BQ9*41.868/1000,"")</f>
        <v/>
      </c>
      <c r="BR9" s="257" t="str">
        <f>IF(GUS_2020!BR9&lt;&gt;"",GUS_2020!BR9*41.868/1000,"")</f>
        <v/>
      </c>
      <c r="BS9" s="257">
        <f>IF(GUS_2020!BS9&lt;&gt;"",GUS_2020!BS9*41.868/1000,"")</f>
        <v>26.502444000000004</v>
      </c>
    </row>
    <row r="10" spans="1:71" ht="26.25" customHeight="1">
      <c r="A10" s="256" t="s">
        <v>683</v>
      </c>
      <c r="B10" s="257">
        <f>IF(GUS_2020!B10&lt;&gt;"",GUS_2020!B10*41.868/1000,"")</f>
        <v>37.848672000000001</v>
      </c>
      <c r="C10" s="257">
        <f>IF(GUS_2020!C10&lt;&gt;"",GUS_2020!C10*41.868/1000,"")</f>
        <v>23.906628000000001</v>
      </c>
      <c r="D10" s="257">
        <f>IF(GUS_2020!D10&lt;&gt;"",GUS_2020!D10*41.868/1000,"")</f>
        <v>0.41868</v>
      </c>
      <c r="E10" s="257">
        <f>IF(GUS_2020!E10&lt;&gt;"",GUS_2020!E10*41.868/1000,"")</f>
        <v>-1.0048320000000002</v>
      </c>
      <c r="F10" s="257">
        <f>IF(GUS_2020!F10&lt;&gt;"",GUS_2020!F10*41.868/1000,"")</f>
        <v>15.323688000000001</v>
      </c>
      <c r="G10" s="257" t="str">
        <f>IF(GUS_2020!G10&lt;&gt;"",GUS_2020!G10*41.868/1000,"")</f>
        <v/>
      </c>
      <c r="H10" s="257">
        <f>IF(GUS_2020!H10&lt;&gt;"",GUS_2020!H10*41.868/1000,"")</f>
        <v>0.20934</v>
      </c>
      <c r="I10" s="257">
        <f>IF(GUS_2020!I10&lt;&gt;"",GUS_2020!I10*41.868/1000,"")</f>
        <v>0</v>
      </c>
      <c r="J10" s="257">
        <f>IF(GUS_2020!J10&lt;&gt;"",GUS_2020!J10*41.868/1000,"")</f>
        <v>8.9597519999999999</v>
      </c>
      <c r="K10" s="257" t="str">
        <f>IF(GUS_2020!K10&lt;&gt;"",GUS_2020!K10*41.868/1000,"")</f>
        <v/>
      </c>
      <c r="L10" s="257">
        <f>IF(GUS_2020!L10&lt;&gt;"",GUS_2020!L10*41.868/1000,"")</f>
        <v>0</v>
      </c>
      <c r="M10" s="257">
        <f>IF(GUS_2020!M10&lt;&gt;"",GUS_2020!M10*41.868/1000,"")</f>
        <v>0</v>
      </c>
      <c r="N10" s="257" t="str">
        <f>IF(GUS_2020!N10&lt;&gt;"",GUS_2020!N10*41.868/1000,"")</f>
        <v/>
      </c>
      <c r="O10" s="257" t="str">
        <f>IF(GUS_2020!O10&lt;&gt;"",GUS_2020!O10*41.868/1000,"")</f>
        <v/>
      </c>
      <c r="P10" s="257" t="str">
        <f>IF(GUS_2020!P10&lt;&gt;"",GUS_2020!P10*41.868/1000,"")</f>
        <v/>
      </c>
      <c r="Q10" s="257" t="str">
        <f>IF(GUS_2020!Q10&lt;&gt;"",GUS_2020!Q10*41.868/1000,"")</f>
        <v/>
      </c>
      <c r="R10" s="257" t="str">
        <f>IF(GUS_2020!R10&lt;&gt;"",GUS_2020!R10*41.868/1000,"")</f>
        <v/>
      </c>
      <c r="S10" s="257" t="str">
        <f>IF(GUS_2020!S10&lt;&gt;"",GUS_2020!S10*41.868/1000,"")</f>
        <v/>
      </c>
      <c r="T10" s="257" t="str">
        <f>IF(GUS_2020!T10&lt;&gt;"",GUS_2020!T10*41.868/1000,"")</f>
        <v/>
      </c>
      <c r="U10" s="257" t="str">
        <f>IF(GUS_2020!U10&lt;&gt;"",GUS_2020!U10*41.868/1000,"")</f>
        <v/>
      </c>
      <c r="V10" s="257" t="str">
        <f>IF(GUS_2020!V10&lt;&gt;"",GUS_2020!V10*41.868/1000,"")</f>
        <v/>
      </c>
      <c r="W10" s="257">
        <f>IF(GUS_2020!W10&lt;&gt;"",GUS_2020!W10*41.868/1000,"")</f>
        <v>-2.6376840000000001</v>
      </c>
      <c r="X10" s="257">
        <f>IF(GUS_2020!X10&lt;&gt;"",GUS_2020!X10*41.868/1000,"")</f>
        <v>-1.5909840000000002</v>
      </c>
      <c r="Y10" s="257" t="str">
        <f>IF(GUS_2020!Y10&lt;&gt;"",GUS_2020!Y10*41.868/1000,"")</f>
        <v/>
      </c>
      <c r="Z10" s="257">
        <f>IF(GUS_2020!Z10&lt;&gt;"",GUS_2020!Z10*41.868/1000,"")</f>
        <v>-2.3027400000000005</v>
      </c>
      <c r="AA10" s="257">
        <f>IF(GUS_2020!AA10&lt;&gt;"",GUS_2020!AA10*41.868/1000,"")</f>
        <v>-4.1868000000000002E-2</v>
      </c>
      <c r="AB10" s="257" t="str">
        <f>IF(GUS_2020!AB10&lt;&gt;"",GUS_2020!AB10*41.868/1000,"")</f>
        <v/>
      </c>
      <c r="AC10" s="257" t="str">
        <f>IF(GUS_2020!AC10&lt;&gt;"",GUS_2020!AC10*41.868/1000,"")</f>
        <v/>
      </c>
      <c r="AD10" s="257" t="str">
        <f>IF(GUS_2020!AD10&lt;&gt;"",GUS_2020!AD10*41.868/1000,"")</f>
        <v/>
      </c>
      <c r="AE10" s="257">
        <f>IF(GUS_2020!AE10&lt;&gt;"",GUS_2020!AE10*41.868/1000,"")</f>
        <v>0.20934</v>
      </c>
      <c r="AF10" s="257">
        <f>IF(GUS_2020!AF10&lt;&gt;"",GUS_2020!AF10*41.868/1000,"")</f>
        <v>8.3736000000000005E-2</v>
      </c>
      <c r="AG10" s="257">
        <f>IF(GUS_2020!AG10&lt;&gt;"",GUS_2020!AG10*41.868/1000,"")</f>
        <v>4.1868000000000002E-2</v>
      </c>
      <c r="AH10" s="257" t="str">
        <f>IF(GUS_2020!AH10&lt;&gt;"",GUS_2020!AH10*41.868/1000,"")</f>
        <v/>
      </c>
      <c r="AI10" s="257">
        <f>IF(GUS_2020!AI10&lt;&gt;"",GUS_2020!AI10*41.868/1000,"")</f>
        <v>1.088568</v>
      </c>
      <c r="AJ10" s="257">
        <f>IF(GUS_2020!AJ10&lt;&gt;"",GUS_2020!AJ10*41.868/1000,"")</f>
        <v>0</v>
      </c>
      <c r="AK10" s="257">
        <f>IF(GUS_2020!AK10&lt;&gt;"",GUS_2020!AK10*41.868/1000,"")</f>
        <v>0</v>
      </c>
      <c r="AL10" s="257">
        <f>IF(GUS_2020!AL10&lt;&gt;"",GUS_2020!AL10*41.868/1000,"")</f>
        <v>0.50241600000000008</v>
      </c>
      <c r="AM10" s="257">
        <f>IF(GUS_2020!AM10&lt;&gt;"",GUS_2020!AM10*41.868/1000,"")</f>
        <v>-0.79549200000000009</v>
      </c>
      <c r="AN10" s="257">
        <f>IF(GUS_2020!AN10&lt;&gt;"",GUS_2020!AN10*41.868/1000,"")</f>
        <v>0.12560400000000002</v>
      </c>
      <c r="AO10" s="257">
        <f>IF(GUS_2020!AO10&lt;&gt;"",GUS_2020!AO10*41.868/1000,"")</f>
        <v>8.3736000000000005E-2</v>
      </c>
      <c r="AP10" s="257">
        <f>IF(GUS_2020!AP10&lt;&gt;"",GUS_2020!AP10*41.868/1000,"")</f>
        <v>-8.3736000000000005E-2</v>
      </c>
      <c r="AQ10" s="257">
        <f>IF(GUS_2020!AQ10&lt;&gt;"",GUS_2020!AQ10*41.868/1000,"")</f>
        <v>4.1868000000000002E-2</v>
      </c>
      <c r="AR10" s="257">
        <f>IF(GUS_2020!AR10&lt;&gt;"",GUS_2020!AR10*41.868/1000,"")</f>
        <v>8.3736000000000005E-2</v>
      </c>
      <c r="AS10" s="257">
        <f>IF(GUS_2020!AS10&lt;&gt;"",GUS_2020!AS10*41.868/1000,"")</f>
        <v>-8.3736000000000005E-2</v>
      </c>
      <c r="AT10" s="257">
        <f>IF(GUS_2020!AT10&lt;&gt;"",GUS_2020!AT10*41.868/1000,"")</f>
        <v>16.579727999999999</v>
      </c>
      <c r="AU10" s="257">
        <f>IF(GUS_2020!AU10&lt;&gt;"",GUS_2020!AU10*41.868/1000,"")</f>
        <v>-4.1868000000000002E-2</v>
      </c>
      <c r="AV10" s="257" t="str">
        <f>IF(GUS_2020!AV10&lt;&gt;"",GUS_2020!AV10*41.868/1000,"")</f>
        <v/>
      </c>
      <c r="AW10" s="257" t="str">
        <f>IF(GUS_2020!AW10&lt;&gt;"",GUS_2020!AW10*41.868/1000,"")</f>
        <v/>
      </c>
      <c r="AX10" s="257" t="str">
        <f>IF(GUS_2020!AX10&lt;&gt;"",GUS_2020!AX10*41.868/1000,"")</f>
        <v/>
      </c>
      <c r="AY10" s="257" t="str">
        <f>IF(GUS_2020!AY10&lt;&gt;"",GUS_2020!AY10*41.868/1000,"")</f>
        <v/>
      </c>
      <c r="AZ10" s="257" t="str">
        <f>IF(GUS_2020!AZ10&lt;&gt;"",GUS_2020!AZ10*41.868/1000,"")</f>
        <v/>
      </c>
      <c r="BA10" s="257" t="str">
        <f>IF(GUS_2020!BA10&lt;&gt;"",GUS_2020!BA10*41.868/1000,"")</f>
        <v/>
      </c>
      <c r="BB10" s="257" t="str">
        <f>IF(GUS_2020!BB10&lt;&gt;"",GUS_2020!BB10*41.868/1000,"")</f>
        <v/>
      </c>
      <c r="BC10" s="257" t="str">
        <f>IF(GUS_2020!BC10&lt;&gt;"",GUS_2020!BC10*41.868/1000,"")</f>
        <v/>
      </c>
      <c r="BD10" s="257" t="str">
        <f>IF(GUS_2020!BD10&lt;&gt;"",GUS_2020!BD10*41.868/1000,"")</f>
        <v/>
      </c>
      <c r="BE10" s="257" t="str">
        <f>IF(GUS_2020!BE10&lt;&gt;"",GUS_2020!BE10*41.868/1000,"")</f>
        <v/>
      </c>
      <c r="BF10" s="257">
        <f>IF(GUS_2020!BF10&lt;&gt;"",GUS_2020!BF10*41.868/1000,"")</f>
        <v>0</v>
      </c>
      <c r="BG10" s="257" t="str">
        <f>IF(GUS_2020!BG10&lt;&gt;"",GUS_2020!BG10*41.868/1000,"")</f>
        <v/>
      </c>
      <c r="BH10" s="257">
        <f>IF(GUS_2020!BH10&lt;&gt;"",GUS_2020!BH10*41.868/1000,"")</f>
        <v>-4.1868000000000002E-2</v>
      </c>
      <c r="BI10" s="257" t="str">
        <f>IF(GUS_2020!BI10&lt;&gt;"",GUS_2020!BI10*41.868/1000,"")</f>
        <v/>
      </c>
      <c r="BJ10" s="257" t="str">
        <f>IF(GUS_2020!BJ10&lt;&gt;"",GUS_2020!BJ10*41.868/1000,"")</f>
        <v/>
      </c>
      <c r="BK10" s="257" t="str">
        <f>IF(GUS_2020!BK10&lt;&gt;"",GUS_2020!BK10*41.868/1000,"")</f>
        <v/>
      </c>
      <c r="BL10" s="257">
        <f>IF(GUS_2020!BL10&lt;&gt;"",GUS_2020!BL10*41.868/1000,"")</f>
        <v>0</v>
      </c>
      <c r="BM10" s="257" t="str">
        <f>IF(GUS_2020!BM10&lt;&gt;"",GUS_2020!BM10*41.868/1000,"")</f>
        <v/>
      </c>
      <c r="BN10" s="257" t="str">
        <f>IF(GUS_2020!BN10&lt;&gt;"",GUS_2020!BN10*41.868/1000,"")</f>
        <v/>
      </c>
      <c r="BO10" s="257" t="str">
        <f>IF(GUS_2020!BO10&lt;&gt;"",GUS_2020!BO10*41.868/1000,"")</f>
        <v/>
      </c>
      <c r="BP10" s="257" t="str">
        <f>IF(GUS_2020!BP10&lt;&gt;"",GUS_2020!BP10*41.868/1000,"")</f>
        <v/>
      </c>
      <c r="BQ10" s="257" t="str">
        <f>IF(GUS_2020!BQ10&lt;&gt;"",GUS_2020!BQ10*41.868/1000,"")</f>
        <v/>
      </c>
      <c r="BR10" s="257" t="str">
        <f>IF(GUS_2020!BR10&lt;&gt;"",GUS_2020!BR10*41.868/1000,"")</f>
        <v/>
      </c>
      <c r="BS10" s="257" t="str">
        <f>IF(GUS_2020!BS10&lt;&gt;"",GUS_2020!BS10*41.868/1000,"")</f>
        <v/>
      </c>
    </row>
    <row r="11" spans="1:71" ht="26.25" customHeight="1">
      <c r="A11" s="256" t="s">
        <v>684</v>
      </c>
      <c r="B11" s="257">
        <f>IF(GUS_2020!B11&lt;&gt;"",GUS_2020!B11*41.868/1000,"")</f>
        <v>4226.9095440000001</v>
      </c>
      <c r="C11" s="257">
        <f>IF(GUS_2020!C11&lt;&gt;"",GUS_2020!C11*41.868/1000,"")</f>
        <v>1713.7828440000001</v>
      </c>
      <c r="D11" s="257">
        <f>IF(GUS_2020!D11&lt;&gt;"",GUS_2020!D11*41.868/1000,"")</f>
        <v>8.3317320000000006</v>
      </c>
      <c r="E11" s="257">
        <f>IF(GUS_2020!E11&lt;&gt;"",GUS_2020!E11*41.868/1000,"")</f>
        <v>334.81839600000001</v>
      </c>
      <c r="F11" s="257">
        <f>IF(GUS_2020!F11&lt;&gt;"",GUS_2020!F11*41.868/1000,"")</f>
        <v>1174.9835520000001</v>
      </c>
      <c r="G11" s="257" t="str">
        <f>IF(GUS_2020!G11&lt;&gt;"",GUS_2020!G11*41.868/1000,"")</f>
        <v/>
      </c>
      <c r="H11" s="257">
        <f>IF(GUS_2020!H11&lt;&gt;"",GUS_2020!H11*41.868/1000,"")</f>
        <v>370.40619600000002</v>
      </c>
      <c r="I11" s="257">
        <f>IF(GUS_2020!I11&lt;&gt;"",GUS_2020!I11*41.868/1000,"")</f>
        <v>-0.293076</v>
      </c>
      <c r="J11" s="257">
        <f>IF(GUS_2020!J11&lt;&gt;"",GUS_2020!J11*41.868/1000,"")</f>
        <v>-163.36893600000002</v>
      </c>
      <c r="K11" s="257" t="str">
        <f>IF(GUS_2020!K11&lt;&gt;"",GUS_2020!K11*41.868/1000,"")</f>
        <v/>
      </c>
      <c r="L11" s="257">
        <f>IF(GUS_2020!L11&lt;&gt;"",GUS_2020!L11*41.868/1000,"")</f>
        <v>-11.220623999999999</v>
      </c>
      <c r="M11" s="257">
        <f>IF(GUS_2020!M11&lt;&gt;"",GUS_2020!M11*41.868/1000,"")</f>
        <v>0.12560400000000002</v>
      </c>
      <c r="N11" s="257" t="str">
        <f>IF(GUS_2020!N11&lt;&gt;"",GUS_2020!N11*41.868/1000,"")</f>
        <v/>
      </c>
      <c r="O11" s="257" t="str">
        <f>IF(GUS_2020!O11&lt;&gt;"",GUS_2020!O11*41.868/1000,"")</f>
        <v/>
      </c>
      <c r="P11" s="257" t="str">
        <f>IF(GUS_2020!P11&lt;&gt;"",GUS_2020!P11*41.868/1000,"")</f>
        <v/>
      </c>
      <c r="Q11" s="257" t="str">
        <f>IF(GUS_2020!Q11&lt;&gt;"",GUS_2020!Q11*41.868/1000,"")</f>
        <v/>
      </c>
      <c r="R11" s="257" t="str">
        <f>IF(GUS_2020!R11&lt;&gt;"",GUS_2020!R11*41.868/1000,"")</f>
        <v/>
      </c>
      <c r="S11" s="257" t="str">
        <f>IF(GUS_2020!S11&lt;&gt;"",GUS_2020!S11*41.868/1000,"")</f>
        <v/>
      </c>
      <c r="T11" s="257" t="str">
        <f>IF(GUS_2020!T11&lt;&gt;"",GUS_2020!T11*41.868/1000,"")</f>
        <v/>
      </c>
      <c r="U11" s="257" t="str">
        <f>IF(GUS_2020!U11&lt;&gt;"",GUS_2020!U11*41.868/1000,"")</f>
        <v/>
      </c>
      <c r="V11" s="257" t="str">
        <f>IF(GUS_2020!V11&lt;&gt;"",GUS_2020!V11*41.868/1000,"")</f>
        <v/>
      </c>
      <c r="W11" s="257">
        <f>IF(GUS_2020!W11&lt;&gt;"",GUS_2020!W11*41.868/1000,"")</f>
        <v>1246.5359640000001</v>
      </c>
      <c r="X11" s="257">
        <f>IF(GUS_2020!X11&lt;&gt;"",GUS_2020!X11*41.868/1000,"")</f>
        <v>1087.2282240000002</v>
      </c>
      <c r="Y11" s="257" t="str">
        <f>IF(GUS_2020!Y11&lt;&gt;"",GUS_2020!Y11*41.868/1000,"")</f>
        <v/>
      </c>
      <c r="Z11" s="257">
        <f>IF(GUS_2020!Z11&lt;&gt;"",GUS_2020!Z11*41.868/1000,"")</f>
        <v>7.1175600000000001</v>
      </c>
      <c r="AA11" s="257">
        <f>IF(GUS_2020!AA11&lt;&gt;"",GUS_2020!AA11*41.868/1000,"")</f>
        <v>3.2657040000000004</v>
      </c>
      <c r="AB11" s="257" t="str">
        <f>IF(GUS_2020!AB11&lt;&gt;"",GUS_2020!AB11*41.868/1000,"")</f>
        <v/>
      </c>
      <c r="AC11" s="257" t="str">
        <f>IF(GUS_2020!AC11&lt;&gt;"",GUS_2020!AC11*41.868/1000,"")</f>
        <v/>
      </c>
      <c r="AD11" s="257" t="str">
        <f>IF(GUS_2020!AD11&lt;&gt;"",GUS_2020!AD11*41.868/1000,"")</f>
        <v/>
      </c>
      <c r="AE11" s="257">
        <f>IF(GUS_2020!AE11&lt;&gt;"",GUS_2020!AE11*41.868/1000,"")</f>
        <v>82.521828000000014</v>
      </c>
      <c r="AF11" s="257">
        <f>IF(GUS_2020!AF11&lt;&gt;"",GUS_2020!AF11*41.868/1000,"")</f>
        <v>5.9033879999999996</v>
      </c>
      <c r="AG11" s="257">
        <f>IF(GUS_2020!AG11&lt;&gt;"",GUS_2020!AG11*41.868/1000,"")</f>
        <v>-1.088568</v>
      </c>
      <c r="AH11" s="257" t="str">
        <f>IF(GUS_2020!AH11&lt;&gt;"",GUS_2020!AH11*41.868/1000,"")</f>
        <v/>
      </c>
      <c r="AI11" s="257">
        <f>IF(GUS_2020!AI11&lt;&gt;"",GUS_2020!AI11*41.868/1000,"")</f>
        <v>-5.5265760000000004</v>
      </c>
      <c r="AJ11" s="257">
        <f>IF(GUS_2020!AJ11&lt;&gt;"",GUS_2020!AJ11*41.868/1000,"")</f>
        <v>0</v>
      </c>
      <c r="AK11" s="257">
        <f>IF(GUS_2020!AK11&lt;&gt;"",GUS_2020!AK11*41.868/1000,"")</f>
        <v>-27.758483999999999</v>
      </c>
      <c r="AL11" s="257">
        <f>IF(GUS_2020!AL11&lt;&gt;"",GUS_2020!AL11*41.868/1000,"")</f>
        <v>169.816608</v>
      </c>
      <c r="AM11" s="257">
        <f>IF(GUS_2020!AM11&lt;&gt;"",GUS_2020!AM11*41.868/1000,"")</f>
        <v>-45.091836000000001</v>
      </c>
      <c r="AN11" s="257">
        <f>IF(GUS_2020!AN11&lt;&gt;"",GUS_2020!AN11*41.868/1000,"")</f>
        <v>-1.800324</v>
      </c>
      <c r="AO11" s="257">
        <f>IF(GUS_2020!AO11&lt;&gt;"",GUS_2020!AO11*41.868/1000,"")</f>
        <v>-2.344608</v>
      </c>
      <c r="AP11" s="257">
        <f>IF(GUS_2020!AP11&lt;&gt;"",GUS_2020!AP11*41.868/1000,"")</f>
        <v>-13.732704000000002</v>
      </c>
      <c r="AQ11" s="257">
        <f>IF(GUS_2020!AQ11&lt;&gt;"",GUS_2020!AQ11*41.868/1000,"")</f>
        <v>-6.3639360000000007</v>
      </c>
      <c r="AR11" s="257">
        <f>IF(GUS_2020!AR11&lt;&gt;"",GUS_2020!AR11*41.868/1000,"")</f>
        <v>3.1401000000000003</v>
      </c>
      <c r="AS11" s="257">
        <f>IF(GUS_2020!AS11&lt;&gt;"",GUS_2020!AS11*41.868/1000,"")</f>
        <v>-8.7922799999999999</v>
      </c>
      <c r="AT11" s="257">
        <f>IF(GUS_2020!AT11&lt;&gt;"",GUS_2020!AT11*41.868/1000,"")</f>
        <v>729.42429600000014</v>
      </c>
      <c r="AU11" s="257">
        <f>IF(GUS_2020!AU11&lt;&gt;"",GUS_2020!AU11*41.868/1000,"")</f>
        <v>443.50772400000005</v>
      </c>
      <c r="AV11" s="257">
        <f>IF(GUS_2020!AV11&lt;&gt;"",GUS_2020!AV11*41.868/1000,"")</f>
        <v>7.6199760000000003</v>
      </c>
      <c r="AW11" s="257" t="str">
        <f>IF(GUS_2020!AW11&lt;&gt;"",GUS_2020!AW11*41.868/1000,"")</f>
        <v/>
      </c>
      <c r="AX11" s="257">
        <f>IF(GUS_2020!AX11&lt;&gt;"",GUS_2020!AX11*41.868/1000,"")</f>
        <v>56.898612</v>
      </c>
      <c r="AY11" s="257">
        <f>IF(GUS_2020!AY11&lt;&gt;"",GUS_2020!AY11*41.868/1000,"")</f>
        <v>7.033824000000001</v>
      </c>
      <c r="AZ11" s="257">
        <f>IF(GUS_2020!AZ11&lt;&gt;"",GUS_2020!AZ11*41.868/1000,"")</f>
        <v>3.34944</v>
      </c>
      <c r="BA11" s="257">
        <f>IF(GUS_2020!BA11&lt;&gt;"",GUS_2020!BA11*41.868/1000,"")</f>
        <v>1.088568</v>
      </c>
      <c r="BB11" s="257">
        <f>IF(GUS_2020!BB11&lt;&gt;"",GUS_2020!BB11*41.868/1000,"")</f>
        <v>291.90369599999997</v>
      </c>
      <c r="BC11" s="257" t="str">
        <f>IF(GUS_2020!BC11&lt;&gt;"",GUS_2020!BC11*41.868/1000,"")</f>
        <v/>
      </c>
      <c r="BD11" s="257">
        <f>IF(GUS_2020!BD11&lt;&gt;"",GUS_2020!BD11*41.868/1000,"")</f>
        <v>13.523364000000001</v>
      </c>
      <c r="BE11" s="257">
        <f>IF(GUS_2020!BE11&lt;&gt;"",GUS_2020!BE11*41.868/1000,"")</f>
        <v>6.0289920000000006</v>
      </c>
      <c r="BF11" s="257">
        <f>IF(GUS_2020!BF11&lt;&gt;"",GUS_2020!BF11*41.868/1000,"")</f>
        <v>7.0756920000000001</v>
      </c>
      <c r="BG11" s="257">
        <f>IF(GUS_2020!BG11&lt;&gt;"",GUS_2020!BG11*41.868/1000,"")</f>
        <v>0.58615200000000001</v>
      </c>
      <c r="BH11" s="257">
        <f>IF(GUS_2020!BH11&lt;&gt;"",GUS_2020!BH11*41.868/1000,"")</f>
        <v>34.164287999999999</v>
      </c>
      <c r="BI11" s="257">
        <f>IF(GUS_2020!BI11&lt;&gt;"",GUS_2020!BI11*41.868/1000,"")</f>
        <v>1.67472</v>
      </c>
      <c r="BJ11" s="257" t="str">
        <f>IF(GUS_2020!BJ11&lt;&gt;"",GUS_2020!BJ11*41.868/1000,"")</f>
        <v/>
      </c>
      <c r="BK11" s="257" t="str">
        <f>IF(GUS_2020!BK11&lt;&gt;"",GUS_2020!BK11*41.868/1000,"")</f>
        <v/>
      </c>
      <c r="BL11" s="257">
        <f>IF(GUS_2020!BL11&lt;&gt;"",GUS_2020!BL11*41.868/1000,"")</f>
        <v>8.3736000000000005E-2</v>
      </c>
      <c r="BM11" s="257">
        <f>IF(GUS_2020!BM11&lt;&gt;"",GUS_2020!BM11*41.868/1000,"")</f>
        <v>12.476664000000001</v>
      </c>
      <c r="BN11" s="257">
        <f>IF(GUS_2020!BN11&lt;&gt;"",GUS_2020!BN11*41.868/1000,"")</f>
        <v>44.756892000000001</v>
      </c>
      <c r="BO11" s="257">
        <f>IF(GUS_2020!BO11&lt;&gt;"",GUS_2020!BO11*41.868/1000,"")</f>
        <v>27.674748000000001</v>
      </c>
      <c r="BP11" s="257">
        <f>IF(GUS_2020!BP11&lt;&gt;"",GUS_2020!BP11*41.868/1000,"")</f>
        <v>17.124012000000004</v>
      </c>
      <c r="BQ11" s="257" t="str">
        <f>IF(GUS_2020!BQ11&lt;&gt;"",GUS_2020!BQ11*41.868/1000,"")</f>
        <v/>
      </c>
      <c r="BR11" s="257">
        <f>IF(GUS_2020!BR11&lt;&gt;"",GUS_2020!BR11*41.868/1000,"")</f>
        <v>1.1304360000000002</v>
      </c>
      <c r="BS11" s="257">
        <f>IF(GUS_2020!BS11&lt;&gt;"",GUS_2020!BS11*41.868/1000,"")</f>
        <v>47.771388000000002</v>
      </c>
    </row>
    <row r="12" spans="1:71" ht="26.25" customHeight="1">
      <c r="A12" s="256" t="s">
        <v>685</v>
      </c>
      <c r="B12" s="257">
        <f>IF(GUS_2020!B12&lt;&gt;"",GUS_2020!B12*41.868/1000,"")</f>
        <v>12.644136</v>
      </c>
      <c r="C12" s="257" t="str">
        <f>IF(GUS_2020!C12&lt;&gt;"",GUS_2020!C12*41.868/1000,"")</f>
        <v/>
      </c>
      <c r="D12" s="257" t="str">
        <f>IF(GUS_2020!D12&lt;&gt;"",GUS_2020!D12*41.868/1000,"")</f>
        <v/>
      </c>
      <c r="E12" s="257" t="str">
        <f>IF(GUS_2020!E12&lt;&gt;"",GUS_2020!E12*41.868/1000,"")</f>
        <v/>
      </c>
      <c r="F12" s="257" t="str">
        <f>IF(GUS_2020!F12&lt;&gt;"",GUS_2020!F12*41.868/1000,"")</f>
        <v/>
      </c>
      <c r="G12" s="257" t="str">
        <f>IF(GUS_2020!G12&lt;&gt;"",GUS_2020!G12*41.868/1000,"")</f>
        <v/>
      </c>
      <c r="H12" s="257" t="str">
        <f>IF(GUS_2020!H12&lt;&gt;"",GUS_2020!H12*41.868/1000,"")</f>
        <v/>
      </c>
      <c r="I12" s="257" t="str">
        <f>IF(GUS_2020!I12&lt;&gt;"",GUS_2020!I12*41.868/1000,"")</f>
        <v/>
      </c>
      <c r="J12" s="257" t="str">
        <f>IF(GUS_2020!J12&lt;&gt;"",GUS_2020!J12*41.868/1000,"")</f>
        <v/>
      </c>
      <c r="K12" s="257" t="str">
        <f>IF(GUS_2020!K12&lt;&gt;"",GUS_2020!K12*41.868/1000,"")</f>
        <v/>
      </c>
      <c r="L12" s="257" t="str">
        <f>IF(GUS_2020!L12&lt;&gt;"",GUS_2020!L12*41.868/1000,"")</f>
        <v/>
      </c>
      <c r="M12" s="257" t="str">
        <f>IF(GUS_2020!M12&lt;&gt;"",GUS_2020!M12*41.868/1000,"")</f>
        <v/>
      </c>
      <c r="N12" s="257" t="str">
        <f>IF(GUS_2020!N12&lt;&gt;"",GUS_2020!N12*41.868/1000,"")</f>
        <v/>
      </c>
      <c r="O12" s="257" t="str">
        <f>IF(GUS_2020!O12&lt;&gt;"",GUS_2020!O12*41.868/1000,"")</f>
        <v/>
      </c>
      <c r="P12" s="257" t="str">
        <f>IF(GUS_2020!P12&lt;&gt;"",GUS_2020!P12*41.868/1000,"")</f>
        <v/>
      </c>
      <c r="Q12" s="257" t="str">
        <f>IF(GUS_2020!Q12&lt;&gt;"",GUS_2020!Q12*41.868/1000,"")</f>
        <v/>
      </c>
      <c r="R12" s="257" t="str">
        <f>IF(GUS_2020!R12&lt;&gt;"",GUS_2020!R12*41.868/1000,"")</f>
        <v/>
      </c>
      <c r="S12" s="257" t="str">
        <f>IF(GUS_2020!S12&lt;&gt;"",GUS_2020!S12*41.868/1000,"")</f>
        <v/>
      </c>
      <c r="T12" s="257" t="str">
        <f>IF(GUS_2020!T12&lt;&gt;"",GUS_2020!T12*41.868/1000,"")</f>
        <v/>
      </c>
      <c r="U12" s="257" t="str">
        <f>IF(GUS_2020!U12&lt;&gt;"",GUS_2020!U12*41.868/1000,"")</f>
        <v/>
      </c>
      <c r="V12" s="257" t="str">
        <f>IF(GUS_2020!V12&lt;&gt;"",GUS_2020!V12*41.868/1000,"")</f>
        <v/>
      </c>
      <c r="W12" s="257">
        <f>IF(GUS_2020!W12&lt;&gt;"",GUS_2020!W12*41.868/1000,"")</f>
        <v>12.644136</v>
      </c>
      <c r="X12" s="257" t="str">
        <f>IF(GUS_2020!X12&lt;&gt;"",GUS_2020!X12*41.868/1000,"")</f>
        <v/>
      </c>
      <c r="Y12" s="257" t="str">
        <f>IF(GUS_2020!Y12&lt;&gt;"",GUS_2020!Y12*41.868/1000,"")</f>
        <v/>
      </c>
      <c r="Z12" s="257" t="str">
        <f>IF(GUS_2020!Z12&lt;&gt;"",GUS_2020!Z12*41.868/1000,"")</f>
        <v/>
      </c>
      <c r="AA12" s="257" t="str">
        <f>IF(GUS_2020!AA12&lt;&gt;"",GUS_2020!AA12*41.868/1000,"")</f>
        <v/>
      </c>
      <c r="AB12" s="257" t="str">
        <f>IF(GUS_2020!AB12&lt;&gt;"",GUS_2020!AB12*41.868/1000,"")</f>
        <v/>
      </c>
      <c r="AC12" s="257" t="str">
        <f>IF(GUS_2020!AC12&lt;&gt;"",GUS_2020!AC12*41.868/1000,"")</f>
        <v/>
      </c>
      <c r="AD12" s="257" t="str">
        <f>IF(GUS_2020!AD12&lt;&gt;"",GUS_2020!AD12*41.868/1000,"")</f>
        <v/>
      </c>
      <c r="AE12" s="257" t="str">
        <f>IF(GUS_2020!AE12&lt;&gt;"",GUS_2020!AE12*41.868/1000,"")</f>
        <v/>
      </c>
      <c r="AF12" s="257" t="str">
        <f>IF(GUS_2020!AF12&lt;&gt;"",GUS_2020!AF12*41.868/1000,"")</f>
        <v/>
      </c>
      <c r="AG12" s="257" t="str">
        <f>IF(GUS_2020!AG12&lt;&gt;"",GUS_2020!AG12*41.868/1000,"")</f>
        <v/>
      </c>
      <c r="AH12" s="257" t="str">
        <f>IF(GUS_2020!AH12&lt;&gt;"",GUS_2020!AH12*41.868/1000,"")</f>
        <v/>
      </c>
      <c r="AI12" s="257" t="str">
        <f>IF(GUS_2020!AI12&lt;&gt;"",GUS_2020!AI12*41.868/1000,"")</f>
        <v/>
      </c>
      <c r="AJ12" s="257" t="str">
        <f>IF(GUS_2020!AJ12&lt;&gt;"",GUS_2020!AJ12*41.868/1000,"")</f>
        <v/>
      </c>
      <c r="AK12" s="257" t="str">
        <f>IF(GUS_2020!AK12&lt;&gt;"",GUS_2020!AK12*41.868/1000,"")</f>
        <v/>
      </c>
      <c r="AL12" s="257">
        <f>IF(GUS_2020!AL12&lt;&gt;"",GUS_2020!AL12*41.868/1000,"")</f>
        <v>9.0853559999999991</v>
      </c>
      <c r="AM12" s="257">
        <f>IF(GUS_2020!AM12&lt;&gt;"",GUS_2020!AM12*41.868/1000,"")</f>
        <v>3.5169120000000005</v>
      </c>
      <c r="AN12" s="257" t="str">
        <f>IF(GUS_2020!AN12&lt;&gt;"",GUS_2020!AN12*41.868/1000,"")</f>
        <v/>
      </c>
      <c r="AO12" s="257" t="str">
        <f>IF(GUS_2020!AO12&lt;&gt;"",GUS_2020!AO12*41.868/1000,"")</f>
        <v/>
      </c>
      <c r="AP12" s="257" t="str">
        <f>IF(GUS_2020!AP12&lt;&gt;"",GUS_2020!AP12*41.868/1000,"")</f>
        <v/>
      </c>
      <c r="AQ12" s="257" t="str">
        <f>IF(GUS_2020!AQ12&lt;&gt;"",GUS_2020!AQ12*41.868/1000,"")</f>
        <v/>
      </c>
      <c r="AR12" s="257" t="str">
        <f>IF(GUS_2020!AR12&lt;&gt;"",GUS_2020!AR12*41.868/1000,"")</f>
        <v/>
      </c>
      <c r="AS12" s="257" t="str">
        <f>IF(GUS_2020!AS12&lt;&gt;"",GUS_2020!AS12*41.868/1000,"")</f>
        <v/>
      </c>
      <c r="AT12" s="257" t="str">
        <f>IF(GUS_2020!AT12&lt;&gt;"",GUS_2020!AT12*41.868/1000,"")</f>
        <v/>
      </c>
      <c r="AU12" s="257" t="str">
        <f>IF(GUS_2020!AU12&lt;&gt;"",GUS_2020!AU12*41.868/1000,"")</f>
        <v/>
      </c>
      <c r="AV12" s="257" t="str">
        <f>IF(GUS_2020!AV12&lt;&gt;"",GUS_2020!AV12*41.868/1000,"")</f>
        <v/>
      </c>
      <c r="AW12" s="257" t="str">
        <f>IF(GUS_2020!AW12&lt;&gt;"",GUS_2020!AW12*41.868/1000,"")</f>
        <v/>
      </c>
      <c r="AX12" s="257" t="str">
        <f>IF(GUS_2020!AX12&lt;&gt;"",GUS_2020!AX12*41.868/1000,"")</f>
        <v/>
      </c>
      <c r="AY12" s="257" t="str">
        <f>IF(GUS_2020!AY12&lt;&gt;"",GUS_2020!AY12*41.868/1000,"")</f>
        <v/>
      </c>
      <c r="AZ12" s="257" t="str">
        <f>IF(GUS_2020!AZ12&lt;&gt;"",GUS_2020!AZ12*41.868/1000,"")</f>
        <v/>
      </c>
      <c r="BA12" s="257" t="str">
        <f>IF(GUS_2020!BA12&lt;&gt;"",GUS_2020!BA12*41.868/1000,"")</f>
        <v/>
      </c>
      <c r="BB12" s="257" t="str">
        <f>IF(GUS_2020!BB12&lt;&gt;"",GUS_2020!BB12*41.868/1000,"")</f>
        <v/>
      </c>
      <c r="BC12" s="257" t="str">
        <f>IF(GUS_2020!BC12&lt;&gt;"",GUS_2020!BC12*41.868/1000,"")</f>
        <v/>
      </c>
      <c r="BD12" s="257" t="str">
        <f>IF(GUS_2020!BD12&lt;&gt;"",GUS_2020!BD12*41.868/1000,"")</f>
        <v/>
      </c>
      <c r="BE12" s="257" t="str">
        <f>IF(GUS_2020!BE12&lt;&gt;"",GUS_2020!BE12*41.868/1000,"")</f>
        <v/>
      </c>
      <c r="BF12" s="257" t="str">
        <f>IF(GUS_2020!BF12&lt;&gt;"",GUS_2020!BF12*41.868/1000,"")</f>
        <v/>
      </c>
      <c r="BG12" s="257" t="str">
        <f>IF(GUS_2020!BG12&lt;&gt;"",GUS_2020!BG12*41.868/1000,"")</f>
        <v/>
      </c>
      <c r="BH12" s="257" t="str">
        <f>IF(GUS_2020!BH12&lt;&gt;"",GUS_2020!BH12*41.868/1000,"")</f>
        <v/>
      </c>
      <c r="BI12" s="257" t="str">
        <f>IF(GUS_2020!BI12&lt;&gt;"",GUS_2020!BI12*41.868/1000,"")</f>
        <v/>
      </c>
      <c r="BJ12" s="257" t="str">
        <f>IF(GUS_2020!BJ12&lt;&gt;"",GUS_2020!BJ12*41.868/1000,"")</f>
        <v/>
      </c>
      <c r="BK12" s="257" t="str">
        <f>IF(GUS_2020!BK12&lt;&gt;"",GUS_2020!BK12*41.868/1000,"")</f>
        <v/>
      </c>
      <c r="BL12" s="257" t="str">
        <f>IF(GUS_2020!BL12&lt;&gt;"",GUS_2020!BL12*41.868/1000,"")</f>
        <v/>
      </c>
      <c r="BM12" s="257" t="str">
        <f>IF(GUS_2020!BM12&lt;&gt;"",GUS_2020!BM12*41.868/1000,"")</f>
        <v/>
      </c>
      <c r="BN12" s="257" t="str">
        <f>IF(GUS_2020!BN12&lt;&gt;"",GUS_2020!BN12*41.868/1000,"")</f>
        <v/>
      </c>
      <c r="BO12" s="257" t="str">
        <f>IF(GUS_2020!BO12&lt;&gt;"",GUS_2020!BO12*41.868/1000,"")</f>
        <v/>
      </c>
      <c r="BP12" s="257" t="str">
        <f>IF(GUS_2020!BP12&lt;&gt;"",GUS_2020!BP12*41.868/1000,"")</f>
        <v/>
      </c>
      <c r="BQ12" s="257" t="str">
        <f>IF(GUS_2020!BQ12&lt;&gt;"",GUS_2020!BQ12*41.868/1000,"")</f>
        <v/>
      </c>
      <c r="BR12" s="257" t="str">
        <f>IF(GUS_2020!BR12&lt;&gt;"",GUS_2020!BR12*41.868/1000,"")</f>
        <v/>
      </c>
      <c r="BS12" s="257" t="str">
        <f>IF(GUS_2020!BS12&lt;&gt;"",GUS_2020!BS12*41.868/1000,"")</f>
        <v/>
      </c>
    </row>
    <row r="13" spans="1:71" ht="26.25" customHeight="1">
      <c r="A13" s="256" t="s">
        <v>686</v>
      </c>
      <c r="B13" s="257">
        <f>IF(GUS_2020!B13&lt;&gt;"",GUS_2020!B13*41.868/1000,"")</f>
        <v>4214.2654080000002</v>
      </c>
      <c r="C13" s="257">
        <f>IF(GUS_2020!C13&lt;&gt;"",GUS_2020!C13*41.868/1000,"")</f>
        <v>1713.7828440000001</v>
      </c>
      <c r="D13" s="257">
        <f>IF(GUS_2020!D13&lt;&gt;"",GUS_2020!D13*41.868/1000,"")</f>
        <v>8.3317320000000006</v>
      </c>
      <c r="E13" s="257">
        <f>IF(GUS_2020!E13&lt;&gt;"",GUS_2020!E13*41.868/1000,"")</f>
        <v>334.81839600000001</v>
      </c>
      <c r="F13" s="257">
        <f>IF(GUS_2020!F13&lt;&gt;"",GUS_2020!F13*41.868/1000,"")</f>
        <v>1174.9835520000001</v>
      </c>
      <c r="G13" s="257" t="str">
        <f>IF(GUS_2020!G13&lt;&gt;"",GUS_2020!G13*41.868/1000,"")</f>
        <v/>
      </c>
      <c r="H13" s="257">
        <f>IF(GUS_2020!H13&lt;&gt;"",GUS_2020!H13*41.868/1000,"")</f>
        <v>370.40619600000002</v>
      </c>
      <c r="I13" s="257">
        <f>IF(GUS_2020!I13&lt;&gt;"",GUS_2020!I13*41.868/1000,"")</f>
        <v>-0.293076</v>
      </c>
      <c r="J13" s="257">
        <f>IF(GUS_2020!J13&lt;&gt;"",GUS_2020!J13*41.868/1000,"")</f>
        <v>-163.36893600000002</v>
      </c>
      <c r="K13" s="257" t="str">
        <f>IF(GUS_2020!K13&lt;&gt;"",GUS_2020!K13*41.868/1000,"")</f>
        <v/>
      </c>
      <c r="L13" s="257">
        <f>IF(GUS_2020!L13&lt;&gt;"",GUS_2020!L13*41.868/1000,"")</f>
        <v>-11.220623999999999</v>
      </c>
      <c r="M13" s="257">
        <f>IF(GUS_2020!M13&lt;&gt;"",GUS_2020!M13*41.868/1000,"")</f>
        <v>0.12560400000000002</v>
      </c>
      <c r="N13" s="257" t="str">
        <f>IF(GUS_2020!N13&lt;&gt;"",GUS_2020!N13*41.868/1000,"")</f>
        <v/>
      </c>
      <c r="O13" s="257" t="str">
        <f>IF(GUS_2020!O13&lt;&gt;"",GUS_2020!O13*41.868/1000,"")</f>
        <v/>
      </c>
      <c r="P13" s="257" t="str">
        <f>IF(GUS_2020!P13&lt;&gt;"",GUS_2020!P13*41.868/1000,"")</f>
        <v/>
      </c>
      <c r="Q13" s="257" t="str">
        <f>IF(GUS_2020!Q13&lt;&gt;"",GUS_2020!Q13*41.868/1000,"")</f>
        <v/>
      </c>
      <c r="R13" s="257" t="str">
        <f>IF(GUS_2020!R13&lt;&gt;"",GUS_2020!R13*41.868/1000,"")</f>
        <v/>
      </c>
      <c r="S13" s="257" t="str">
        <f>IF(GUS_2020!S13&lt;&gt;"",GUS_2020!S13*41.868/1000,"")</f>
        <v/>
      </c>
      <c r="T13" s="257" t="str">
        <f>IF(GUS_2020!T13&lt;&gt;"",GUS_2020!T13*41.868/1000,"")</f>
        <v/>
      </c>
      <c r="U13" s="257" t="str">
        <f>IF(GUS_2020!U13&lt;&gt;"",GUS_2020!U13*41.868/1000,"")</f>
        <v/>
      </c>
      <c r="V13" s="257" t="str">
        <f>IF(GUS_2020!V13&lt;&gt;"",GUS_2020!V13*41.868/1000,"")</f>
        <v/>
      </c>
      <c r="W13" s="257">
        <f>IF(GUS_2020!W13&lt;&gt;"",GUS_2020!W13*41.868/1000,"")</f>
        <v>1233.9336960000001</v>
      </c>
      <c r="X13" s="257">
        <f>IF(GUS_2020!X13&lt;&gt;"",GUS_2020!X13*41.868/1000,"")</f>
        <v>1087.2282240000002</v>
      </c>
      <c r="Y13" s="257" t="str">
        <f>IF(GUS_2020!Y13&lt;&gt;"",GUS_2020!Y13*41.868/1000,"")</f>
        <v/>
      </c>
      <c r="Z13" s="257">
        <f>IF(GUS_2020!Z13&lt;&gt;"",GUS_2020!Z13*41.868/1000,"")</f>
        <v>7.1175600000000001</v>
      </c>
      <c r="AA13" s="257">
        <f>IF(GUS_2020!AA13&lt;&gt;"",GUS_2020!AA13*41.868/1000,"")</f>
        <v>3.2657040000000004</v>
      </c>
      <c r="AB13" s="257" t="str">
        <f>IF(GUS_2020!AB13&lt;&gt;"",GUS_2020!AB13*41.868/1000,"")</f>
        <v/>
      </c>
      <c r="AC13" s="257" t="str">
        <f>IF(GUS_2020!AC13&lt;&gt;"",GUS_2020!AC13*41.868/1000,"")</f>
        <v/>
      </c>
      <c r="AD13" s="257" t="str">
        <f>IF(GUS_2020!AD13&lt;&gt;"",GUS_2020!AD13*41.868/1000,"")</f>
        <v/>
      </c>
      <c r="AE13" s="257">
        <f>IF(GUS_2020!AE13&lt;&gt;"",GUS_2020!AE13*41.868/1000,"")</f>
        <v>82.521828000000014</v>
      </c>
      <c r="AF13" s="257">
        <f>IF(GUS_2020!AF13&lt;&gt;"",GUS_2020!AF13*41.868/1000,"")</f>
        <v>5.9033879999999996</v>
      </c>
      <c r="AG13" s="257">
        <f>IF(GUS_2020!AG13&lt;&gt;"",GUS_2020!AG13*41.868/1000,"")</f>
        <v>-1.088568</v>
      </c>
      <c r="AH13" s="257" t="str">
        <f>IF(GUS_2020!AH13&lt;&gt;"",GUS_2020!AH13*41.868/1000,"")</f>
        <v/>
      </c>
      <c r="AI13" s="257">
        <f>IF(GUS_2020!AI13&lt;&gt;"",GUS_2020!AI13*41.868/1000,"")</f>
        <v>-5.5265760000000004</v>
      </c>
      <c r="AJ13" s="257">
        <f>IF(GUS_2020!AJ13&lt;&gt;"",GUS_2020!AJ13*41.868/1000,"")</f>
        <v>0</v>
      </c>
      <c r="AK13" s="257">
        <f>IF(GUS_2020!AK13&lt;&gt;"",GUS_2020!AK13*41.868/1000,"")</f>
        <v>-27.758483999999999</v>
      </c>
      <c r="AL13" s="257">
        <f>IF(GUS_2020!AL13&lt;&gt;"",GUS_2020!AL13*41.868/1000,"")</f>
        <v>160.73125200000001</v>
      </c>
      <c r="AM13" s="257">
        <f>IF(GUS_2020!AM13&lt;&gt;"",GUS_2020!AM13*41.868/1000,"")</f>
        <v>-48.608747999999999</v>
      </c>
      <c r="AN13" s="257">
        <f>IF(GUS_2020!AN13&lt;&gt;"",GUS_2020!AN13*41.868/1000,"")</f>
        <v>-1.800324</v>
      </c>
      <c r="AO13" s="257">
        <f>IF(GUS_2020!AO13&lt;&gt;"",GUS_2020!AO13*41.868/1000,"")</f>
        <v>-2.344608</v>
      </c>
      <c r="AP13" s="257">
        <f>IF(GUS_2020!AP13&lt;&gt;"",GUS_2020!AP13*41.868/1000,"")</f>
        <v>-13.732704000000002</v>
      </c>
      <c r="AQ13" s="257">
        <f>IF(GUS_2020!AQ13&lt;&gt;"",GUS_2020!AQ13*41.868/1000,"")</f>
        <v>-6.3639360000000007</v>
      </c>
      <c r="AR13" s="257">
        <f>IF(GUS_2020!AR13&lt;&gt;"",GUS_2020!AR13*41.868/1000,"")</f>
        <v>3.1401000000000003</v>
      </c>
      <c r="AS13" s="257">
        <f>IF(GUS_2020!AS13&lt;&gt;"",GUS_2020!AS13*41.868/1000,"")</f>
        <v>-8.7922799999999999</v>
      </c>
      <c r="AT13" s="257">
        <f>IF(GUS_2020!AT13&lt;&gt;"",GUS_2020!AT13*41.868/1000,"")</f>
        <v>729.42429600000014</v>
      </c>
      <c r="AU13" s="257">
        <f>IF(GUS_2020!AU13&lt;&gt;"",GUS_2020!AU13*41.868/1000,"")</f>
        <v>443.50772400000005</v>
      </c>
      <c r="AV13" s="257">
        <f>IF(GUS_2020!AV13&lt;&gt;"",GUS_2020!AV13*41.868/1000,"")</f>
        <v>7.6199760000000003</v>
      </c>
      <c r="AW13" s="257" t="str">
        <f>IF(GUS_2020!AW13&lt;&gt;"",GUS_2020!AW13*41.868/1000,"")</f>
        <v/>
      </c>
      <c r="AX13" s="257">
        <f>IF(GUS_2020!AX13&lt;&gt;"",GUS_2020!AX13*41.868/1000,"")</f>
        <v>56.898612</v>
      </c>
      <c r="AY13" s="257">
        <f>IF(GUS_2020!AY13&lt;&gt;"",GUS_2020!AY13*41.868/1000,"")</f>
        <v>7.033824000000001</v>
      </c>
      <c r="AZ13" s="257">
        <f>IF(GUS_2020!AZ13&lt;&gt;"",GUS_2020!AZ13*41.868/1000,"")</f>
        <v>3.34944</v>
      </c>
      <c r="BA13" s="257">
        <f>IF(GUS_2020!BA13&lt;&gt;"",GUS_2020!BA13*41.868/1000,"")</f>
        <v>1.088568</v>
      </c>
      <c r="BB13" s="257">
        <f>IF(GUS_2020!BB13&lt;&gt;"",GUS_2020!BB13*41.868/1000,"")</f>
        <v>291.90369599999997</v>
      </c>
      <c r="BC13" s="257" t="str">
        <f>IF(GUS_2020!BC13&lt;&gt;"",GUS_2020!BC13*41.868/1000,"")</f>
        <v/>
      </c>
      <c r="BD13" s="257">
        <f>IF(GUS_2020!BD13&lt;&gt;"",GUS_2020!BD13*41.868/1000,"")</f>
        <v>13.523364000000001</v>
      </c>
      <c r="BE13" s="257">
        <f>IF(GUS_2020!BE13&lt;&gt;"",GUS_2020!BE13*41.868/1000,"")</f>
        <v>6.0289920000000006</v>
      </c>
      <c r="BF13" s="257">
        <f>IF(GUS_2020!BF13&lt;&gt;"",GUS_2020!BF13*41.868/1000,"")</f>
        <v>7.0756920000000001</v>
      </c>
      <c r="BG13" s="257">
        <f>IF(GUS_2020!BG13&lt;&gt;"",GUS_2020!BG13*41.868/1000,"")</f>
        <v>0.58615200000000001</v>
      </c>
      <c r="BH13" s="257">
        <f>IF(GUS_2020!BH13&lt;&gt;"",GUS_2020!BH13*41.868/1000,"")</f>
        <v>34.164287999999999</v>
      </c>
      <c r="BI13" s="257">
        <f>IF(GUS_2020!BI13&lt;&gt;"",GUS_2020!BI13*41.868/1000,"")</f>
        <v>1.67472</v>
      </c>
      <c r="BJ13" s="257" t="str">
        <f>IF(GUS_2020!BJ13&lt;&gt;"",GUS_2020!BJ13*41.868/1000,"")</f>
        <v/>
      </c>
      <c r="BK13" s="257" t="str">
        <f>IF(GUS_2020!BK13&lt;&gt;"",GUS_2020!BK13*41.868/1000,"")</f>
        <v/>
      </c>
      <c r="BL13" s="257">
        <f>IF(GUS_2020!BL13&lt;&gt;"",GUS_2020!BL13*41.868/1000,"")</f>
        <v>8.3736000000000005E-2</v>
      </c>
      <c r="BM13" s="257">
        <f>IF(GUS_2020!BM13&lt;&gt;"",GUS_2020!BM13*41.868/1000,"")</f>
        <v>12.476664000000001</v>
      </c>
      <c r="BN13" s="257">
        <f>IF(GUS_2020!BN13&lt;&gt;"",GUS_2020!BN13*41.868/1000,"")</f>
        <v>44.756892000000001</v>
      </c>
      <c r="BO13" s="257">
        <f>IF(GUS_2020!BO13&lt;&gt;"",GUS_2020!BO13*41.868/1000,"")</f>
        <v>27.674748000000001</v>
      </c>
      <c r="BP13" s="257">
        <f>IF(GUS_2020!BP13&lt;&gt;"",GUS_2020!BP13*41.868/1000,"")</f>
        <v>17.124012000000004</v>
      </c>
      <c r="BQ13" s="257" t="str">
        <f>IF(GUS_2020!BQ13&lt;&gt;"",GUS_2020!BQ13*41.868/1000,"")</f>
        <v/>
      </c>
      <c r="BR13" s="257">
        <f>IF(GUS_2020!BR13&lt;&gt;"",GUS_2020!BR13*41.868/1000,"")</f>
        <v>1.1304360000000002</v>
      </c>
      <c r="BS13" s="257">
        <f>IF(GUS_2020!BS13&lt;&gt;"",GUS_2020!BS13*41.868/1000,"")</f>
        <v>47.771388000000002</v>
      </c>
    </row>
    <row r="14" spans="1:71" ht="26.25" customHeight="1">
      <c r="A14" s="256" t="s">
        <v>687</v>
      </c>
      <c r="B14" s="257">
        <f>IF(GUS_2020!B14&lt;&gt;"",GUS_2020!B14*41.868/1000,"")</f>
        <v>19.133676000000001</v>
      </c>
      <c r="C14" s="257" t="str">
        <f>IF(GUS_2020!C14&lt;&gt;"",GUS_2020!C14*41.868/1000,"")</f>
        <v/>
      </c>
      <c r="D14" s="257" t="str">
        <f>IF(GUS_2020!D14&lt;&gt;"",GUS_2020!D14*41.868/1000,"")</f>
        <v/>
      </c>
      <c r="E14" s="257" t="str">
        <f>IF(GUS_2020!E14&lt;&gt;"",GUS_2020!E14*41.868/1000,"")</f>
        <v/>
      </c>
      <c r="F14" s="257" t="str">
        <f>IF(GUS_2020!F14&lt;&gt;"",GUS_2020!F14*41.868/1000,"")</f>
        <v/>
      </c>
      <c r="G14" s="257" t="str">
        <f>IF(GUS_2020!G14&lt;&gt;"",GUS_2020!G14*41.868/1000,"")</f>
        <v/>
      </c>
      <c r="H14" s="257" t="str">
        <f>IF(GUS_2020!H14&lt;&gt;"",GUS_2020!H14*41.868/1000,"")</f>
        <v/>
      </c>
      <c r="I14" s="257" t="str">
        <f>IF(GUS_2020!I14&lt;&gt;"",GUS_2020!I14*41.868/1000,"")</f>
        <v/>
      </c>
      <c r="J14" s="257" t="str">
        <f>IF(GUS_2020!J14&lt;&gt;"",GUS_2020!J14*41.868/1000,"")</f>
        <v/>
      </c>
      <c r="K14" s="257" t="str">
        <f>IF(GUS_2020!K14&lt;&gt;"",GUS_2020!K14*41.868/1000,"")</f>
        <v/>
      </c>
      <c r="L14" s="257" t="str">
        <f>IF(GUS_2020!L14&lt;&gt;"",GUS_2020!L14*41.868/1000,"")</f>
        <v/>
      </c>
      <c r="M14" s="257" t="str">
        <f>IF(GUS_2020!M14&lt;&gt;"",GUS_2020!M14*41.868/1000,"")</f>
        <v/>
      </c>
      <c r="N14" s="257" t="str">
        <f>IF(GUS_2020!N14&lt;&gt;"",GUS_2020!N14*41.868/1000,"")</f>
        <v/>
      </c>
      <c r="O14" s="257" t="str">
        <f>IF(GUS_2020!O14&lt;&gt;"",GUS_2020!O14*41.868/1000,"")</f>
        <v/>
      </c>
      <c r="P14" s="257" t="str">
        <f>IF(GUS_2020!P14&lt;&gt;"",GUS_2020!P14*41.868/1000,"")</f>
        <v/>
      </c>
      <c r="Q14" s="257" t="str">
        <f>IF(GUS_2020!Q14&lt;&gt;"",GUS_2020!Q14*41.868/1000,"")</f>
        <v/>
      </c>
      <c r="R14" s="257" t="str">
        <f>IF(GUS_2020!R14&lt;&gt;"",GUS_2020!R14*41.868/1000,"")</f>
        <v/>
      </c>
      <c r="S14" s="257" t="str">
        <f>IF(GUS_2020!S14&lt;&gt;"",GUS_2020!S14*41.868/1000,"")</f>
        <v/>
      </c>
      <c r="T14" s="257" t="str">
        <f>IF(GUS_2020!T14&lt;&gt;"",GUS_2020!T14*41.868/1000,"")</f>
        <v/>
      </c>
      <c r="U14" s="257" t="str">
        <f>IF(GUS_2020!U14&lt;&gt;"",GUS_2020!U14*41.868/1000,"")</f>
        <v/>
      </c>
      <c r="V14" s="257" t="str">
        <f>IF(GUS_2020!V14&lt;&gt;"",GUS_2020!V14*41.868/1000,"")</f>
        <v/>
      </c>
      <c r="W14" s="257">
        <f>IF(GUS_2020!W14&lt;&gt;"",GUS_2020!W14*41.868/1000,"")</f>
        <v>19.133676000000001</v>
      </c>
      <c r="X14" s="257" t="str">
        <f>IF(GUS_2020!X14&lt;&gt;"",GUS_2020!X14*41.868/1000,"")</f>
        <v/>
      </c>
      <c r="Y14" s="257" t="str">
        <f>IF(GUS_2020!Y14&lt;&gt;"",GUS_2020!Y14*41.868/1000,"")</f>
        <v/>
      </c>
      <c r="Z14" s="257" t="str">
        <f>IF(GUS_2020!Z14&lt;&gt;"",GUS_2020!Z14*41.868/1000,"")</f>
        <v/>
      </c>
      <c r="AA14" s="257" t="str">
        <f>IF(GUS_2020!AA14&lt;&gt;"",GUS_2020!AA14*41.868/1000,"")</f>
        <v/>
      </c>
      <c r="AB14" s="257" t="str">
        <f>IF(GUS_2020!AB14&lt;&gt;"",GUS_2020!AB14*41.868/1000,"")</f>
        <v/>
      </c>
      <c r="AC14" s="257" t="str">
        <f>IF(GUS_2020!AC14&lt;&gt;"",GUS_2020!AC14*41.868/1000,"")</f>
        <v/>
      </c>
      <c r="AD14" s="257" t="str">
        <f>IF(GUS_2020!AD14&lt;&gt;"",GUS_2020!AD14*41.868/1000,"")</f>
        <v/>
      </c>
      <c r="AE14" s="257" t="str">
        <f>IF(GUS_2020!AE14&lt;&gt;"",GUS_2020!AE14*41.868/1000,"")</f>
        <v/>
      </c>
      <c r="AF14" s="257" t="str">
        <f>IF(GUS_2020!AF14&lt;&gt;"",GUS_2020!AF14*41.868/1000,"")</f>
        <v/>
      </c>
      <c r="AG14" s="257">
        <f>IF(GUS_2020!AG14&lt;&gt;"",GUS_2020!AG14*41.868/1000,"")</f>
        <v>0</v>
      </c>
      <c r="AH14" s="257" t="str">
        <f>IF(GUS_2020!AH14&lt;&gt;"",GUS_2020!AH14*41.868/1000,"")</f>
        <v/>
      </c>
      <c r="AI14" s="257">
        <f>IF(GUS_2020!AI14&lt;&gt;"",GUS_2020!AI14*41.868/1000,"")</f>
        <v>19.133676000000001</v>
      </c>
      <c r="AJ14" s="257" t="str">
        <f>IF(GUS_2020!AJ14&lt;&gt;"",GUS_2020!AJ14*41.868/1000,"")</f>
        <v/>
      </c>
      <c r="AK14" s="257" t="str">
        <f>IF(GUS_2020!AK14&lt;&gt;"",GUS_2020!AK14*41.868/1000,"")</f>
        <v/>
      </c>
      <c r="AL14" s="257" t="str">
        <f>IF(GUS_2020!AL14&lt;&gt;"",GUS_2020!AL14*41.868/1000,"")</f>
        <v/>
      </c>
      <c r="AM14" s="257" t="str">
        <f>IF(GUS_2020!AM14&lt;&gt;"",GUS_2020!AM14*41.868/1000,"")</f>
        <v/>
      </c>
      <c r="AN14" s="257" t="str">
        <f>IF(GUS_2020!AN14&lt;&gt;"",GUS_2020!AN14*41.868/1000,"")</f>
        <v/>
      </c>
      <c r="AO14" s="257" t="str">
        <f>IF(GUS_2020!AO14&lt;&gt;"",GUS_2020!AO14*41.868/1000,"")</f>
        <v/>
      </c>
      <c r="AP14" s="257" t="str">
        <f>IF(GUS_2020!AP14&lt;&gt;"",GUS_2020!AP14*41.868/1000,"")</f>
        <v/>
      </c>
      <c r="AQ14" s="257" t="str">
        <f>IF(GUS_2020!AQ14&lt;&gt;"",GUS_2020!AQ14*41.868/1000,"")</f>
        <v/>
      </c>
      <c r="AR14" s="257" t="str">
        <f>IF(GUS_2020!AR14&lt;&gt;"",GUS_2020!AR14*41.868/1000,"")</f>
        <v/>
      </c>
      <c r="AS14" s="257" t="str">
        <f>IF(GUS_2020!AS14&lt;&gt;"",GUS_2020!AS14*41.868/1000,"")</f>
        <v/>
      </c>
      <c r="AT14" s="257" t="str">
        <f>IF(GUS_2020!AT14&lt;&gt;"",GUS_2020!AT14*41.868/1000,"")</f>
        <v/>
      </c>
      <c r="AU14" s="257" t="str">
        <f>IF(GUS_2020!AU14&lt;&gt;"",GUS_2020!AU14*41.868/1000,"")</f>
        <v/>
      </c>
      <c r="AV14" s="257" t="str">
        <f>IF(GUS_2020!AV14&lt;&gt;"",GUS_2020!AV14*41.868/1000,"")</f>
        <v/>
      </c>
      <c r="AW14" s="257" t="str">
        <f>IF(GUS_2020!AW14&lt;&gt;"",GUS_2020!AW14*41.868/1000,"")</f>
        <v/>
      </c>
      <c r="AX14" s="257" t="str">
        <f>IF(GUS_2020!AX14&lt;&gt;"",GUS_2020!AX14*41.868/1000,"")</f>
        <v/>
      </c>
      <c r="AY14" s="257" t="str">
        <f>IF(GUS_2020!AY14&lt;&gt;"",GUS_2020!AY14*41.868/1000,"")</f>
        <v/>
      </c>
      <c r="AZ14" s="257" t="str">
        <f>IF(GUS_2020!AZ14&lt;&gt;"",GUS_2020!AZ14*41.868/1000,"")</f>
        <v/>
      </c>
      <c r="BA14" s="257" t="str">
        <f>IF(GUS_2020!BA14&lt;&gt;"",GUS_2020!BA14*41.868/1000,"")</f>
        <v/>
      </c>
      <c r="BB14" s="257" t="str">
        <f>IF(GUS_2020!BB14&lt;&gt;"",GUS_2020!BB14*41.868/1000,"")</f>
        <v/>
      </c>
      <c r="BC14" s="257" t="str">
        <f>IF(GUS_2020!BC14&lt;&gt;"",GUS_2020!BC14*41.868/1000,"")</f>
        <v/>
      </c>
      <c r="BD14" s="257" t="str">
        <f>IF(GUS_2020!BD14&lt;&gt;"",GUS_2020!BD14*41.868/1000,"")</f>
        <v/>
      </c>
      <c r="BE14" s="257" t="str">
        <f>IF(GUS_2020!BE14&lt;&gt;"",GUS_2020!BE14*41.868/1000,"")</f>
        <v/>
      </c>
      <c r="BF14" s="257" t="str">
        <f>IF(GUS_2020!BF14&lt;&gt;"",GUS_2020!BF14*41.868/1000,"")</f>
        <v/>
      </c>
      <c r="BG14" s="257" t="str">
        <f>IF(GUS_2020!BG14&lt;&gt;"",GUS_2020!BG14*41.868/1000,"")</f>
        <v/>
      </c>
      <c r="BH14" s="257" t="str">
        <f>IF(GUS_2020!BH14&lt;&gt;"",GUS_2020!BH14*41.868/1000,"")</f>
        <v/>
      </c>
      <c r="BI14" s="257" t="str">
        <f>IF(GUS_2020!BI14&lt;&gt;"",GUS_2020!BI14*41.868/1000,"")</f>
        <v/>
      </c>
      <c r="BJ14" s="257" t="str">
        <f>IF(GUS_2020!BJ14&lt;&gt;"",GUS_2020!BJ14*41.868/1000,"")</f>
        <v/>
      </c>
      <c r="BK14" s="257" t="str">
        <f>IF(GUS_2020!BK14&lt;&gt;"",GUS_2020!BK14*41.868/1000,"")</f>
        <v/>
      </c>
      <c r="BL14" s="257" t="str">
        <f>IF(GUS_2020!BL14&lt;&gt;"",GUS_2020!BL14*41.868/1000,"")</f>
        <v/>
      </c>
      <c r="BM14" s="257" t="str">
        <f>IF(GUS_2020!BM14&lt;&gt;"",GUS_2020!BM14*41.868/1000,"")</f>
        <v/>
      </c>
      <c r="BN14" s="257" t="str">
        <f>IF(GUS_2020!BN14&lt;&gt;"",GUS_2020!BN14*41.868/1000,"")</f>
        <v/>
      </c>
      <c r="BO14" s="257" t="str">
        <f>IF(GUS_2020!BO14&lt;&gt;"",GUS_2020!BO14*41.868/1000,"")</f>
        <v/>
      </c>
      <c r="BP14" s="257" t="str">
        <f>IF(GUS_2020!BP14&lt;&gt;"",GUS_2020!BP14*41.868/1000,"")</f>
        <v/>
      </c>
      <c r="BQ14" s="257" t="str">
        <f>IF(GUS_2020!BQ14&lt;&gt;"",GUS_2020!BQ14*41.868/1000,"")</f>
        <v/>
      </c>
      <c r="BR14" s="257" t="str">
        <f>IF(GUS_2020!BR14&lt;&gt;"",GUS_2020!BR14*41.868/1000,"")</f>
        <v/>
      </c>
      <c r="BS14" s="257" t="str">
        <f>IF(GUS_2020!BS14&lt;&gt;"",GUS_2020!BS14*41.868/1000,"")</f>
        <v/>
      </c>
    </row>
    <row r="15" spans="1:71" ht="22.5">
      <c r="A15" s="256" t="s">
        <v>688</v>
      </c>
      <c r="B15" s="257">
        <f>IF(GUS_2020!B15&lt;&gt;"",GUS_2020!B15*41.868/1000,"")</f>
        <v>4195.1317319999998</v>
      </c>
      <c r="C15" s="257">
        <f>IF(GUS_2020!C15&lt;&gt;"",GUS_2020!C15*41.868/1000,"")</f>
        <v>1713.7828440000001</v>
      </c>
      <c r="D15" s="257">
        <f>IF(GUS_2020!D15&lt;&gt;"",GUS_2020!D15*41.868/1000,"")</f>
        <v>8.3317320000000006</v>
      </c>
      <c r="E15" s="257">
        <f>IF(GUS_2020!E15&lt;&gt;"",GUS_2020!E15*41.868/1000,"")</f>
        <v>334.81839600000001</v>
      </c>
      <c r="F15" s="257">
        <f>IF(GUS_2020!F15&lt;&gt;"",GUS_2020!F15*41.868/1000,"")</f>
        <v>1174.9835520000001</v>
      </c>
      <c r="G15" s="257" t="str">
        <f>IF(GUS_2020!G15&lt;&gt;"",GUS_2020!G15*41.868/1000,"")</f>
        <v/>
      </c>
      <c r="H15" s="257">
        <f>IF(GUS_2020!H15&lt;&gt;"",GUS_2020!H15*41.868/1000,"")</f>
        <v>370.40619600000002</v>
      </c>
      <c r="I15" s="257">
        <f>IF(GUS_2020!I15&lt;&gt;"",GUS_2020!I15*41.868/1000,"")</f>
        <v>-0.293076</v>
      </c>
      <c r="J15" s="257">
        <f>IF(GUS_2020!J15&lt;&gt;"",GUS_2020!J15*41.868/1000,"")</f>
        <v>-163.36893600000002</v>
      </c>
      <c r="K15" s="257" t="str">
        <f>IF(GUS_2020!K15&lt;&gt;"",GUS_2020!K15*41.868/1000,"")</f>
        <v/>
      </c>
      <c r="L15" s="257">
        <f>IF(GUS_2020!L15&lt;&gt;"",GUS_2020!L15*41.868/1000,"")</f>
        <v>-11.220623999999999</v>
      </c>
      <c r="M15" s="257">
        <f>IF(GUS_2020!M15&lt;&gt;"",GUS_2020!M15*41.868/1000,"")</f>
        <v>0.12560400000000002</v>
      </c>
      <c r="N15" s="257" t="str">
        <f>IF(GUS_2020!N15&lt;&gt;"",GUS_2020!N15*41.868/1000,"")</f>
        <v/>
      </c>
      <c r="O15" s="257" t="str">
        <f>IF(GUS_2020!O15&lt;&gt;"",GUS_2020!O15*41.868/1000,"")</f>
        <v/>
      </c>
      <c r="P15" s="257" t="str">
        <f>IF(GUS_2020!P15&lt;&gt;"",GUS_2020!P15*41.868/1000,"")</f>
        <v/>
      </c>
      <c r="Q15" s="257" t="str">
        <f>IF(GUS_2020!Q15&lt;&gt;"",GUS_2020!Q15*41.868/1000,"")</f>
        <v/>
      </c>
      <c r="R15" s="257" t="str">
        <f>IF(GUS_2020!R15&lt;&gt;"",GUS_2020!R15*41.868/1000,"")</f>
        <v/>
      </c>
      <c r="S15" s="257" t="str">
        <f>IF(GUS_2020!S15&lt;&gt;"",GUS_2020!S15*41.868/1000,"")</f>
        <v/>
      </c>
      <c r="T15" s="257" t="str">
        <f>IF(GUS_2020!T15&lt;&gt;"",GUS_2020!T15*41.868/1000,"")</f>
        <v/>
      </c>
      <c r="U15" s="257" t="str">
        <f>IF(GUS_2020!U15&lt;&gt;"",GUS_2020!U15*41.868/1000,"")</f>
        <v/>
      </c>
      <c r="V15" s="257" t="str">
        <f>IF(GUS_2020!V15&lt;&gt;"",GUS_2020!V15*41.868/1000,"")</f>
        <v/>
      </c>
      <c r="W15" s="257">
        <f>IF(GUS_2020!W15&lt;&gt;"",GUS_2020!W15*41.868/1000,"")</f>
        <v>1214.8000200000001</v>
      </c>
      <c r="X15" s="257">
        <f>IF(GUS_2020!X15&lt;&gt;"",GUS_2020!X15*41.868/1000,"")</f>
        <v>1087.2282240000002</v>
      </c>
      <c r="Y15" s="257" t="str">
        <f>IF(GUS_2020!Y15&lt;&gt;"",GUS_2020!Y15*41.868/1000,"")</f>
        <v/>
      </c>
      <c r="Z15" s="257">
        <f>IF(GUS_2020!Z15&lt;&gt;"",GUS_2020!Z15*41.868/1000,"")</f>
        <v>7.1175600000000001</v>
      </c>
      <c r="AA15" s="257">
        <f>IF(GUS_2020!AA15&lt;&gt;"",GUS_2020!AA15*41.868/1000,"")</f>
        <v>3.2657040000000004</v>
      </c>
      <c r="AB15" s="257" t="str">
        <f>IF(GUS_2020!AB15&lt;&gt;"",GUS_2020!AB15*41.868/1000,"")</f>
        <v/>
      </c>
      <c r="AC15" s="257" t="str">
        <f>IF(GUS_2020!AC15&lt;&gt;"",GUS_2020!AC15*41.868/1000,"")</f>
        <v/>
      </c>
      <c r="AD15" s="257" t="str">
        <f>IF(GUS_2020!AD15&lt;&gt;"",GUS_2020!AD15*41.868/1000,"")</f>
        <v/>
      </c>
      <c r="AE15" s="257">
        <f>IF(GUS_2020!AE15&lt;&gt;"",GUS_2020!AE15*41.868/1000,"")</f>
        <v>82.521828000000014</v>
      </c>
      <c r="AF15" s="257">
        <f>IF(GUS_2020!AF15&lt;&gt;"",GUS_2020!AF15*41.868/1000,"")</f>
        <v>5.9033879999999996</v>
      </c>
      <c r="AG15" s="257">
        <f>IF(GUS_2020!AG15&lt;&gt;"",GUS_2020!AG15*41.868/1000,"")</f>
        <v>-1.088568</v>
      </c>
      <c r="AH15" s="257" t="str">
        <f>IF(GUS_2020!AH15&lt;&gt;"",GUS_2020!AH15*41.868/1000,"")</f>
        <v/>
      </c>
      <c r="AI15" s="257">
        <f>IF(GUS_2020!AI15&lt;&gt;"",GUS_2020!AI15*41.868/1000,"")</f>
        <v>-24.660252</v>
      </c>
      <c r="AJ15" s="257">
        <f>IF(GUS_2020!AJ15&lt;&gt;"",GUS_2020!AJ15*41.868/1000,"")</f>
        <v>0</v>
      </c>
      <c r="AK15" s="257">
        <f>IF(GUS_2020!AK15&lt;&gt;"",GUS_2020!AK15*41.868/1000,"")</f>
        <v>-27.758483999999999</v>
      </c>
      <c r="AL15" s="257">
        <f>IF(GUS_2020!AL15&lt;&gt;"",GUS_2020!AL15*41.868/1000,"")</f>
        <v>160.73125200000001</v>
      </c>
      <c r="AM15" s="257">
        <f>IF(GUS_2020!AM15&lt;&gt;"",GUS_2020!AM15*41.868/1000,"")</f>
        <v>-48.608747999999999</v>
      </c>
      <c r="AN15" s="257">
        <f>IF(GUS_2020!AN15&lt;&gt;"",GUS_2020!AN15*41.868/1000,"")</f>
        <v>-1.800324</v>
      </c>
      <c r="AO15" s="257">
        <f>IF(GUS_2020!AO15&lt;&gt;"",GUS_2020!AO15*41.868/1000,"")</f>
        <v>-2.344608</v>
      </c>
      <c r="AP15" s="257">
        <f>IF(GUS_2020!AP15&lt;&gt;"",GUS_2020!AP15*41.868/1000,"")</f>
        <v>-13.732704000000002</v>
      </c>
      <c r="AQ15" s="257">
        <f>IF(GUS_2020!AQ15&lt;&gt;"",GUS_2020!AQ15*41.868/1000,"")</f>
        <v>-6.3639360000000007</v>
      </c>
      <c r="AR15" s="257">
        <f>IF(GUS_2020!AR15&lt;&gt;"",GUS_2020!AR15*41.868/1000,"")</f>
        <v>3.1401000000000003</v>
      </c>
      <c r="AS15" s="257">
        <f>IF(GUS_2020!AS15&lt;&gt;"",GUS_2020!AS15*41.868/1000,"")</f>
        <v>-8.7922799999999999</v>
      </c>
      <c r="AT15" s="257">
        <f>IF(GUS_2020!AT15&lt;&gt;"",GUS_2020!AT15*41.868/1000,"")</f>
        <v>729.42429600000014</v>
      </c>
      <c r="AU15" s="257">
        <f>IF(GUS_2020!AU15&lt;&gt;"",GUS_2020!AU15*41.868/1000,"")</f>
        <v>443.50772400000005</v>
      </c>
      <c r="AV15" s="257">
        <f>IF(GUS_2020!AV15&lt;&gt;"",GUS_2020!AV15*41.868/1000,"")</f>
        <v>7.6199760000000003</v>
      </c>
      <c r="AW15" s="257" t="str">
        <f>IF(GUS_2020!AW15&lt;&gt;"",GUS_2020!AW15*41.868/1000,"")</f>
        <v/>
      </c>
      <c r="AX15" s="257">
        <f>IF(GUS_2020!AX15&lt;&gt;"",GUS_2020!AX15*41.868/1000,"")</f>
        <v>56.898612</v>
      </c>
      <c r="AY15" s="257">
        <f>IF(GUS_2020!AY15&lt;&gt;"",GUS_2020!AY15*41.868/1000,"")</f>
        <v>7.033824000000001</v>
      </c>
      <c r="AZ15" s="257">
        <f>IF(GUS_2020!AZ15&lt;&gt;"",GUS_2020!AZ15*41.868/1000,"")</f>
        <v>3.34944</v>
      </c>
      <c r="BA15" s="257">
        <f>IF(GUS_2020!BA15&lt;&gt;"",GUS_2020!BA15*41.868/1000,"")</f>
        <v>1.088568</v>
      </c>
      <c r="BB15" s="257">
        <f>IF(GUS_2020!BB15&lt;&gt;"",GUS_2020!BB15*41.868/1000,"")</f>
        <v>291.90369599999997</v>
      </c>
      <c r="BC15" s="257" t="str">
        <f>IF(GUS_2020!BC15&lt;&gt;"",GUS_2020!BC15*41.868/1000,"")</f>
        <v/>
      </c>
      <c r="BD15" s="257">
        <f>IF(GUS_2020!BD15&lt;&gt;"",GUS_2020!BD15*41.868/1000,"")</f>
        <v>13.523364000000001</v>
      </c>
      <c r="BE15" s="257">
        <f>IF(GUS_2020!BE15&lt;&gt;"",GUS_2020!BE15*41.868/1000,"")</f>
        <v>6.0289920000000006</v>
      </c>
      <c r="BF15" s="257">
        <f>IF(GUS_2020!BF15&lt;&gt;"",GUS_2020!BF15*41.868/1000,"")</f>
        <v>7.0756920000000001</v>
      </c>
      <c r="BG15" s="257">
        <f>IF(GUS_2020!BG15&lt;&gt;"",GUS_2020!BG15*41.868/1000,"")</f>
        <v>0.58615200000000001</v>
      </c>
      <c r="BH15" s="257">
        <f>IF(GUS_2020!BH15&lt;&gt;"",GUS_2020!BH15*41.868/1000,"")</f>
        <v>34.164287999999999</v>
      </c>
      <c r="BI15" s="257">
        <f>IF(GUS_2020!BI15&lt;&gt;"",GUS_2020!BI15*41.868/1000,"")</f>
        <v>1.67472</v>
      </c>
      <c r="BJ15" s="257" t="str">
        <f>IF(GUS_2020!BJ15&lt;&gt;"",GUS_2020!BJ15*41.868/1000,"")</f>
        <v/>
      </c>
      <c r="BK15" s="257" t="str">
        <f>IF(GUS_2020!BK15&lt;&gt;"",GUS_2020!BK15*41.868/1000,"")</f>
        <v/>
      </c>
      <c r="BL15" s="257">
        <f>IF(GUS_2020!BL15&lt;&gt;"",GUS_2020!BL15*41.868/1000,"")</f>
        <v>8.3736000000000005E-2</v>
      </c>
      <c r="BM15" s="257">
        <f>IF(GUS_2020!BM15&lt;&gt;"",GUS_2020!BM15*41.868/1000,"")</f>
        <v>12.476664000000001</v>
      </c>
      <c r="BN15" s="257">
        <f>IF(GUS_2020!BN15&lt;&gt;"",GUS_2020!BN15*41.868/1000,"")</f>
        <v>44.756892000000001</v>
      </c>
      <c r="BO15" s="257">
        <f>IF(GUS_2020!BO15&lt;&gt;"",GUS_2020!BO15*41.868/1000,"")</f>
        <v>27.674748000000001</v>
      </c>
      <c r="BP15" s="257">
        <f>IF(GUS_2020!BP15&lt;&gt;"",GUS_2020!BP15*41.868/1000,"")</f>
        <v>17.124012000000004</v>
      </c>
      <c r="BQ15" s="257" t="str">
        <f>IF(GUS_2020!BQ15&lt;&gt;"",GUS_2020!BQ15*41.868/1000,"")</f>
        <v/>
      </c>
      <c r="BR15" s="257">
        <f>IF(GUS_2020!BR15&lt;&gt;"",GUS_2020!BR15*41.868/1000,"")</f>
        <v>1.1304360000000002</v>
      </c>
      <c r="BS15" s="257">
        <f>IF(GUS_2020!BS15&lt;&gt;"",GUS_2020!BS15*41.868/1000,"")</f>
        <v>47.771388000000002</v>
      </c>
    </row>
    <row r="16" spans="1:71" ht="22.5">
      <c r="A16" s="256" t="s">
        <v>689</v>
      </c>
      <c r="B16" s="257">
        <f>IF(GUS_2020!B16&lt;&gt;"",GUS_2020!B16*41.868/1000,"")</f>
        <v>4200.7001760000003</v>
      </c>
      <c r="C16" s="257" t="str">
        <f>IF(GUS_2020!C16&lt;&gt;"",GUS_2020!C16*41.868/1000,"")</f>
        <v/>
      </c>
      <c r="D16" s="257" t="str">
        <f>IF(GUS_2020!D16&lt;&gt;"",GUS_2020!D16*41.868/1000,"")</f>
        <v/>
      </c>
      <c r="E16" s="257" t="str">
        <f>IF(GUS_2020!E16&lt;&gt;"",GUS_2020!E16*41.868/1000,"")</f>
        <v/>
      </c>
      <c r="F16" s="257" t="str">
        <f>IF(GUS_2020!F16&lt;&gt;"",GUS_2020!F16*41.868/1000,"")</f>
        <v/>
      </c>
      <c r="G16" s="257" t="str">
        <f>IF(GUS_2020!G16&lt;&gt;"",GUS_2020!G16*41.868/1000,"")</f>
        <v/>
      </c>
      <c r="H16" s="257" t="str">
        <f>IF(GUS_2020!H16&lt;&gt;"",GUS_2020!H16*41.868/1000,"")</f>
        <v/>
      </c>
      <c r="I16" s="257" t="str">
        <f>IF(GUS_2020!I16&lt;&gt;"",GUS_2020!I16*41.868/1000,"")</f>
        <v/>
      </c>
      <c r="J16" s="257" t="str">
        <f>IF(GUS_2020!J16&lt;&gt;"",GUS_2020!J16*41.868/1000,"")</f>
        <v/>
      </c>
      <c r="K16" s="257" t="str">
        <f>IF(GUS_2020!K16&lt;&gt;"",GUS_2020!K16*41.868/1000,"")</f>
        <v/>
      </c>
      <c r="L16" s="257" t="str">
        <f>IF(GUS_2020!L16&lt;&gt;"",GUS_2020!L16*41.868/1000,"")</f>
        <v/>
      </c>
      <c r="M16" s="257" t="str">
        <f>IF(GUS_2020!M16&lt;&gt;"",GUS_2020!M16*41.868/1000,"")</f>
        <v/>
      </c>
      <c r="N16" s="257" t="str">
        <f>IF(GUS_2020!N16&lt;&gt;"",GUS_2020!N16*41.868/1000,"")</f>
        <v/>
      </c>
      <c r="O16" s="257" t="str">
        <f>IF(GUS_2020!O16&lt;&gt;"",GUS_2020!O16*41.868/1000,"")</f>
        <v/>
      </c>
      <c r="P16" s="257" t="str">
        <f>IF(GUS_2020!P16&lt;&gt;"",GUS_2020!P16*41.868/1000,"")</f>
        <v/>
      </c>
      <c r="Q16" s="257" t="str">
        <f>IF(GUS_2020!Q16&lt;&gt;"",GUS_2020!Q16*41.868/1000,"")</f>
        <v/>
      </c>
      <c r="R16" s="257" t="str">
        <f>IF(GUS_2020!R16&lt;&gt;"",GUS_2020!R16*41.868/1000,"")</f>
        <v/>
      </c>
      <c r="S16" s="257" t="str">
        <f>IF(GUS_2020!S16&lt;&gt;"",GUS_2020!S16*41.868/1000,"")</f>
        <v/>
      </c>
      <c r="T16" s="257" t="str">
        <f>IF(GUS_2020!T16&lt;&gt;"",GUS_2020!T16*41.868/1000,"")</f>
        <v/>
      </c>
      <c r="U16" s="257" t="str">
        <f>IF(GUS_2020!U16&lt;&gt;"",GUS_2020!U16*41.868/1000,"")</f>
        <v/>
      </c>
      <c r="V16" s="257" t="str">
        <f>IF(GUS_2020!V16&lt;&gt;"",GUS_2020!V16*41.868/1000,"")</f>
        <v/>
      </c>
      <c r="W16" s="257" t="str">
        <f>IF(GUS_2020!W16&lt;&gt;"",GUS_2020!W16*41.868/1000,"")</f>
        <v/>
      </c>
      <c r="X16" s="257" t="str">
        <f>IF(GUS_2020!X16&lt;&gt;"",GUS_2020!X16*41.868/1000,"")</f>
        <v/>
      </c>
      <c r="Y16" s="257" t="str">
        <f>IF(GUS_2020!Y16&lt;&gt;"",GUS_2020!Y16*41.868/1000,"")</f>
        <v/>
      </c>
      <c r="Z16" s="257" t="str">
        <f>IF(GUS_2020!Z16&lt;&gt;"",GUS_2020!Z16*41.868/1000,"")</f>
        <v/>
      </c>
      <c r="AA16" s="257" t="str">
        <f>IF(GUS_2020!AA16&lt;&gt;"",GUS_2020!AA16*41.868/1000,"")</f>
        <v/>
      </c>
      <c r="AB16" s="257" t="str">
        <f>IF(GUS_2020!AB16&lt;&gt;"",GUS_2020!AB16*41.868/1000,"")</f>
        <v/>
      </c>
      <c r="AC16" s="257" t="str">
        <f>IF(GUS_2020!AC16&lt;&gt;"",GUS_2020!AC16*41.868/1000,"")</f>
        <v/>
      </c>
      <c r="AD16" s="257" t="str">
        <f>IF(GUS_2020!AD16&lt;&gt;"",GUS_2020!AD16*41.868/1000,"")</f>
        <v/>
      </c>
      <c r="AE16" s="257" t="str">
        <f>IF(GUS_2020!AE16&lt;&gt;"",GUS_2020!AE16*41.868/1000,"")</f>
        <v/>
      </c>
      <c r="AF16" s="257" t="str">
        <f>IF(GUS_2020!AF16&lt;&gt;"",GUS_2020!AF16*41.868/1000,"")</f>
        <v/>
      </c>
      <c r="AG16" s="257" t="str">
        <f>IF(GUS_2020!AG16&lt;&gt;"",GUS_2020!AG16*41.868/1000,"")</f>
        <v/>
      </c>
      <c r="AH16" s="257" t="str">
        <f>IF(GUS_2020!AH16&lt;&gt;"",GUS_2020!AH16*41.868/1000,"")</f>
        <v/>
      </c>
      <c r="AI16" s="257" t="str">
        <f>IF(GUS_2020!AI16&lt;&gt;"",GUS_2020!AI16*41.868/1000,"")</f>
        <v/>
      </c>
      <c r="AJ16" s="257" t="str">
        <f>IF(GUS_2020!AJ16&lt;&gt;"",GUS_2020!AJ16*41.868/1000,"")</f>
        <v/>
      </c>
      <c r="AK16" s="257" t="str">
        <f>IF(GUS_2020!AK16&lt;&gt;"",GUS_2020!AK16*41.868/1000,"")</f>
        <v/>
      </c>
      <c r="AL16" s="257" t="str">
        <f>IF(GUS_2020!AL16&lt;&gt;"",GUS_2020!AL16*41.868/1000,"")</f>
        <v/>
      </c>
      <c r="AM16" s="257" t="str">
        <f>IF(GUS_2020!AM16&lt;&gt;"",GUS_2020!AM16*41.868/1000,"")</f>
        <v/>
      </c>
      <c r="AN16" s="257" t="str">
        <f>IF(GUS_2020!AN16&lt;&gt;"",GUS_2020!AN16*41.868/1000,"")</f>
        <v/>
      </c>
      <c r="AO16" s="257" t="str">
        <f>IF(GUS_2020!AO16&lt;&gt;"",GUS_2020!AO16*41.868/1000,"")</f>
        <v/>
      </c>
      <c r="AP16" s="257" t="str">
        <f>IF(GUS_2020!AP16&lt;&gt;"",GUS_2020!AP16*41.868/1000,"")</f>
        <v/>
      </c>
      <c r="AQ16" s="257" t="str">
        <f>IF(GUS_2020!AQ16&lt;&gt;"",GUS_2020!AQ16*41.868/1000,"")</f>
        <v/>
      </c>
      <c r="AR16" s="257" t="str">
        <f>IF(GUS_2020!AR16&lt;&gt;"",GUS_2020!AR16*41.868/1000,"")</f>
        <v/>
      </c>
      <c r="AS16" s="257" t="str">
        <f>IF(GUS_2020!AS16&lt;&gt;"",GUS_2020!AS16*41.868/1000,"")</f>
        <v/>
      </c>
      <c r="AT16" s="257" t="str">
        <f>IF(GUS_2020!AT16&lt;&gt;"",GUS_2020!AT16*41.868/1000,"")</f>
        <v/>
      </c>
      <c r="AU16" s="257" t="str">
        <f>IF(GUS_2020!AU16&lt;&gt;"",GUS_2020!AU16*41.868/1000,"")</f>
        <v/>
      </c>
      <c r="AV16" s="257" t="str">
        <f>IF(GUS_2020!AV16&lt;&gt;"",GUS_2020!AV16*41.868/1000,"")</f>
        <v/>
      </c>
      <c r="AW16" s="257" t="str">
        <f>IF(GUS_2020!AW16&lt;&gt;"",GUS_2020!AW16*41.868/1000,"")</f>
        <v/>
      </c>
      <c r="AX16" s="257" t="str">
        <f>IF(GUS_2020!AX16&lt;&gt;"",GUS_2020!AX16*41.868/1000,"")</f>
        <v/>
      </c>
      <c r="AY16" s="257" t="str">
        <f>IF(GUS_2020!AY16&lt;&gt;"",GUS_2020!AY16*41.868/1000,"")</f>
        <v/>
      </c>
      <c r="AZ16" s="257" t="str">
        <f>IF(GUS_2020!AZ16&lt;&gt;"",GUS_2020!AZ16*41.868/1000,"")</f>
        <v/>
      </c>
      <c r="BA16" s="257" t="str">
        <f>IF(GUS_2020!BA16&lt;&gt;"",GUS_2020!BA16*41.868/1000,"")</f>
        <v/>
      </c>
      <c r="BB16" s="257" t="str">
        <f>IF(GUS_2020!BB16&lt;&gt;"",GUS_2020!BB16*41.868/1000,"")</f>
        <v/>
      </c>
      <c r="BC16" s="257" t="str">
        <f>IF(GUS_2020!BC16&lt;&gt;"",GUS_2020!BC16*41.868/1000,"")</f>
        <v/>
      </c>
      <c r="BD16" s="257" t="str">
        <f>IF(GUS_2020!BD16&lt;&gt;"",GUS_2020!BD16*41.868/1000,"")</f>
        <v/>
      </c>
      <c r="BE16" s="257" t="str">
        <f>IF(GUS_2020!BE16&lt;&gt;"",GUS_2020!BE16*41.868/1000,"")</f>
        <v/>
      </c>
      <c r="BF16" s="257" t="str">
        <f>IF(GUS_2020!BF16&lt;&gt;"",GUS_2020!BF16*41.868/1000,"")</f>
        <v/>
      </c>
      <c r="BG16" s="257" t="str">
        <f>IF(GUS_2020!BG16&lt;&gt;"",GUS_2020!BG16*41.868/1000,"")</f>
        <v/>
      </c>
      <c r="BH16" s="257" t="str">
        <f>IF(GUS_2020!BH16&lt;&gt;"",GUS_2020!BH16*41.868/1000,"")</f>
        <v/>
      </c>
      <c r="BI16" s="257" t="str">
        <f>IF(GUS_2020!BI16&lt;&gt;"",GUS_2020!BI16*41.868/1000,"")</f>
        <v/>
      </c>
      <c r="BJ16" s="257" t="str">
        <f>IF(GUS_2020!BJ16&lt;&gt;"",GUS_2020!BJ16*41.868/1000,"")</f>
        <v/>
      </c>
      <c r="BK16" s="257" t="str">
        <f>IF(GUS_2020!BK16&lt;&gt;"",GUS_2020!BK16*41.868/1000,"")</f>
        <v/>
      </c>
      <c r="BL16" s="257" t="str">
        <f>IF(GUS_2020!BL16&lt;&gt;"",GUS_2020!BL16*41.868/1000,"")</f>
        <v/>
      </c>
      <c r="BM16" s="257" t="str">
        <f>IF(GUS_2020!BM16&lt;&gt;"",GUS_2020!BM16*41.868/1000,"")</f>
        <v/>
      </c>
      <c r="BN16" s="257" t="str">
        <f>IF(GUS_2020!BN16&lt;&gt;"",GUS_2020!BN16*41.868/1000,"")</f>
        <v/>
      </c>
      <c r="BO16" s="257" t="str">
        <f>IF(GUS_2020!BO16&lt;&gt;"",GUS_2020!BO16*41.868/1000,"")</f>
        <v/>
      </c>
      <c r="BP16" s="257" t="str">
        <f>IF(GUS_2020!BP16&lt;&gt;"",GUS_2020!BP16*41.868/1000,"")</f>
        <v/>
      </c>
      <c r="BQ16" s="257" t="str">
        <f>IF(GUS_2020!BQ16&lt;&gt;"",GUS_2020!BQ16*41.868/1000,"")</f>
        <v/>
      </c>
      <c r="BR16" s="257" t="str">
        <f>IF(GUS_2020!BR16&lt;&gt;"",GUS_2020!BR16*41.868/1000,"")</f>
        <v/>
      </c>
      <c r="BS16" s="257" t="str">
        <f>IF(GUS_2020!BS16&lt;&gt;"",GUS_2020!BS16*41.868/1000,"")</f>
        <v/>
      </c>
    </row>
    <row r="17" spans="1:71" ht="22.5">
      <c r="A17" s="256" t="s">
        <v>690</v>
      </c>
      <c r="B17" s="257">
        <f>IF(GUS_2020!B17&lt;&gt;"",GUS_2020!B17*41.868/1000,"")</f>
        <v>3958.1588520000005</v>
      </c>
      <c r="C17" s="257" t="str">
        <f>IF(GUS_2020!C17&lt;&gt;"",GUS_2020!C17*41.868/1000,"")</f>
        <v/>
      </c>
      <c r="D17" s="257" t="str">
        <f>IF(GUS_2020!D17&lt;&gt;"",GUS_2020!D17*41.868/1000,"")</f>
        <v/>
      </c>
      <c r="E17" s="257" t="str">
        <f>IF(GUS_2020!E17&lt;&gt;"",GUS_2020!E17*41.868/1000,"")</f>
        <v/>
      </c>
      <c r="F17" s="257" t="str">
        <f>IF(GUS_2020!F17&lt;&gt;"",GUS_2020!F17*41.868/1000,"")</f>
        <v/>
      </c>
      <c r="G17" s="257" t="str">
        <f>IF(GUS_2020!G17&lt;&gt;"",GUS_2020!G17*41.868/1000,"")</f>
        <v/>
      </c>
      <c r="H17" s="257" t="str">
        <f>IF(GUS_2020!H17&lt;&gt;"",GUS_2020!H17*41.868/1000,"")</f>
        <v/>
      </c>
      <c r="I17" s="257" t="str">
        <f>IF(GUS_2020!I17&lt;&gt;"",GUS_2020!I17*41.868/1000,"")</f>
        <v/>
      </c>
      <c r="J17" s="257" t="str">
        <f>IF(GUS_2020!J17&lt;&gt;"",GUS_2020!J17*41.868/1000,"")</f>
        <v/>
      </c>
      <c r="K17" s="257" t="str">
        <f>IF(GUS_2020!K17&lt;&gt;"",GUS_2020!K17*41.868/1000,"")</f>
        <v/>
      </c>
      <c r="L17" s="257" t="str">
        <f>IF(GUS_2020!L17&lt;&gt;"",GUS_2020!L17*41.868/1000,"")</f>
        <v/>
      </c>
      <c r="M17" s="257" t="str">
        <f>IF(GUS_2020!M17&lt;&gt;"",GUS_2020!M17*41.868/1000,"")</f>
        <v/>
      </c>
      <c r="N17" s="257" t="str">
        <f>IF(GUS_2020!N17&lt;&gt;"",GUS_2020!N17*41.868/1000,"")</f>
        <v/>
      </c>
      <c r="O17" s="257" t="str">
        <f>IF(GUS_2020!O17&lt;&gt;"",GUS_2020!O17*41.868/1000,"")</f>
        <v/>
      </c>
      <c r="P17" s="257" t="str">
        <f>IF(GUS_2020!P17&lt;&gt;"",GUS_2020!P17*41.868/1000,"")</f>
        <v/>
      </c>
      <c r="Q17" s="257" t="str">
        <f>IF(GUS_2020!Q17&lt;&gt;"",GUS_2020!Q17*41.868/1000,"")</f>
        <v/>
      </c>
      <c r="R17" s="257" t="str">
        <f>IF(GUS_2020!R17&lt;&gt;"",GUS_2020!R17*41.868/1000,"")</f>
        <v/>
      </c>
      <c r="S17" s="257" t="str">
        <f>IF(GUS_2020!S17&lt;&gt;"",GUS_2020!S17*41.868/1000,"")</f>
        <v/>
      </c>
      <c r="T17" s="257" t="str">
        <f>IF(GUS_2020!T17&lt;&gt;"",GUS_2020!T17*41.868/1000,"")</f>
        <v/>
      </c>
      <c r="U17" s="257" t="str">
        <f>IF(GUS_2020!U17&lt;&gt;"",GUS_2020!U17*41.868/1000,"")</f>
        <v/>
      </c>
      <c r="V17" s="257" t="str">
        <f>IF(GUS_2020!V17&lt;&gt;"",GUS_2020!V17*41.868/1000,"")</f>
        <v/>
      </c>
      <c r="W17" s="257" t="str">
        <f>IF(GUS_2020!W17&lt;&gt;"",GUS_2020!W17*41.868/1000,"")</f>
        <v/>
      </c>
      <c r="X17" s="257" t="str">
        <f>IF(GUS_2020!X17&lt;&gt;"",GUS_2020!X17*41.868/1000,"")</f>
        <v/>
      </c>
      <c r="Y17" s="257" t="str">
        <f>IF(GUS_2020!Y17&lt;&gt;"",GUS_2020!Y17*41.868/1000,"")</f>
        <v/>
      </c>
      <c r="Z17" s="257" t="str">
        <f>IF(GUS_2020!Z17&lt;&gt;"",GUS_2020!Z17*41.868/1000,"")</f>
        <v/>
      </c>
      <c r="AA17" s="257" t="str">
        <f>IF(GUS_2020!AA17&lt;&gt;"",GUS_2020!AA17*41.868/1000,"")</f>
        <v/>
      </c>
      <c r="AB17" s="257" t="str">
        <f>IF(GUS_2020!AB17&lt;&gt;"",GUS_2020!AB17*41.868/1000,"")</f>
        <v/>
      </c>
      <c r="AC17" s="257" t="str">
        <f>IF(GUS_2020!AC17&lt;&gt;"",GUS_2020!AC17*41.868/1000,"")</f>
        <v/>
      </c>
      <c r="AD17" s="257" t="str">
        <f>IF(GUS_2020!AD17&lt;&gt;"",GUS_2020!AD17*41.868/1000,"")</f>
        <v/>
      </c>
      <c r="AE17" s="257" t="str">
        <f>IF(GUS_2020!AE17&lt;&gt;"",GUS_2020!AE17*41.868/1000,"")</f>
        <v/>
      </c>
      <c r="AF17" s="257" t="str">
        <f>IF(GUS_2020!AF17&lt;&gt;"",GUS_2020!AF17*41.868/1000,"")</f>
        <v/>
      </c>
      <c r="AG17" s="257" t="str">
        <f>IF(GUS_2020!AG17&lt;&gt;"",GUS_2020!AG17*41.868/1000,"")</f>
        <v/>
      </c>
      <c r="AH17" s="257" t="str">
        <f>IF(GUS_2020!AH17&lt;&gt;"",GUS_2020!AH17*41.868/1000,"")</f>
        <v/>
      </c>
      <c r="AI17" s="257" t="str">
        <f>IF(GUS_2020!AI17&lt;&gt;"",GUS_2020!AI17*41.868/1000,"")</f>
        <v/>
      </c>
      <c r="AJ17" s="257" t="str">
        <f>IF(GUS_2020!AJ17&lt;&gt;"",GUS_2020!AJ17*41.868/1000,"")</f>
        <v/>
      </c>
      <c r="AK17" s="257" t="str">
        <f>IF(GUS_2020!AK17&lt;&gt;"",GUS_2020!AK17*41.868/1000,"")</f>
        <v/>
      </c>
      <c r="AL17" s="257" t="str">
        <f>IF(GUS_2020!AL17&lt;&gt;"",GUS_2020!AL17*41.868/1000,"")</f>
        <v/>
      </c>
      <c r="AM17" s="257" t="str">
        <f>IF(GUS_2020!AM17&lt;&gt;"",GUS_2020!AM17*41.868/1000,"")</f>
        <v/>
      </c>
      <c r="AN17" s="257" t="str">
        <f>IF(GUS_2020!AN17&lt;&gt;"",GUS_2020!AN17*41.868/1000,"")</f>
        <v/>
      </c>
      <c r="AO17" s="257" t="str">
        <f>IF(GUS_2020!AO17&lt;&gt;"",GUS_2020!AO17*41.868/1000,"")</f>
        <v/>
      </c>
      <c r="AP17" s="257" t="str">
        <f>IF(GUS_2020!AP17&lt;&gt;"",GUS_2020!AP17*41.868/1000,"")</f>
        <v/>
      </c>
      <c r="AQ17" s="257" t="str">
        <f>IF(GUS_2020!AQ17&lt;&gt;"",GUS_2020!AQ17*41.868/1000,"")</f>
        <v/>
      </c>
      <c r="AR17" s="257" t="str">
        <f>IF(GUS_2020!AR17&lt;&gt;"",GUS_2020!AR17*41.868/1000,"")</f>
        <v/>
      </c>
      <c r="AS17" s="257" t="str">
        <f>IF(GUS_2020!AS17&lt;&gt;"",GUS_2020!AS17*41.868/1000,"")</f>
        <v/>
      </c>
      <c r="AT17" s="257" t="str">
        <f>IF(GUS_2020!AT17&lt;&gt;"",GUS_2020!AT17*41.868/1000,"")</f>
        <v/>
      </c>
      <c r="AU17" s="257" t="str">
        <f>IF(GUS_2020!AU17&lt;&gt;"",GUS_2020!AU17*41.868/1000,"")</f>
        <v/>
      </c>
      <c r="AV17" s="257" t="str">
        <f>IF(GUS_2020!AV17&lt;&gt;"",GUS_2020!AV17*41.868/1000,"")</f>
        <v/>
      </c>
      <c r="AW17" s="257" t="str">
        <f>IF(GUS_2020!AW17&lt;&gt;"",GUS_2020!AW17*41.868/1000,"")</f>
        <v/>
      </c>
      <c r="AX17" s="257" t="str">
        <f>IF(GUS_2020!AX17&lt;&gt;"",GUS_2020!AX17*41.868/1000,"")</f>
        <v/>
      </c>
      <c r="AY17" s="257" t="str">
        <f>IF(GUS_2020!AY17&lt;&gt;"",GUS_2020!AY17*41.868/1000,"")</f>
        <v/>
      </c>
      <c r="AZ17" s="257" t="str">
        <f>IF(GUS_2020!AZ17&lt;&gt;"",GUS_2020!AZ17*41.868/1000,"")</f>
        <v/>
      </c>
      <c r="BA17" s="257" t="str">
        <f>IF(GUS_2020!BA17&lt;&gt;"",GUS_2020!BA17*41.868/1000,"")</f>
        <v/>
      </c>
      <c r="BB17" s="257" t="str">
        <f>IF(GUS_2020!BB17&lt;&gt;"",GUS_2020!BB17*41.868/1000,"")</f>
        <v/>
      </c>
      <c r="BC17" s="257" t="str">
        <f>IF(GUS_2020!BC17&lt;&gt;"",GUS_2020!BC17*41.868/1000,"")</f>
        <v/>
      </c>
      <c r="BD17" s="257" t="str">
        <f>IF(GUS_2020!BD17&lt;&gt;"",GUS_2020!BD17*41.868/1000,"")</f>
        <v/>
      </c>
      <c r="BE17" s="257" t="str">
        <f>IF(GUS_2020!BE17&lt;&gt;"",GUS_2020!BE17*41.868/1000,"")</f>
        <v/>
      </c>
      <c r="BF17" s="257" t="str">
        <f>IF(GUS_2020!BF17&lt;&gt;"",GUS_2020!BF17*41.868/1000,"")</f>
        <v/>
      </c>
      <c r="BG17" s="257" t="str">
        <f>IF(GUS_2020!BG17&lt;&gt;"",GUS_2020!BG17*41.868/1000,"")</f>
        <v/>
      </c>
      <c r="BH17" s="257" t="str">
        <f>IF(GUS_2020!BH17&lt;&gt;"",GUS_2020!BH17*41.868/1000,"")</f>
        <v/>
      </c>
      <c r="BI17" s="257" t="str">
        <f>IF(GUS_2020!BI17&lt;&gt;"",GUS_2020!BI17*41.868/1000,"")</f>
        <v/>
      </c>
      <c r="BJ17" s="257" t="str">
        <f>IF(GUS_2020!BJ17&lt;&gt;"",GUS_2020!BJ17*41.868/1000,"")</f>
        <v/>
      </c>
      <c r="BK17" s="257" t="str">
        <f>IF(GUS_2020!BK17&lt;&gt;"",GUS_2020!BK17*41.868/1000,"")</f>
        <v/>
      </c>
      <c r="BL17" s="257" t="str">
        <f>IF(GUS_2020!BL17&lt;&gt;"",GUS_2020!BL17*41.868/1000,"")</f>
        <v/>
      </c>
      <c r="BM17" s="257" t="str">
        <f>IF(GUS_2020!BM17&lt;&gt;"",GUS_2020!BM17*41.868/1000,"")</f>
        <v/>
      </c>
      <c r="BN17" s="257" t="str">
        <f>IF(GUS_2020!BN17&lt;&gt;"",GUS_2020!BN17*41.868/1000,"")</f>
        <v/>
      </c>
      <c r="BO17" s="257" t="str">
        <f>IF(GUS_2020!BO17&lt;&gt;"",GUS_2020!BO17*41.868/1000,"")</f>
        <v/>
      </c>
      <c r="BP17" s="257" t="str">
        <f>IF(GUS_2020!BP17&lt;&gt;"",GUS_2020!BP17*41.868/1000,"")</f>
        <v/>
      </c>
      <c r="BQ17" s="257" t="str">
        <f>IF(GUS_2020!BQ17&lt;&gt;"",GUS_2020!BQ17*41.868/1000,"")</f>
        <v/>
      </c>
      <c r="BR17" s="257" t="str">
        <f>IF(GUS_2020!BR17&lt;&gt;"",GUS_2020!BR17*41.868/1000,"")</f>
        <v/>
      </c>
      <c r="BS17" s="257" t="str">
        <f>IF(GUS_2020!BS17&lt;&gt;"",GUS_2020!BS17*41.868/1000,"")</f>
        <v/>
      </c>
    </row>
    <row r="18" spans="1:71" ht="22.5">
      <c r="A18" s="256" t="s">
        <v>691</v>
      </c>
      <c r="B18" s="257">
        <f>IF(GUS_2020!B18&lt;&gt;"",GUS_2020!B18*41.868/1000,"")</f>
        <v>2880.3509280000003</v>
      </c>
      <c r="C18" s="257" t="str">
        <f>IF(GUS_2020!C18&lt;&gt;"",GUS_2020!C18*41.868/1000,"")</f>
        <v/>
      </c>
      <c r="D18" s="257" t="str">
        <f>IF(GUS_2020!D18&lt;&gt;"",GUS_2020!D18*41.868/1000,"")</f>
        <v/>
      </c>
      <c r="E18" s="257" t="str">
        <f>IF(GUS_2020!E18&lt;&gt;"",GUS_2020!E18*41.868/1000,"")</f>
        <v/>
      </c>
      <c r="F18" s="257" t="str">
        <f>IF(GUS_2020!F18&lt;&gt;"",GUS_2020!F18*41.868/1000,"")</f>
        <v/>
      </c>
      <c r="G18" s="257" t="str">
        <f>IF(GUS_2020!G18&lt;&gt;"",GUS_2020!G18*41.868/1000,"")</f>
        <v/>
      </c>
      <c r="H18" s="257" t="str">
        <f>IF(GUS_2020!H18&lt;&gt;"",GUS_2020!H18*41.868/1000,"")</f>
        <v/>
      </c>
      <c r="I18" s="257" t="str">
        <f>IF(GUS_2020!I18&lt;&gt;"",GUS_2020!I18*41.868/1000,"")</f>
        <v/>
      </c>
      <c r="J18" s="257" t="str">
        <f>IF(GUS_2020!J18&lt;&gt;"",GUS_2020!J18*41.868/1000,"")</f>
        <v/>
      </c>
      <c r="K18" s="257" t="str">
        <f>IF(GUS_2020!K18&lt;&gt;"",GUS_2020!K18*41.868/1000,"")</f>
        <v/>
      </c>
      <c r="L18" s="257" t="str">
        <f>IF(GUS_2020!L18&lt;&gt;"",GUS_2020!L18*41.868/1000,"")</f>
        <v/>
      </c>
      <c r="M18" s="257" t="str">
        <f>IF(GUS_2020!M18&lt;&gt;"",GUS_2020!M18*41.868/1000,"")</f>
        <v/>
      </c>
      <c r="N18" s="257" t="str">
        <f>IF(GUS_2020!N18&lt;&gt;"",GUS_2020!N18*41.868/1000,"")</f>
        <v/>
      </c>
      <c r="O18" s="257" t="str">
        <f>IF(GUS_2020!O18&lt;&gt;"",GUS_2020!O18*41.868/1000,"")</f>
        <v/>
      </c>
      <c r="P18" s="257" t="str">
        <f>IF(GUS_2020!P18&lt;&gt;"",GUS_2020!P18*41.868/1000,"")</f>
        <v/>
      </c>
      <c r="Q18" s="257" t="str">
        <f>IF(GUS_2020!Q18&lt;&gt;"",GUS_2020!Q18*41.868/1000,"")</f>
        <v/>
      </c>
      <c r="R18" s="257" t="str">
        <f>IF(GUS_2020!R18&lt;&gt;"",GUS_2020!R18*41.868/1000,"")</f>
        <v/>
      </c>
      <c r="S18" s="257" t="str">
        <f>IF(GUS_2020!S18&lt;&gt;"",GUS_2020!S18*41.868/1000,"")</f>
        <v/>
      </c>
      <c r="T18" s="257" t="str">
        <f>IF(GUS_2020!T18&lt;&gt;"",GUS_2020!T18*41.868/1000,"")</f>
        <v/>
      </c>
      <c r="U18" s="257" t="str">
        <f>IF(GUS_2020!U18&lt;&gt;"",GUS_2020!U18*41.868/1000,"")</f>
        <v/>
      </c>
      <c r="V18" s="257" t="str">
        <f>IF(GUS_2020!V18&lt;&gt;"",GUS_2020!V18*41.868/1000,"")</f>
        <v/>
      </c>
      <c r="W18" s="257" t="str">
        <f>IF(GUS_2020!W18&lt;&gt;"",GUS_2020!W18*41.868/1000,"")</f>
        <v/>
      </c>
      <c r="X18" s="257" t="str">
        <f>IF(GUS_2020!X18&lt;&gt;"",GUS_2020!X18*41.868/1000,"")</f>
        <v/>
      </c>
      <c r="Y18" s="257" t="str">
        <f>IF(GUS_2020!Y18&lt;&gt;"",GUS_2020!Y18*41.868/1000,"")</f>
        <v/>
      </c>
      <c r="Z18" s="257" t="str">
        <f>IF(GUS_2020!Z18&lt;&gt;"",GUS_2020!Z18*41.868/1000,"")</f>
        <v/>
      </c>
      <c r="AA18" s="257" t="str">
        <f>IF(GUS_2020!AA18&lt;&gt;"",GUS_2020!AA18*41.868/1000,"")</f>
        <v/>
      </c>
      <c r="AB18" s="257" t="str">
        <f>IF(GUS_2020!AB18&lt;&gt;"",GUS_2020!AB18*41.868/1000,"")</f>
        <v/>
      </c>
      <c r="AC18" s="257" t="str">
        <f>IF(GUS_2020!AC18&lt;&gt;"",GUS_2020!AC18*41.868/1000,"")</f>
        <v/>
      </c>
      <c r="AD18" s="257" t="str">
        <f>IF(GUS_2020!AD18&lt;&gt;"",GUS_2020!AD18*41.868/1000,"")</f>
        <v/>
      </c>
      <c r="AE18" s="257" t="str">
        <f>IF(GUS_2020!AE18&lt;&gt;"",GUS_2020!AE18*41.868/1000,"")</f>
        <v/>
      </c>
      <c r="AF18" s="257" t="str">
        <f>IF(GUS_2020!AF18&lt;&gt;"",GUS_2020!AF18*41.868/1000,"")</f>
        <v/>
      </c>
      <c r="AG18" s="257" t="str">
        <f>IF(GUS_2020!AG18&lt;&gt;"",GUS_2020!AG18*41.868/1000,"")</f>
        <v/>
      </c>
      <c r="AH18" s="257" t="str">
        <f>IF(GUS_2020!AH18&lt;&gt;"",GUS_2020!AH18*41.868/1000,"")</f>
        <v/>
      </c>
      <c r="AI18" s="257" t="str">
        <f>IF(GUS_2020!AI18&lt;&gt;"",GUS_2020!AI18*41.868/1000,"")</f>
        <v/>
      </c>
      <c r="AJ18" s="257" t="str">
        <f>IF(GUS_2020!AJ18&lt;&gt;"",GUS_2020!AJ18*41.868/1000,"")</f>
        <v/>
      </c>
      <c r="AK18" s="257" t="str">
        <f>IF(GUS_2020!AK18&lt;&gt;"",GUS_2020!AK18*41.868/1000,"")</f>
        <v/>
      </c>
      <c r="AL18" s="257" t="str">
        <f>IF(GUS_2020!AL18&lt;&gt;"",GUS_2020!AL18*41.868/1000,"")</f>
        <v/>
      </c>
      <c r="AM18" s="257" t="str">
        <f>IF(GUS_2020!AM18&lt;&gt;"",GUS_2020!AM18*41.868/1000,"")</f>
        <v/>
      </c>
      <c r="AN18" s="257" t="str">
        <f>IF(GUS_2020!AN18&lt;&gt;"",GUS_2020!AN18*41.868/1000,"")</f>
        <v/>
      </c>
      <c r="AO18" s="257" t="str">
        <f>IF(GUS_2020!AO18&lt;&gt;"",GUS_2020!AO18*41.868/1000,"")</f>
        <v/>
      </c>
      <c r="AP18" s="257" t="str">
        <f>IF(GUS_2020!AP18&lt;&gt;"",GUS_2020!AP18*41.868/1000,"")</f>
        <v/>
      </c>
      <c r="AQ18" s="257" t="str">
        <f>IF(GUS_2020!AQ18&lt;&gt;"",GUS_2020!AQ18*41.868/1000,"")</f>
        <v/>
      </c>
      <c r="AR18" s="257" t="str">
        <f>IF(GUS_2020!AR18&lt;&gt;"",GUS_2020!AR18*41.868/1000,"")</f>
        <v/>
      </c>
      <c r="AS18" s="257" t="str">
        <f>IF(GUS_2020!AS18&lt;&gt;"",GUS_2020!AS18*41.868/1000,"")</f>
        <v/>
      </c>
      <c r="AT18" s="257" t="str">
        <f>IF(GUS_2020!AT18&lt;&gt;"",GUS_2020!AT18*41.868/1000,"")</f>
        <v/>
      </c>
      <c r="AU18" s="257" t="str">
        <f>IF(GUS_2020!AU18&lt;&gt;"",GUS_2020!AU18*41.868/1000,"")</f>
        <v/>
      </c>
      <c r="AV18" s="257" t="str">
        <f>IF(GUS_2020!AV18&lt;&gt;"",GUS_2020!AV18*41.868/1000,"")</f>
        <v/>
      </c>
      <c r="AW18" s="257" t="str">
        <f>IF(GUS_2020!AW18&lt;&gt;"",GUS_2020!AW18*41.868/1000,"")</f>
        <v/>
      </c>
      <c r="AX18" s="257" t="str">
        <f>IF(GUS_2020!AX18&lt;&gt;"",GUS_2020!AX18*41.868/1000,"")</f>
        <v/>
      </c>
      <c r="AY18" s="257" t="str">
        <f>IF(GUS_2020!AY18&lt;&gt;"",GUS_2020!AY18*41.868/1000,"")</f>
        <v/>
      </c>
      <c r="AZ18" s="257" t="str">
        <f>IF(GUS_2020!AZ18&lt;&gt;"",GUS_2020!AZ18*41.868/1000,"")</f>
        <v/>
      </c>
      <c r="BA18" s="257" t="str">
        <f>IF(GUS_2020!BA18&lt;&gt;"",GUS_2020!BA18*41.868/1000,"")</f>
        <v/>
      </c>
      <c r="BB18" s="257" t="str">
        <f>IF(GUS_2020!BB18&lt;&gt;"",GUS_2020!BB18*41.868/1000,"")</f>
        <v/>
      </c>
      <c r="BC18" s="257" t="str">
        <f>IF(GUS_2020!BC18&lt;&gt;"",GUS_2020!BC18*41.868/1000,"")</f>
        <v/>
      </c>
      <c r="BD18" s="257" t="str">
        <f>IF(GUS_2020!BD18&lt;&gt;"",GUS_2020!BD18*41.868/1000,"")</f>
        <v/>
      </c>
      <c r="BE18" s="257" t="str">
        <f>IF(GUS_2020!BE18&lt;&gt;"",GUS_2020!BE18*41.868/1000,"")</f>
        <v/>
      </c>
      <c r="BF18" s="257" t="str">
        <f>IF(GUS_2020!BF18&lt;&gt;"",GUS_2020!BF18*41.868/1000,"")</f>
        <v/>
      </c>
      <c r="BG18" s="257" t="str">
        <f>IF(GUS_2020!BG18&lt;&gt;"",GUS_2020!BG18*41.868/1000,"")</f>
        <v/>
      </c>
      <c r="BH18" s="257" t="str">
        <f>IF(GUS_2020!BH18&lt;&gt;"",GUS_2020!BH18*41.868/1000,"")</f>
        <v/>
      </c>
      <c r="BI18" s="257" t="str">
        <f>IF(GUS_2020!BI18&lt;&gt;"",GUS_2020!BI18*41.868/1000,"")</f>
        <v/>
      </c>
      <c r="BJ18" s="257" t="str">
        <f>IF(GUS_2020!BJ18&lt;&gt;"",GUS_2020!BJ18*41.868/1000,"")</f>
        <v/>
      </c>
      <c r="BK18" s="257" t="str">
        <f>IF(GUS_2020!BK18&lt;&gt;"",GUS_2020!BK18*41.868/1000,"")</f>
        <v/>
      </c>
      <c r="BL18" s="257" t="str">
        <f>IF(GUS_2020!BL18&lt;&gt;"",GUS_2020!BL18*41.868/1000,"")</f>
        <v/>
      </c>
      <c r="BM18" s="257" t="str">
        <f>IF(GUS_2020!BM18&lt;&gt;"",GUS_2020!BM18*41.868/1000,"")</f>
        <v/>
      </c>
      <c r="BN18" s="257" t="str">
        <f>IF(GUS_2020!BN18&lt;&gt;"",GUS_2020!BN18*41.868/1000,"")</f>
        <v/>
      </c>
      <c r="BO18" s="257" t="str">
        <f>IF(GUS_2020!BO18&lt;&gt;"",GUS_2020!BO18*41.868/1000,"")</f>
        <v/>
      </c>
      <c r="BP18" s="257" t="str">
        <f>IF(GUS_2020!BP18&lt;&gt;"",GUS_2020!BP18*41.868/1000,"")</f>
        <v/>
      </c>
      <c r="BQ18" s="257" t="str">
        <f>IF(GUS_2020!BQ18&lt;&gt;"",GUS_2020!BQ18*41.868/1000,"")</f>
        <v/>
      </c>
      <c r="BR18" s="257" t="str">
        <f>IF(GUS_2020!BR18&lt;&gt;"",GUS_2020!BR18*41.868/1000,"")</f>
        <v/>
      </c>
      <c r="BS18" s="257" t="str">
        <f>IF(GUS_2020!BS18&lt;&gt;"",GUS_2020!BS18*41.868/1000,"")</f>
        <v/>
      </c>
    </row>
    <row r="19" spans="1:71" ht="22.5">
      <c r="A19" s="256" t="s">
        <v>692</v>
      </c>
      <c r="B19" s="257">
        <f>IF(GUS_2020!B19&lt;&gt;"",GUS_2020!B19*41.868/1000,"")</f>
        <v>3198.0453120000002</v>
      </c>
      <c r="C19" s="257">
        <f>IF(GUS_2020!C19&lt;&gt;"",GUS_2020!C19*41.868/1000,"")</f>
        <v>1545.1804079999999</v>
      </c>
      <c r="D19" s="257" t="str">
        <f>IF(GUS_2020!D19&lt;&gt;"",GUS_2020!D19*41.868/1000,"")</f>
        <v/>
      </c>
      <c r="E19" s="257">
        <f>IF(GUS_2020!E19&lt;&gt;"",GUS_2020!E19*41.868/1000,"")</f>
        <v>317.27570400000002</v>
      </c>
      <c r="F19" s="257">
        <f>IF(GUS_2020!F19&lt;&gt;"",GUS_2020!F19*41.868/1000,"")</f>
        <v>811.40184000000011</v>
      </c>
      <c r="G19" s="257" t="str">
        <f>IF(GUS_2020!G19&lt;&gt;"",GUS_2020!G19*41.868/1000,"")</f>
        <v/>
      </c>
      <c r="H19" s="257">
        <f>IF(GUS_2020!H19&lt;&gt;"",GUS_2020!H19*41.868/1000,"")</f>
        <v>364.46093999999999</v>
      </c>
      <c r="I19" s="257" t="str">
        <f>IF(GUS_2020!I19&lt;&gt;"",GUS_2020!I19*41.868/1000,"")</f>
        <v/>
      </c>
      <c r="J19" s="257">
        <f>IF(GUS_2020!J19&lt;&gt;"",GUS_2020!J19*41.868/1000,"")</f>
        <v>52.041924000000002</v>
      </c>
      <c r="K19" s="257" t="str">
        <f>IF(GUS_2020!K19&lt;&gt;"",GUS_2020!K19*41.868/1000,"")</f>
        <v/>
      </c>
      <c r="L19" s="257" t="str">
        <f>IF(GUS_2020!L19&lt;&gt;"",GUS_2020!L19*41.868/1000,"")</f>
        <v/>
      </c>
      <c r="M19" s="257">
        <f>IF(GUS_2020!M19&lt;&gt;"",GUS_2020!M19*41.868/1000,"")</f>
        <v>0</v>
      </c>
      <c r="N19" s="257">
        <f>IF(GUS_2020!N19&lt;&gt;"",GUS_2020!N19*41.868/1000,"")</f>
        <v>30.479904000000001</v>
      </c>
      <c r="O19" s="257" t="str">
        <f>IF(GUS_2020!O19&lt;&gt;"",GUS_2020!O19*41.868/1000,"")</f>
        <v/>
      </c>
      <c r="P19" s="257">
        <f>IF(GUS_2020!P19&lt;&gt;"",GUS_2020!P19*41.868/1000,"")</f>
        <v>17.333352000000001</v>
      </c>
      <c r="Q19" s="257">
        <f>IF(GUS_2020!Q19&lt;&gt;"",GUS_2020!Q19*41.868/1000,"")</f>
        <v>11.429964</v>
      </c>
      <c r="R19" s="257">
        <f>IF(GUS_2020!R19&lt;&gt;"",GUS_2020!R19*41.868/1000,"")</f>
        <v>1.7165880000000002</v>
      </c>
      <c r="S19" s="257" t="str">
        <f>IF(GUS_2020!S19&lt;&gt;"",GUS_2020!S19*41.868/1000,"")</f>
        <v/>
      </c>
      <c r="T19" s="257" t="str">
        <f>IF(GUS_2020!T19&lt;&gt;"",GUS_2020!T19*41.868/1000,"")</f>
        <v/>
      </c>
      <c r="U19" s="257" t="str">
        <f>IF(GUS_2020!U19&lt;&gt;"",GUS_2020!U19*41.868/1000,"")</f>
        <v/>
      </c>
      <c r="V19" s="257" t="str">
        <f>IF(GUS_2020!V19&lt;&gt;"",GUS_2020!V19*41.868/1000,"")</f>
        <v/>
      </c>
      <c r="W19" s="257">
        <f>IF(GUS_2020!W19&lt;&gt;"",GUS_2020!W19*41.868/1000,"")</f>
        <v>1247.7501360000001</v>
      </c>
      <c r="X19" s="257">
        <f>IF(GUS_2020!X19&lt;&gt;"",GUS_2020!X19*41.868/1000,"")</f>
        <v>1094.63886</v>
      </c>
      <c r="Y19" s="257" t="str">
        <f>IF(GUS_2020!Y19&lt;&gt;"",GUS_2020!Y19*41.868/1000,"")</f>
        <v/>
      </c>
      <c r="Z19" s="257">
        <f>IF(GUS_2020!Z19&lt;&gt;"",GUS_2020!Z19*41.868/1000,"")</f>
        <v>44.589420000000004</v>
      </c>
      <c r="AA19" s="257">
        <f>IF(GUS_2020!AA19&lt;&gt;"",GUS_2020!AA19*41.868/1000,"")</f>
        <v>3.2657040000000004</v>
      </c>
      <c r="AB19" s="257">
        <f>IF(GUS_2020!AB19&lt;&gt;"",GUS_2020!AB19*41.868/1000,"")</f>
        <v>23.362344</v>
      </c>
      <c r="AC19" s="257">
        <f>IF(GUS_2020!AC19&lt;&gt;"",GUS_2020!AC19*41.868/1000,"")</f>
        <v>11.346228000000002</v>
      </c>
      <c r="AD19" s="257" t="str">
        <f>IF(GUS_2020!AD19&lt;&gt;"",GUS_2020!AD19*41.868/1000,"")</f>
        <v/>
      </c>
      <c r="AE19" s="257">
        <f>IF(GUS_2020!AE19&lt;&gt;"",GUS_2020!AE19*41.868/1000,"")</f>
        <v>3.7262520000000006</v>
      </c>
      <c r="AF19" s="257" t="str">
        <f>IF(GUS_2020!AF19&lt;&gt;"",GUS_2020!AF19*41.868/1000,"")</f>
        <v/>
      </c>
      <c r="AG19" s="257" t="str">
        <f>IF(GUS_2020!AG19&lt;&gt;"",GUS_2020!AG19*41.868/1000,"")</f>
        <v/>
      </c>
      <c r="AH19" s="257" t="str">
        <f>IF(GUS_2020!AH19&lt;&gt;"",GUS_2020!AH19*41.868/1000,"")</f>
        <v/>
      </c>
      <c r="AI19" s="257" t="str">
        <f>IF(GUS_2020!AI19&lt;&gt;"",GUS_2020!AI19*41.868/1000,"")</f>
        <v/>
      </c>
      <c r="AJ19" s="257" t="str">
        <f>IF(GUS_2020!AJ19&lt;&gt;"",GUS_2020!AJ19*41.868/1000,"")</f>
        <v/>
      </c>
      <c r="AK19" s="257">
        <f>IF(GUS_2020!AK19&lt;&gt;"",GUS_2020!AK19*41.868/1000,"")</f>
        <v>30.982320000000005</v>
      </c>
      <c r="AL19" s="257">
        <f>IF(GUS_2020!AL19&lt;&gt;"",GUS_2020!AL19*41.868/1000,"")</f>
        <v>3.0982319999999999</v>
      </c>
      <c r="AM19" s="257">
        <f>IF(GUS_2020!AM19&lt;&gt;"",GUS_2020!AM19*41.868/1000,"")</f>
        <v>13.774572000000001</v>
      </c>
      <c r="AN19" s="257" t="str">
        <f>IF(GUS_2020!AN19&lt;&gt;"",GUS_2020!AN19*41.868/1000,"")</f>
        <v/>
      </c>
      <c r="AO19" s="257">
        <f>IF(GUS_2020!AO19&lt;&gt;"",GUS_2020!AO19*41.868/1000,"")</f>
        <v>3.0982319999999999</v>
      </c>
      <c r="AP19" s="257" t="str">
        <f>IF(GUS_2020!AP19&lt;&gt;"",GUS_2020!AP19*41.868/1000,"")</f>
        <v/>
      </c>
      <c r="AQ19" s="257" t="str">
        <f>IF(GUS_2020!AQ19&lt;&gt;"",GUS_2020!AQ19*41.868/1000,"")</f>
        <v/>
      </c>
      <c r="AR19" s="257" t="str">
        <f>IF(GUS_2020!AR19&lt;&gt;"",GUS_2020!AR19*41.868/1000,"")</f>
        <v/>
      </c>
      <c r="AS19" s="257">
        <f>IF(GUS_2020!AS19&lt;&gt;"",GUS_2020!AS19*41.868/1000,"")</f>
        <v>15.826104000000001</v>
      </c>
      <c r="AT19" s="257">
        <f>IF(GUS_2020!AT19&lt;&gt;"",GUS_2020!AT19*41.868/1000,"")</f>
        <v>154.61852400000001</v>
      </c>
      <c r="AU19" s="257">
        <f>IF(GUS_2020!AU19&lt;&gt;"",GUS_2020!AU19*41.868/1000,"")</f>
        <v>204.10650000000001</v>
      </c>
      <c r="AV19" s="257">
        <f>IF(GUS_2020!AV19&lt;&gt;"",GUS_2020!AV19*41.868/1000,"")</f>
        <v>7.6199760000000003</v>
      </c>
      <c r="AW19" s="257" t="str">
        <f>IF(GUS_2020!AW19&lt;&gt;"",GUS_2020!AW19*41.868/1000,"")</f>
        <v/>
      </c>
      <c r="AX19" s="257">
        <f>IF(GUS_2020!AX19&lt;&gt;"",GUS_2020!AX19*41.868/1000,"")</f>
        <v>56.898612</v>
      </c>
      <c r="AY19" s="257">
        <f>IF(GUS_2020!AY19&lt;&gt;"",GUS_2020!AY19*41.868/1000,"")</f>
        <v>7.033824000000001</v>
      </c>
      <c r="AZ19" s="257" t="str">
        <f>IF(GUS_2020!AZ19&lt;&gt;"",GUS_2020!AZ19*41.868/1000,"")</f>
        <v/>
      </c>
      <c r="BA19" s="257" t="str">
        <f>IF(GUS_2020!BA19&lt;&gt;"",GUS_2020!BA19*41.868/1000,"")</f>
        <v/>
      </c>
      <c r="BB19" s="257">
        <f>IF(GUS_2020!BB19&lt;&gt;"",GUS_2020!BB19*41.868/1000,"")</f>
        <v>78.837444000000005</v>
      </c>
      <c r="BC19" s="257" t="str">
        <f>IF(GUS_2020!BC19&lt;&gt;"",GUS_2020!BC19*41.868/1000,"")</f>
        <v/>
      </c>
      <c r="BD19" s="257">
        <f>IF(GUS_2020!BD19&lt;&gt;"",GUS_2020!BD19*41.868/1000,"")</f>
        <v>9.629640000000002</v>
      </c>
      <c r="BE19" s="257">
        <f>IF(GUS_2020!BE19&lt;&gt;"",GUS_2020!BE19*41.868/1000,"")</f>
        <v>3.5587800000000001</v>
      </c>
      <c r="BF19" s="257">
        <f>IF(GUS_2020!BF19&lt;&gt;"",GUS_2020!BF19*41.868/1000,"")</f>
        <v>7.0756920000000001</v>
      </c>
      <c r="BG19" s="257" t="str">
        <f>IF(GUS_2020!BG19&lt;&gt;"",GUS_2020!BG19*41.868/1000,"")</f>
        <v/>
      </c>
      <c r="BH19" s="257">
        <f>IF(GUS_2020!BH19&lt;&gt;"",GUS_2020!BH19*41.868/1000,"")</f>
        <v>33.368796000000003</v>
      </c>
      <c r="BI19" s="257" t="str">
        <f>IF(GUS_2020!BI19&lt;&gt;"",GUS_2020!BI19*41.868/1000,"")</f>
        <v/>
      </c>
      <c r="BJ19" s="257" t="str">
        <f>IF(GUS_2020!BJ19&lt;&gt;"",GUS_2020!BJ19*41.868/1000,"")</f>
        <v/>
      </c>
      <c r="BK19" s="257" t="str">
        <f>IF(GUS_2020!BK19&lt;&gt;"",GUS_2020!BK19*41.868/1000,"")</f>
        <v/>
      </c>
      <c r="BL19" s="257">
        <f>IF(GUS_2020!BL19&lt;&gt;"",GUS_2020!BL19*41.868/1000,"")</f>
        <v>4.1868000000000002E-2</v>
      </c>
      <c r="BM19" s="257">
        <f>IF(GUS_2020!BM19&lt;&gt;"",GUS_2020!BM19*41.868/1000,"")</f>
        <v>0</v>
      </c>
      <c r="BN19" s="257">
        <f>IF(GUS_2020!BN19&lt;&gt;"",GUS_2020!BN19*41.868/1000,"")</f>
        <v>9.9645840000000003</v>
      </c>
      <c r="BO19" s="257">
        <f>IF(GUS_2020!BO19&lt;&gt;"",GUS_2020!BO19*41.868/1000,"")</f>
        <v>1.25604</v>
      </c>
      <c r="BP19" s="257">
        <f>IF(GUS_2020!BP19&lt;&gt;"",GUS_2020!BP19*41.868/1000,"")</f>
        <v>8.7085439999999998</v>
      </c>
      <c r="BQ19" s="257" t="str">
        <f>IF(GUS_2020!BQ19&lt;&gt;"",GUS_2020!BQ19*41.868/1000,"")</f>
        <v/>
      </c>
      <c r="BR19" s="257">
        <f>IF(GUS_2020!BR19&lt;&gt;"",GUS_2020!BR19*41.868/1000,"")</f>
        <v>1.7584560000000002</v>
      </c>
      <c r="BS19" s="257">
        <f>IF(GUS_2020!BS19&lt;&gt;"",GUS_2020!BS19*41.868/1000,"")</f>
        <v>4.2705359999999999</v>
      </c>
    </row>
    <row r="20" spans="1:71" ht="22.5">
      <c r="A20" s="256" t="s">
        <v>693</v>
      </c>
      <c r="B20" s="257">
        <f>IF(GUS_2020!B20&lt;&gt;"",GUS_2020!B20*41.868/1000,"")</f>
        <v>1535.5089</v>
      </c>
      <c r="C20" s="257">
        <f>IF(GUS_2020!C20&lt;&gt;"",GUS_2020!C20*41.868/1000,"")</f>
        <v>1177.5374999999999</v>
      </c>
      <c r="D20" s="257" t="str">
        <f>IF(GUS_2020!D20&lt;&gt;"",GUS_2020!D20*41.868/1000,"")</f>
        <v/>
      </c>
      <c r="E20" s="257">
        <f>IF(GUS_2020!E20&lt;&gt;"",GUS_2020!E20*41.868/1000,"")</f>
        <v>1.9677960000000001</v>
      </c>
      <c r="F20" s="257">
        <f>IF(GUS_2020!F20&lt;&gt;"",GUS_2020!F20*41.868/1000,"")</f>
        <v>811.06689600000004</v>
      </c>
      <c r="G20" s="257" t="str">
        <f>IF(GUS_2020!G20&lt;&gt;"",GUS_2020!G20*41.868/1000,"")</f>
        <v/>
      </c>
      <c r="H20" s="257">
        <f>IF(GUS_2020!H20&lt;&gt;"",GUS_2020!H20*41.868/1000,"")</f>
        <v>364.46093999999999</v>
      </c>
      <c r="I20" s="257" t="str">
        <f>IF(GUS_2020!I20&lt;&gt;"",GUS_2020!I20*41.868/1000,"")</f>
        <v/>
      </c>
      <c r="J20" s="257">
        <f>IF(GUS_2020!J20&lt;&gt;"",GUS_2020!J20*41.868/1000,"")</f>
        <v>4.1868000000000002E-2</v>
      </c>
      <c r="K20" s="257" t="str">
        <f>IF(GUS_2020!K20&lt;&gt;"",GUS_2020!K20*41.868/1000,"")</f>
        <v/>
      </c>
      <c r="L20" s="257" t="str">
        <f>IF(GUS_2020!L20&lt;&gt;"",GUS_2020!L20*41.868/1000,"")</f>
        <v/>
      </c>
      <c r="M20" s="257">
        <f>IF(GUS_2020!M20&lt;&gt;"",GUS_2020!M20*41.868/1000,"")</f>
        <v>0</v>
      </c>
      <c r="N20" s="257">
        <f>IF(GUS_2020!N20&lt;&gt;"",GUS_2020!N20*41.868/1000,"")</f>
        <v>30.479904000000001</v>
      </c>
      <c r="O20" s="257" t="str">
        <f>IF(GUS_2020!O20&lt;&gt;"",GUS_2020!O20*41.868/1000,"")</f>
        <v/>
      </c>
      <c r="P20" s="257">
        <f>IF(GUS_2020!P20&lt;&gt;"",GUS_2020!P20*41.868/1000,"")</f>
        <v>17.333352000000001</v>
      </c>
      <c r="Q20" s="257">
        <f>IF(GUS_2020!Q20&lt;&gt;"",GUS_2020!Q20*41.868/1000,"")</f>
        <v>11.429964</v>
      </c>
      <c r="R20" s="257">
        <f>IF(GUS_2020!R20&lt;&gt;"",GUS_2020!R20*41.868/1000,"")</f>
        <v>1.7165880000000002</v>
      </c>
      <c r="S20" s="257" t="str">
        <f>IF(GUS_2020!S20&lt;&gt;"",GUS_2020!S20*41.868/1000,"")</f>
        <v/>
      </c>
      <c r="T20" s="257" t="str">
        <f>IF(GUS_2020!T20&lt;&gt;"",GUS_2020!T20*41.868/1000,"")</f>
        <v/>
      </c>
      <c r="U20" s="257" t="str">
        <f>IF(GUS_2020!U20&lt;&gt;"",GUS_2020!U20*41.868/1000,"")</f>
        <v/>
      </c>
      <c r="V20" s="257" t="str">
        <f>IF(GUS_2020!V20&lt;&gt;"",GUS_2020!V20*41.868/1000,"")</f>
        <v/>
      </c>
      <c r="W20" s="257">
        <f>IF(GUS_2020!W20&lt;&gt;"",GUS_2020!W20*41.868/1000,"")</f>
        <v>16.621596</v>
      </c>
      <c r="X20" s="257" t="str">
        <f>IF(GUS_2020!X20&lt;&gt;"",GUS_2020!X20*41.868/1000,"")</f>
        <v/>
      </c>
      <c r="Y20" s="257" t="str">
        <f>IF(GUS_2020!Y20&lt;&gt;"",GUS_2020!Y20*41.868/1000,"")</f>
        <v/>
      </c>
      <c r="Z20" s="257" t="str">
        <f>IF(GUS_2020!Z20&lt;&gt;"",GUS_2020!Z20*41.868/1000,"")</f>
        <v/>
      </c>
      <c r="AA20" s="257" t="str">
        <f>IF(GUS_2020!AA20&lt;&gt;"",GUS_2020!AA20*41.868/1000,"")</f>
        <v/>
      </c>
      <c r="AB20" s="257" t="str">
        <f>IF(GUS_2020!AB20&lt;&gt;"",GUS_2020!AB20*41.868/1000,"")</f>
        <v/>
      </c>
      <c r="AC20" s="257">
        <f>IF(GUS_2020!AC20&lt;&gt;"",GUS_2020!AC20*41.868/1000,"")</f>
        <v>0.66988800000000004</v>
      </c>
      <c r="AD20" s="257" t="str">
        <f>IF(GUS_2020!AD20&lt;&gt;"",GUS_2020!AD20*41.868/1000,"")</f>
        <v/>
      </c>
      <c r="AE20" s="257">
        <f>IF(GUS_2020!AE20&lt;&gt;"",GUS_2020!AE20*41.868/1000,"")</f>
        <v>0</v>
      </c>
      <c r="AF20" s="257" t="str">
        <f>IF(GUS_2020!AF20&lt;&gt;"",GUS_2020!AF20*41.868/1000,"")</f>
        <v/>
      </c>
      <c r="AG20" s="257" t="str">
        <f>IF(GUS_2020!AG20&lt;&gt;"",GUS_2020!AG20*41.868/1000,"")</f>
        <v/>
      </c>
      <c r="AH20" s="257" t="str">
        <f>IF(GUS_2020!AH20&lt;&gt;"",GUS_2020!AH20*41.868/1000,"")</f>
        <v/>
      </c>
      <c r="AI20" s="257" t="str">
        <f>IF(GUS_2020!AI20&lt;&gt;"",GUS_2020!AI20*41.868/1000,"")</f>
        <v/>
      </c>
      <c r="AJ20" s="257" t="str">
        <f>IF(GUS_2020!AJ20&lt;&gt;"",GUS_2020!AJ20*41.868/1000,"")</f>
        <v/>
      </c>
      <c r="AK20" s="257" t="str">
        <f>IF(GUS_2020!AK20&lt;&gt;"",GUS_2020!AK20*41.868/1000,"")</f>
        <v/>
      </c>
      <c r="AL20" s="257">
        <f>IF(GUS_2020!AL20&lt;&gt;"",GUS_2020!AL20*41.868/1000,"")</f>
        <v>2.177136</v>
      </c>
      <c r="AM20" s="257">
        <f>IF(GUS_2020!AM20&lt;&gt;"",GUS_2020!AM20*41.868/1000,"")</f>
        <v>13.774572000000001</v>
      </c>
      <c r="AN20" s="257" t="str">
        <f>IF(GUS_2020!AN20&lt;&gt;"",GUS_2020!AN20*41.868/1000,"")</f>
        <v/>
      </c>
      <c r="AO20" s="257" t="str">
        <f>IF(GUS_2020!AO20&lt;&gt;"",GUS_2020!AO20*41.868/1000,"")</f>
        <v/>
      </c>
      <c r="AP20" s="257" t="str">
        <f>IF(GUS_2020!AP20&lt;&gt;"",GUS_2020!AP20*41.868/1000,"")</f>
        <v/>
      </c>
      <c r="AQ20" s="257" t="str">
        <f>IF(GUS_2020!AQ20&lt;&gt;"",GUS_2020!AQ20*41.868/1000,"")</f>
        <v/>
      </c>
      <c r="AR20" s="257" t="str">
        <f>IF(GUS_2020!AR20&lt;&gt;"",GUS_2020!AR20*41.868/1000,"")</f>
        <v/>
      </c>
      <c r="AS20" s="257" t="str">
        <f>IF(GUS_2020!AS20&lt;&gt;"",GUS_2020!AS20*41.868/1000,"")</f>
        <v/>
      </c>
      <c r="AT20" s="257">
        <f>IF(GUS_2020!AT20&lt;&gt;"",GUS_2020!AT20*41.868/1000,"")</f>
        <v>131.25618</v>
      </c>
      <c r="AU20" s="257">
        <f>IF(GUS_2020!AU20&lt;&gt;"",GUS_2020!AU20*41.868/1000,"")</f>
        <v>163.662012</v>
      </c>
      <c r="AV20" s="257">
        <f>IF(GUS_2020!AV20&lt;&gt;"",GUS_2020!AV20*41.868/1000,"")</f>
        <v>7.6199760000000003</v>
      </c>
      <c r="AW20" s="257" t="str">
        <f>IF(GUS_2020!AW20&lt;&gt;"",GUS_2020!AW20*41.868/1000,"")</f>
        <v/>
      </c>
      <c r="AX20" s="257">
        <f>IF(GUS_2020!AX20&lt;&gt;"",GUS_2020!AX20*41.868/1000,"")</f>
        <v>56.898612</v>
      </c>
      <c r="AY20" s="257">
        <f>IF(GUS_2020!AY20&lt;&gt;"",GUS_2020!AY20*41.868/1000,"")</f>
        <v>7.033824000000001</v>
      </c>
      <c r="AZ20" s="257" t="str">
        <f>IF(GUS_2020!AZ20&lt;&gt;"",GUS_2020!AZ20*41.868/1000,"")</f>
        <v/>
      </c>
      <c r="BA20" s="257" t="str">
        <f>IF(GUS_2020!BA20&lt;&gt;"",GUS_2020!BA20*41.868/1000,"")</f>
        <v/>
      </c>
      <c r="BB20" s="257">
        <f>IF(GUS_2020!BB20&lt;&gt;"",GUS_2020!BB20*41.868/1000,"")</f>
        <v>78.837444000000005</v>
      </c>
      <c r="BC20" s="257" t="str">
        <f>IF(GUS_2020!BC20&lt;&gt;"",GUS_2020!BC20*41.868/1000,"")</f>
        <v/>
      </c>
      <c r="BD20" s="257">
        <f>IF(GUS_2020!BD20&lt;&gt;"",GUS_2020!BD20*41.868/1000,"")</f>
        <v>9.629640000000002</v>
      </c>
      <c r="BE20" s="257">
        <f>IF(GUS_2020!BE20&lt;&gt;"",GUS_2020!BE20*41.868/1000,"")</f>
        <v>3.5587800000000001</v>
      </c>
      <c r="BF20" s="257" t="str">
        <f>IF(GUS_2020!BF20&lt;&gt;"",GUS_2020!BF20*41.868/1000,"")</f>
        <v/>
      </c>
      <c r="BG20" s="257" t="str">
        <f>IF(GUS_2020!BG20&lt;&gt;"",GUS_2020!BG20*41.868/1000,"")</f>
        <v/>
      </c>
      <c r="BH20" s="257" t="str">
        <f>IF(GUS_2020!BH20&lt;&gt;"",GUS_2020!BH20*41.868/1000,"")</f>
        <v/>
      </c>
      <c r="BI20" s="257" t="str">
        <f>IF(GUS_2020!BI20&lt;&gt;"",GUS_2020!BI20*41.868/1000,"")</f>
        <v/>
      </c>
      <c r="BJ20" s="257" t="str">
        <f>IF(GUS_2020!BJ20&lt;&gt;"",GUS_2020!BJ20*41.868/1000,"")</f>
        <v/>
      </c>
      <c r="BK20" s="257" t="str">
        <f>IF(GUS_2020!BK20&lt;&gt;"",GUS_2020!BK20*41.868/1000,"")</f>
        <v/>
      </c>
      <c r="BL20" s="257">
        <f>IF(GUS_2020!BL20&lt;&gt;"",GUS_2020!BL20*41.868/1000,"")</f>
        <v>4.1868000000000002E-2</v>
      </c>
      <c r="BM20" s="257">
        <f>IF(GUS_2020!BM20&lt;&gt;"",GUS_2020!BM20*41.868/1000,"")</f>
        <v>0</v>
      </c>
      <c r="BN20" s="257">
        <f>IF(GUS_2020!BN20&lt;&gt;"",GUS_2020!BN20*41.868/1000,"")</f>
        <v>9.9645840000000003</v>
      </c>
      <c r="BO20" s="257">
        <f>IF(GUS_2020!BO20&lt;&gt;"",GUS_2020!BO20*41.868/1000,"")</f>
        <v>1.25604</v>
      </c>
      <c r="BP20" s="257">
        <f>IF(GUS_2020!BP20&lt;&gt;"",GUS_2020!BP20*41.868/1000,"")</f>
        <v>8.7085439999999998</v>
      </c>
      <c r="BQ20" s="257" t="str">
        <f>IF(GUS_2020!BQ20&lt;&gt;"",GUS_2020!BQ20*41.868/1000,"")</f>
        <v/>
      </c>
      <c r="BR20" s="257">
        <f>IF(GUS_2020!BR20&lt;&gt;"",GUS_2020!BR20*41.868/1000,"")</f>
        <v>1.7584560000000002</v>
      </c>
      <c r="BS20" s="257">
        <f>IF(GUS_2020!BS20&lt;&gt;"",GUS_2020!BS20*41.868/1000,"")</f>
        <v>4.2705359999999999</v>
      </c>
    </row>
    <row r="21" spans="1:71" ht="22.5">
      <c r="A21" s="256" t="s">
        <v>694</v>
      </c>
      <c r="B21" s="257">
        <f>IF(GUS_2020!B21&lt;&gt;"",GUS_2020!B21*41.868/1000,"")</f>
        <v>111.74569200000001</v>
      </c>
      <c r="C21" s="257">
        <f>IF(GUS_2020!C21&lt;&gt;"",GUS_2020!C21*41.868/1000,"")</f>
        <v>32.489568000000006</v>
      </c>
      <c r="D21" s="257" t="str">
        <f>IF(GUS_2020!D21&lt;&gt;"",GUS_2020!D21*41.868/1000,"")</f>
        <v/>
      </c>
      <c r="E21" s="257" t="str">
        <f>IF(GUS_2020!E21&lt;&gt;"",GUS_2020!E21*41.868/1000,"")</f>
        <v/>
      </c>
      <c r="F21" s="257">
        <f>IF(GUS_2020!F21&lt;&gt;"",GUS_2020!F21*41.868/1000,"")</f>
        <v>12.099852</v>
      </c>
      <c r="G21" s="257" t="str">
        <f>IF(GUS_2020!G21&lt;&gt;"",GUS_2020!G21*41.868/1000,"")</f>
        <v/>
      </c>
      <c r="H21" s="257">
        <f>IF(GUS_2020!H21&lt;&gt;"",GUS_2020!H21*41.868/1000,"")</f>
        <v>20.389716</v>
      </c>
      <c r="I21" s="257" t="str">
        <f>IF(GUS_2020!I21&lt;&gt;"",GUS_2020!I21*41.868/1000,"")</f>
        <v/>
      </c>
      <c r="J21" s="257" t="str">
        <f>IF(GUS_2020!J21&lt;&gt;"",GUS_2020!J21*41.868/1000,"")</f>
        <v/>
      </c>
      <c r="K21" s="257" t="str">
        <f>IF(GUS_2020!K21&lt;&gt;"",GUS_2020!K21*41.868/1000,"")</f>
        <v/>
      </c>
      <c r="L21" s="257" t="str">
        <f>IF(GUS_2020!L21&lt;&gt;"",GUS_2020!L21*41.868/1000,"")</f>
        <v/>
      </c>
      <c r="M21" s="257" t="str">
        <f>IF(GUS_2020!M21&lt;&gt;"",GUS_2020!M21*41.868/1000,"")</f>
        <v/>
      </c>
      <c r="N21" s="257" t="str">
        <f>IF(GUS_2020!N21&lt;&gt;"",GUS_2020!N21*41.868/1000,"")</f>
        <v/>
      </c>
      <c r="O21" s="257" t="str">
        <f>IF(GUS_2020!O21&lt;&gt;"",GUS_2020!O21*41.868/1000,"")</f>
        <v/>
      </c>
      <c r="P21" s="257" t="str">
        <f>IF(GUS_2020!P21&lt;&gt;"",GUS_2020!P21*41.868/1000,"")</f>
        <v/>
      </c>
      <c r="Q21" s="257" t="str">
        <f>IF(GUS_2020!Q21&lt;&gt;"",GUS_2020!Q21*41.868/1000,"")</f>
        <v/>
      </c>
      <c r="R21" s="257" t="str">
        <f>IF(GUS_2020!R21&lt;&gt;"",GUS_2020!R21*41.868/1000,"")</f>
        <v/>
      </c>
      <c r="S21" s="257" t="str">
        <f>IF(GUS_2020!S21&lt;&gt;"",GUS_2020!S21*41.868/1000,"")</f>
        <v/>
      </c>
      <c r="T21" s="257" t="str">
        <f>IF(GUS_2020!T21&lt;&gt;"",GUS_2020!T21*41.868/1000,"")</f>
        <v/>
      </c>
      <c r="U21" s="257" t="str">
        <f>IF(GUS_2020!U21&lt;&gt;"",GUS_2020!U21*41.868/1000,"")</f>
        <v/>
      </c>
      <c r="V21" s="257" t="str">
        <f>IF(GUS_2020!V21&lt;&gt;"",GUS_2020!V21*41.868/1000,"")</f>
        <v/>
      </c>
      <c r="W21" s="257">
        <f>IF(GUS_2020!W21&lt;&gt;"",GUS_2020!W21*41.868/1000,"")</f>
        <v>0.46054800000000001</v>
      </c>
      <c r="X21" s="257" t="str">
        <f>IF(GUS_2020!X21&lt;&gt;"",GUS_2020!X21*41.868/1000,"")</f>
        <v/>
      </c>
      <c r="Y21" s="257" t="str">
        <f>IF(GUS_2020!Y21&lt;&gt;"",GUS_2020!Y21*41.868/1000,"")</f>
        <v/>
      </c>
      <c r="Z21" s="257" t="str">
        <f>IF(GUS_2020!Z21&lt;&gt;"",GUS_2020!Z21*41.868/1000,"")</f>
        <v/>
      </c>
      <c r="AA21" s="257" t="str">
        <f>IF(GUS_2020!AA21&lt;&gt;"",GUS_2020!AA21*41.868/1000,"")</f>
        <v/>
      </c>
      <c r="AB21" s="257" t="str">
        <f>IF(GUS_2020!AB21&lt;&gt;"",GUS_2020!AB21*41.868/1000,"")</f>
        <v/>
      </c>
      <c r="AC21" s="257" t="str">
        <f>IF(GUS_2020!AC21&lt;&gt;"",GUS_2020!AC21*41.868/1000,"")</f>
        <v/>
      </c>
      <c r="AD21" s="257" t="str">
        <f>IF(GUS_2020!AD21&lt;&gt;"",GUS_2020!AD21*41.868/1000,"")</f>
        <v/>
      </c>
      <c r="AE21" s="257" t="str">
        <f>IF(GUS_2020!AE21&lt;&gt;"",GUS_2020!AE21*41.868/1000,"")</f>
        <v/>
      </c>
      <c r="AF21" s="257" t="str">
        <f>IF(GUS_2020!AF21&lt;&gt;"",GUS_2020!AF21*41.868/1000,"")</f>
        <v/>
      </c>
      <c r="AG21" s="257" t="str">
        <f>IF(GUS_2020!AG21&lt;&gt;"",GUS_2020!AG21*41.868/1000,"")</f>
        <v/>
      </c>
      <c r="AH21" s="257" t="str">
        <f>IF(GUS_2020!AH21&lt;&gt;"",GUS_2020!AH21*41.868/1000,"")</f>
        <v/>
      </c>
      <c r="AI21" s="257" t="str">
        <f>IF(GUS_2020!AI21&lt;&gt;"",GUS_2020!AI21*41.868/1000,"")</f>
        <v/>
      </c>
      <c r="AJ21" s="257" t="str">
        <f>IF(GUS_2020!AJ21&lt;&gt;"",GUS_2020!AJ21*41.868/1000,"")</f>
        <v/>
      </c>
      <c r="AK21" s="257" t="str">
        <f>IF(GUS_2020!AK21&lt;&gt;"",GUS_2020!AK21*41.868/1000,"")</f>
        <v/>
      </c>
      <c r="AL21" s="257">
        <f>IF(GUS_2020!AL21&lt;&gt;"",GUS_2020!AL21*41.868/1000,"")</f>
        <v>0.46054800000000001</v>
      </c>
      <c r="AM21" s="257" t="str">
        <f>IF(GUS_2020!AM21&lt;&gt;"",GUS_2020!AM21*41.868/1000,"")</f>
        <v/>
      </c>
      <c r="AN21" s="257" t="str">
        <f>IF(GUS_2020!AN21&lt;&gt;"",GUS_2020!AN21*41.868/1000,"")</f>
        <v/>
      </c>
      <c r="AO21" s="257" t="str">
        <f>IF(GUS_2020!AO21&lt;&gt;"",GUS_2020!AO21*41.868/1000,"")</f>
        <v/>
      </c>
      <c r="AP21" s="257" t="str">
        <f>IF(GUS_2020!AP21&lt;&gt;"",GUS_2020!AP21*41.868/1000,"")</f>
        <v/>
      </c>
      <c r="AQ21" s="257" t="str">
        <f>IF(GUS_2020!AQ21&lt;&gt;"",GUS_2020!AQ21*41.868/1000,"")</f>
        <v/>
      </c>
      <c r="AR21" s="257" t="str">
        <f>IF(GUS_2020!AR21&lt;&gt;"",GUS_2020!AR21*41.868/1000,"")</f>
        <v/>
      </c>
      <c r="AS21" s="257" t="str">
        <f>IF(GUS_2020!AS21&lt;&gt;"",GUS_2020!AS21*41.868/1000,"")</f>
        <v/>
      </c>
      <c r="AT21" s="257" t="str">
        <f>IF(GUS_2020!AT21&lt;&gt;"",GUS_2020!AT21*41.868/1000,"")</f>
        <v/>
      </c>
      <c r="AU21" s="257">
        <f>IF(GUS_2020!AU21&lt;&gt;"",GUS_2020!AU21*41.868/1000,"")</f>
        <v>78.795575999999997</v>
      </c>
      <c r="AV21" s="257">
        <f>IF(GUS_2020!AV21&lt;&gt;"",GUS_2020!AV21*41.868/1000,"")</f>
        <v>7.6199760000000003</v>
      </c>
      <c r="AW21" s="257" t="str">
        <f>IF(GUS_2020!AW21&lt;&gt;"",GUS_2020!AW21*41.868/1000,"")</f>
        <v/>
      </c>
      <c r="AX21" s="257">
        <f>IF(GUS_2020!AX21&lt;&gt;"",GUS_2020!AX21*41.868/1000,"")</f>
        <v>56.898612</v>
      </c>
      <c r="AY21" s="257" t="str">
        <f>IF(GUS_2020!AY21&lt;&gt;"",GUS_2020!AY21*41.868/1000,"")</f>
        <v/>
      </c>
      <c r="AZ21" s="257" t="str">
        <f>IF(GUS_2020!AZ21&lt;&gt;"",GUS_2020!AZ21*41.868/1000,"")</f>
        <v/>
      </c>
      <c r="BA21" s="257" t="str">
        <f>IF(GUS_2020!BA21&lt;&gt;"",GUS_2020!BA21*41.868/1000,"")</f>
        <v/>
      </c>
      <c r="BB21" s="257">
        <f>IF(GUS_2020!BB21&lt;&gt;"",GUS_2020!BB21*41.868/1000,"")</f>
        <v>14.318856000000002</v>
      </c>
      <c r="BC21" s="257" t="str">
        <f>IF(GUS_2020!BC21&lt;&gt;"",GUS_2020!BC21*41.868/1000,"")</f>
        <v/>
      </c>
      <c r="BD21" s="257" t="str">
        <f>IF(GUS_2020!BD21&lt;&gt;"",GUS_2020!BD21*41.868/1000,"")</f>
        <v/>
      </c>
      <c r="BE21" s="257" t="str">
        <f>IF(GUS_2020!BE21&lt;&gt;"",GUS_2020!BE21*41.868/1000,"")</f>
        <v/>
      </c>
      <c r="BF21" s="257" t="str">
        <f>IF(GUS_2020!BF21&lt;&gt;"",GUS_2020!BF21*41.868/1000,"")</f>
        <v/>
      </c>
      <c r="BG21" s="257" t="str">
        <f>IF(GUS_2020!BG21&lt;&gt;"",GUS_2020!BG21*41.868/1000,"")</f>
        <v/>
      </c>
      <c r="BH21" s="257" t="str">
        <f>IF(GUS_2020!BH21&lt;&gt;"",GUS_2020!BH21*41.868/1000,"")</f>
        <v/>
      </c>
      <c r="BI21" s="257" t="str">
        <f>IF(GUS_2020!BI21&lt;&gt;"",GUS_2020!BI21*41.868/1000,"")</f>
        <v/>
      </c>
      <c r="BJ21" s="257" t="str">
        <f>IF(GUS_2020!BJ21&lt;&gt;"",GUS_2020!BJ21*41.868/1000,"")</f>
        <v/>
      </c>
      <c r="BK21" s="257" t="str">
        <f>IF(GUS_2020!BK21&lt;&gt;"",GUS_2020!BK21*41.868/1000,"")</f>
        <v/>
      </c>
      <c r="BL21" s="257" t="str">
        <f>IF(GUS_2020!BL21&lt;&gt;"",GUS_2020!BL21*41.868/1000,"")</f>
        <v/>
      </c>
      <c r="BM21" s="257" t="str">
        <f>IF(GUS_2020!BM21&lt;&gt;"",GUS_2020!BM21*41.868/1000,"")</f>
        <v/>
      </c>
      <c r="BN21" s="257" t="str">
        <f>IF(GUS_2020!BN21&lt;&gt;"",GUS_2020!BN21*41.868/1000,"")</f>
        <v/>
      </c>
      <c r="BO21" s="257" t="str">
        <f>IF(GUS_2020!BO21&lt;&gt;"",GUS_2020!BO21*41.868/1000,"")</f>
        <v/>
      </c>
      <c r="BP21" s="257" t="str">
        <f>IF(GUS_2020!BP21&lt;&gt;"",GUS_2020!BP21*41.868/1000,"")</f>
        <v/>
      </c>
      <c r="BQ21" s="257" t="str">
        <f>IF(GUS_2020!BQ21&lt;&gt;"",GUS_2020!BQ21*41.868/1000,"")</f>
        <v/>
      </c>
      <c r="BR21" s="257" t="str">
        <f>IF(GUS_2020!BR21&lt;&gt;"",GUS_2020!BR21*41.868/1000,"")</f>
        <v/>
      </c>
      <c r="BS21" s="257" t="str">
        <f>IF(GUS_2020!BS21&lt;&gt;"",GUS_2020!BS21*41.868/1000,"")</f>
        <v/>
      </c>
    </row>
    <row r="22" spans="1:71" ht="22.5">
      <c r="A22" s="256" t="s">
        <v>695</v>
      </c>
      <c r="B22" s="257">
        <f>IF(GUS_2020!B22&lt;&gt;"",GUS_2020!B22*41.868/1000,"")</f>
        <v>1167.865992</v>
      </c>
      <c r="C22" s="257">
        <f>IF(GUS_2020!C22&lt;&gt;"",GUS_2020!C22*41.868/1000,"")</f>
        <v>1021.0349160000001</v>
      </c>
      <c r="D22" s="257" t="str">
        <f>IF(GUS_2020!D22&lt;&gt;"",GUS_2020!D22*41.868/1000,"")</f>
        <v/>
      </c>
      <c r="E22" s="257" t="str">
        <f>IF(GUS_2020!E22&lt;&gt;"",GUS_2020!E22*41.868/1000,"")</f>
        <v/>
      </c>
      <c r="F22" s="257">
        <f>IF(GUS_2020!F22&lt;&gt;"",GUS_2020!F22*41.868/1000,"")</f>
        <v>677.21490000000006</v>
      </c>
      <c r="G22" s="257" t="str">
        <f>IF(GUS_2020!G22&lt;&gt;"",GUS_2020!G22*41.868/1000,"")</f>
        <v/>
      </c>
      <c r="H22" s="257">
        <f>IF(GUS_2020!H22&lt;&gt;"",GUS_2020!H22*41.868/1000,"")</f>
        <v>343.82001600000001</v>
      </c>
      <c r="I22" s="257" t="str">
        <f>IF(GUS_2020!I22&lt;&gt;"",GUS_2020!I22*41.868/1000,"")</f>
        <v/>
      </c>
      <c r="J22" s="257" t="str">
        <f>IF(GUS_2020!J22&lt;&gt;"",GUS_2020!J22*41.868/1000,"")</f>
        <v/>
      </c>
      <c r="K22" s="257" t="str">
        <f>IF(GUS_2020!K22&lt;&gt;"",GUS_2020!K22*41.868/1000,"")</f>
        <v/>
      </c>
      <c r="L22" s="257" t="str">
        <f>IF(GUS_2020!L22&lt;&gt;"",GUS_2020!L22*41.868/1000,"")</f>
        <v/>
      </c>
      <c r="M22" s="257" t="str">
        <f>IF(GUS_2020!M22&lt;&gt;"",GUS_2020!M22*41.868/1000,"")</f>
        <v/>
      </c>
      <c r="N22" s="257">
        <f>IF(GUS_2020!N22&lt;&gt;"",GUS_2020!N22*41.868/1000,"")</f>
        <v>20.599056000000001</v>
      </c>
      <c r="O22" s="257" t="str">
        <f>IF(GUS_2020!O22&lt;&gt;"",GUS_2020!O22*41.868/1000,"")</f>
        <v/>
      </c>
      <c r="P22" s="257">
        <f>IF(GUS_2020!P22&lt;&gt;"",GUS_2020!P22*41.868/1000,"")</f>
        <v>7.8293160000000004</v>
      </c>
      <c r="Q22" s="257">
        <f>IF(GUS_2020!Q22&lt;&gt;"",GUS_2020!Q22*41.868/1000,"")</f>
        <v>11.388096000000001</v>
      </c>
      <c r="R22" s="257">
        <f>IF(GUS_2020!R22&lt;&gt;"",GUS_2020!R22*41.868/1000,"")</f>
        <v>1.3816440000000001</v>
      </c>
      <c r="S22" s="257" t="str">
        <f>IF(GUS_2020!S22&lt;&gt;"",GUS_2020!S22*41.868/1000,"")</f>
        <v/>
      </c>
      <c r="T22" s="257" t="str">
        <f>IF(GUS_2020!T22&lt;&gt;"",GUS_2020!T22*41.868/1000,"")</f>
        <v/>
      </c>
      <c r="U22" s="257" t="str">
        <f>IF(GUS_2020!U22&lt;&gt;"",GUS_2020!U22*41.868/1000,"")</f>
        <v/>
      </c>
      <c r="V22" s="257" t="str">
        <f>IF(GUS_2020!V22&lt;&gt;"",GUS_2020!V22*41.868/1000,"")</f>
        <v/>
      </c>
      <c r="W22" s="257">
        <f>IF(GUS_2020!W22&lt;&gt;"",GUS_2020!W22*41.868/1000,"")</f>
        <v>4.3542719999999999</v>
      </c>
      <c r="X22" s="257" t="str">
        <f>IF(GUS_2020!X22&lt;&gt;"",GUS_2020!X22*41.868/1000,"")</f>
        <v/>
      </c>
      <c r="Y22" s="257" t="str">
        <f>IF(GUS_2020!Y22&lt;&gt;"",GUS_2020!Y22*41.868/1000,"")</f>
        <v/>
      </c>
      <c r="Z22" s="257" t="str">
        <f>IF(GUS_2020!Z22&lt;&gt;"",GUS_2020!Z22*41.868/1000,"")</f>
        <v/>
      </c>
      <c r="AA22" s="257" t="str">
        <f>IF(GUS_2020!AA22&lt;&gt;"",GUS_2020!AA22*41.868/1000,"")</f>
        <v/>
      </c>
      <c r="AB22" s="257" t="str">
        <f>IF(GUS_2020!AB22&lt;&gt;"",GUS_2020!AB22*41.868/1000,"")</f>
        <v/>
      </c>
      <c r="AC22" s="257" t="str">
        <f>IF(GUS_2020!AC22&lt;&gt;"",GUS_2020!AC22*41.868/1000,"")</f>
        <v/>
      </c>
      <c r="AD22" s="257" t="str">
        <f>IF(GUS_2020!AD22&lt;&gt;"",GUS_2020!AD22*41.868/1000,"")</f>
        <v/>
      </c>
      <c r="AE22" s="257" t="str">
        <f>IF(GUS_2020!AE22&lt;&gt;"",GUS_2020!AE22*41.868/1000,"")</f>
        <v/>
      </c>
      <c r="AF22" s="257" t="str">
        <f>IF(GUS_2020!AF22&lt;&gt;"",GUS_2020!AF22*41.868/1000,"")</f>
        <v/>
      </c>
      <c r="AG22" s="257" t="str">
        <f>IF(GUS_2020!AG22&lt;&gt;"",GUS_2020!AG22*41.868/1000,"")</f>
        <v/>
      </c>
      <c r="AH22" s="257" t="str">
        <f>IF(GUS_2020!AH22&lt;&gt;"",GUS_2020!AH22*41.868/1000,"")</f>
        <v/>
      </c>
      <c r="AI22" s="257" t="str">
        <f>IF(GUS_2020!AI22&lt;&gt;"",GUS_2020!AI22*41.868/1000,"")</f>
        <v/>
      </c>
      <c r="AJ22" s="257" t="str">
        <f>IF(GUS_2020!AJ22&lt;&gt;"",GUS_2020!AJ22*41.868/1000,"")</f>
        <v/>
      </c>
      <c r="AK22" s="257" t="str">
        <f>IF(GUS_2020!AK22&lt;&gt;"",GUS_2020!AK22*41.868/1000,"")</f>
        <v/>
      </c>
      <c r="AL22" s="257">
        <f>IF(GUS_2020!AL22&lt;&gt;"",GUS_2020!AL22*41.868/1000,"")</f>
        <v>1.0467</v>
      </c>
      <c r="AM22" s="257">
        <f>IF(GUS_2020!AM22&lt;&gt;"",GUS_2020!AM22*41.868/1000,"")</f>
        <v>3.34944</v>
      </c>
      <c r="AN22" s="257" t="str">
        <f>IF(GUS_2020!AN22&lt;&gt;"",GUS_2020!AN22*41.868/1000,"")</f>
        <v/>
      </c>
      <c r="AO22" s="257" t="str">
        <f>IF(GUS_2020!AO22&lt;&gt;"",GUS_2020!AO22*41.868/1000,"")</f>
        <v/>
      </c>
      <c r="AP22" s="257" t="str">
        <f>IF(GUS_2020!AP22&lt;&gt;"",GUS_2020!AP22*41.868/1000,"")</f>
        <v/>
      </c>
      <c r="AQ22" s="257" t="str">
        <f>IF(GUS_2020!AQ22&lt;&gt;"",GUS_2020!AQ22*41.868/1000,"")</f>
        <v/>
      </c>
      <c r="AR22" s="257" t="str">
        <f>IF(GUS_2020!AR22&lt;&gt;"",GUS_2020!AR22*41.868/1000,"")</f>
        <v/>
      </c>
      <c r="AS22" s="257" t="str">
        <f>IF(GUS_2020!AS22&lt;&gt;"",GUS_2020!AS22*41.868/1000,"")</f>
        <v/>
      </c>
      <c r="AT22" s="257">
        <f>IF(GUS_2020!AT22&lt;&gt;"",GUS_2020!AT22*41.868/1000,"")</f>
        <v>67.57495200000001</v>
      </c>
      <c r="AU22" s="257">
        <f>IF(GUS_2020!AU22&lt;&gt;"",GUS_2020!AU22*41.868/1000,"")</f>
        <v>52.628076</v>
      </c>
      <c r="AV22" s="257" t="str">
        <f>IF(GUS_2020!AV22&lt;&gt;"",GUS_2020!AV22*41.868/1000,"")</f>
        <v/>
      </c>
      <c r="AW22" s="257" t="str">
        <f>IF(GUS_2020!AW22&lt;&gt;"",GUS_2020!AW22*41.868/1000,"")</f>
        <v/>
      </c>
      <c r="AX22" s="257" t="str">
        <f>IF(GUS_2020!AX22&lt;&gt;"",GUS_2020!AX22*41.868/1000,"")</f>
        <v/>
      </c>
      <c r="AY22" s="257" t="str">
        <f>IF(GUS_2020!AY22&lt;&gt;"",GUS_2020!AY22*41.868/1000,"")</f>
        <v/>
      </c>
      <c r="AZ22" s="257" t="str">
        <f>IF(GUS_2020!AZ22&lt;&gt;"",GUS_2020!AZ22*41.868/1000,"")</f>
        <v/>
      </c>
      <c r="BA22" s="257" t="str">
        <f>IF(GUS_2020!BA22&lt;&gt;"",GUS_2020!BA22*41.868/1000,"")</f>
        <v/>
      </c>
      <c r="BB22" s="257">
        <f>IF(GUS_2020!BB22&lt;&gt;"",GUS_2020!BB22*41.868/1000,"")</f>
        <v>45.719856</v>
      </c>
      <c r="BC22" s="257" t="str">
        <f>IF(GUS_2020!BC22&lt;&gt;"",GUS_2020!BC22*41.868/1000,"")</f>
        <v/>
      </c>
      <c r="BD22" s="257">
        <f>IF(GUS_2020!BD22&lt;&gt;"",GUS_2020!BD22*41.868/1000,"")</f>
        <v>6.1127279999999997</v>
      </c>
      <c r="BE22" s="257">
        <f>IF(GUS_2020!BE22&lt;&gt;"",GUS_2020!BE22*41.868/1000,"")</f>
        <v>0.79549200000000009</v>
      </c>
      <c r="BF22" s="257" t="str">
        <f>IF(GUS_2020!BF22&lt;&gt;"",GUS_2020!BF22*41.868/1000,"")</f>
        <v/>
      </c>
      <c r="BG22" s="257" t="str">
        <f>IF(GUS_2020!BG22&lt;&gt;"",GUS_2020!BG22*41.868/1000,"")</f>
        <v/>
      </c>
      <c r="BH22" s="257" t="str">
        <f>IF(GUS_2020!BH22&lt;&gt;"",GUS_2020!BH22*41.868/1000,"")</f>
        <v/>
      </c>
      <c r="BI22" s="257" t="str">
        <f>IF(GUS_2020!BI22&lt;&gt;"",GUS_2020!BI22*41.868/1000,"")</f>
        <v/>
      </c>
      <c r="BJ22" s="257" t="str">
        <f>IF(GUS_2020!BJ22&lt;&gt;"",GUS_2020!BJ22*41.868/1000,"")</f>
        <v/>
      </c>
      <c r="BK22" s="257" t="str">
        <f>IF(GUS_2020!BK22&lt;&gt;"",GUS_2020!BK22*41.868/1000,"")</f>
        <v/>
      </c>
      <c r="BL22" s="257" t="str">
        <f>IF(GUS_2020!BL22&lt;&gt;"",GUS_2020!BL22*41.868/1000,"")</f>
        <v/>
      </c>
      <c r="BM22" s="257" t="str">
        <f>IF(GUS_2020!BM22&lt;&gt;"",GUS_2020!BM22*41.868/1000,"")</f>
        <v/>
      </c>
      <c r="BN22" s="257">
        <f>IF(GUS_2020!BN22&lt;&gt;"",GUS_2020!BN22*41.868/1000,"")</f>
        <v>1.67472</v>
      </c>
      <c r="BO22" s="257">
        <f>IF(GUS_2020!BO22&lt;&gt;"",GUS_2020!BO22*41.868/1000,"")</f>
        <v>0.293076</v>
      </c>
      <c r="BP22" s="257">
        <f>IF(GUS_2020!BP22&lt;&gt;"",GUS_2020!BP22*41.868/1000,"")</f>
        <v>1.3816440000000001</v>
      </c>
      <c r="BQ22" s="257" t="str">
        <f>IF(GUS_2020!BQ22&lt;&gt;"",GUS_2020!BQ22*41.868/1000,"")</f>
        <v/>
      </c>
      <c r="BR22" s="257" t="str">
        <f>IF(GUS_2020!BR22&lt;&gt;"",GUS_2020!BR22*41.868/1000,"")</f>
        <v/>
      </c>
      <c r="BS22" s="257" t="str">
        <f>IF(GUS_2020!BS22&lt;&gt;"",GUS_2020!BS22*41.868/1000,"")</f>
        <v/>
      </c>
    </row>
    <row r="23" spans="1:71" ht="22.5">
      <c r="A23" s="256" t="s">
        <v>696</v>
      </c>
      <c r="B23" s="257">
        <f>IF(GUS_2020!B23&lt;&gt;"",GUS_2020!B23*41.868/1000,"")</f>
        <v>106.84713599999999</v>
      </c>
      <c r="C23" s="257">
        <f>IF(GUS_2020!C23&lt;&gt;"",GUS_2020!C23*41.868/1000,"")</f>
        <v>92.653884000000005</v>
      </c>
      <c r="D23" s="257" t="str">
        <f>IF(GUS_2020!D23&lt;&gt;"",GUS_2020!D23*41.868/1000,"")</f>
        <v/>
      </c>
      <c r="E23" s="257">
        <f>IF(GUS_2020!E23&lt;&gt;"",GUS_2020!E23*41.868/1000,"")</f>
        <v>0</v>
      </c>
      <c r="F23" s="257">
        <f>IF(GUS_2020!F23&lt;&gt;"",GUS_2020!F23*41.868/1000,"")</f>
        <v>92.402676000000014</v>
      </c>
      <c r="G23" s="257" t="str">
        <f>IF(GUS_2020!G23&lt;&gt;"",GUS_2020!G23*41.868/1000,"")</f>
        <v/>
      </c>
      <c r="H23" s="257">
        <f>IF(GUS_2020!H23&lt;&gt;"",GUS_2020!H23*41.868/1000,"")</f>
        <v>0.16747200000000001</v>
      </c>
      <c r="I23" s="257" t="str">
        <f>IF(GUS_2020!I23&lt;&gt;"",GUS_2020!I23*41.868/1000,"")</f>
        <v/>
      </c>
      <c r="J23" s="257">
        <f>IF(GUS_2020!J23&lt;&gt;"",GUS_2020!J23*41.868/1000,"")</f>
        <v>4.1868000000000002E-2</v>
      </c>
      <c r="K23" s="257" t="str">
        <f>IF(GUS_2020!K23&lt;&gt;"",GUS_2020!K23*41.868/1000,"")</f>
        <v/>
      </c>
      <c r="L23" s="257" t="str">
        <f>IF(GUS_2020!L23&lt;&gt;"",GUS_2020!L23*41.868/1000,"")</f>
        <v/>
      </c>
      <c r="M23" s="257">
        <f>IF(GUS_2020!M23&lt;&gt;"",GUS_2020!M23*41.868/1000,"")</f>
        <v>0</v>
      </c>
      <c r="N23" s="257">
        <f>IF(GUS_2020!N23&lt;&gt;"",GUS_2020!N23*41.868/1000,"")</f>
        <v>0.46054800000000001</v>
      </c>
      <c r="O23" s="257" t="str">
        <f>IF(GUS_2020!O23&lt;&gt;"",GUS_2020!O23*41.868/1000,"")</f>
        <v/>
      </c>
      <c r="P23" s="257">
        <f>IF(GUS_2020!P23&lt;&gt;"",GUS_2020!P23*41.868/1000,"")</f>
        <v>0.41868</v>
      </c>
      <c r="Q23" s="257">
        <f>IF(GUS_2020!Q23&lt;&gt;"",GUS_2020!Q23*41.868/1000,"")</f>
        <v>4.1868000000000002E-2</v>
      </c>
      <c r="R23" s="257" t="str">
        <f>IF(GUS_2020!R23&lt;&gt;"",GUS_2020!R23*41.868/1000,"")</f>
        <v/>
      </c>
      <c r="S23" s="257" t="str">
        <f>IF(GUS_2020!S23&lt;&gt;"",GUS_2020!S23*41.868/1000,"")</f>
        <v/>
      </c>
      <c r="T23" s="257" t="str">
        <f>IF(GUS_2020!T23&lt;&gt;"",GUS_2020!T23*41.868/1000,"")</f>
        <v/>
      </c>
      <c r="U23" s="257" t="str">
        <f>IF(GUS_2020!U23&lt;&gt;"",GUS_2020!U23*41.868/1000,"")</f>
        <v/>
      </c>
      <c r="V23" s="257" t="str">
        <f>IF(GUS_2020!V23&lt;&gt;"",GUS_2020!V23*41.868/1000,"")</f>
        <v/>
      </c>
      <c r="W23" s="257">
        <f>IF(GUS_2020!W23&lt;&gt;"",GUS_2020!W23*41.868/1000,"")</f>
        <v>0.79549200000000009</v>
      </c>
      <c r="X23" s="257" t="str">
        <f>IF(GUS_2020!X23&lt;&gt;"",GUS_2020!X23*41.868/1000,"")</f>
        <v/>
      </c>
      <c r="Y23" s="257" t="str">
        <f>IF(GUS_2020!Y23&lt;&gt;"",GUS_2020!Y23*41.868/1000,"")</f>
        <v/>
      </c>
      <c r="Z23" s="257" t="str">
        <f>IF(GUS_2020!Z23&lt;&gt;"",GUS_2020!Z23*41.868/1000,"")</f>
        <v/>
      </c>
      <c r="AA23" s="257" t="str">
        <f>IF(GUS_2020!AA23&lt;&gt;"",GUS_2020!AA23*41.868/1000,"")</f>
        <v/>
      </c>
      <c r="AB23" s="257" t="str">
        <f>IF(GUS_2020!AB23&lt;&gt;"",GUS_2020!AB23*41.868/1000,"")</f>
        <v/>
      </c>
      <c r="AC23" s="257" t="str">
        <f>IF(GUS_2020!AC23&lt;&gt;"",GUS_2020!AC23*41.868/1000,"")</f>
        <v/>
      </c>
      <c r="AD23" s="257" t="str">
        <f>IF(GUS_2020!AD23&lt;&gt;"",GUS_2020!AD23*41.868/1000,"")</f>
        <v/>
      </c>
      <c r="AE23" s="257">
        <f>IF(GUS_2020!AE23&lt;&gt;"",GUS_2020!AE23*41.868/1000,"")</f>
        <v>0</v>
      </c>
      <c r="AF23" s="257" t="str">
        <f>IF(GUS_2020!AF23&lt;&gt;"",GUS_2020!AF23*41.868/1000,"")</f>
        <v/>
      </c>
      <c r="AG23" s="257" t="str">
        <f>IF(GUS_2020!AG23&lt;&gt;"",GUS_2020!AG23*41.868/1000,"")</f>
        <v/>
      </c>
      <c r="AH23" s="257" t="str">
        <f>IF(GUS_2020!AH23&lt;&gt;"",GUS_2020!AH23*41.868/1000,"")</f>
        <v/>
      </c>
      <c r="AI23" s="257" t="str">
        <f>IF(GUS_2020!AI23&lt;&gt;"",GUS_2020!AI23*41.868/1000,"")</f>
        <v/>
      </c>
      <c r="AJ23" s="257" t="str">
        <f>IF(GUS_2020!AJ23&lt;&gt;"",GUS_2020!AJ23*41.868/1000,"")</f>
        <v/>
      </c>
      <c r="AK23" s="257" t="str">
        <f>IF(GUS_2020!AK23&lt;&gt;"",GUS_2020!AK23*41.868/1000,"")</f>
        <v/>
      </c>
      <c r="AL23" s="257">
        <f>IF(GUS_2020!AL23&lt;&gt;"",GUS_2020!AL23*41.868/1000,"")</f>
        <v>0.62802000000000002</v>
      </c>
      <c r="AM23" s="257">
        <f>IF(GUS_2020!AM23&lt;&gt;"",GUS_2020!AM23*41.868/1000,"")</f>
        <v>0.20934</v>
      </c>
      <c r="AN23" s="257" t="str">
        <f>IF(GUS_2020!AN23&lt;&gt;"",GUS_2020!AN23*41.868/1000,"")</f>
        <v/>
      </c>
      <c r="AO23" s="257" t="str">
        <f>IF(GUS_2020!AO23&lt;&gt;"",GUS_2020!AO23*41.868/1000,"")</f>
        <v/>
      </c>
      <c r="AP23" s="257" t="str">
        <f>IF(GUS_2020!AP23&lt;&gt;"",GUS_2020!AP23*41.868/1000,"")</f>
        <v/>
      </c>
      <c r="AQ23" s="257" t="str">
        <f>IF(GUS_2020!AQ23&lt;&gt;"",GUS_2020!AQ23*41.868/1000,"")</f>
        <v/>
      </c>
      <c r="AR23" s="257" t="str">
        <f>IF(GUS_2020!AR23&lt;&gt;"",GUS_2020!AR23*41.868/1000,"")</f>
        <v/>
      </c>
      <c r="AS23" s="257" t="str">
        <f>IF(GUS_2020!AS23&lt;&gt;"",GUS_2020!AS23*41.868/1000,"")</f>
        <v/>
      </c>
      <c r="AT23" s="257">
        <f>IF(GUS_2020!AT23&lt;&gt;"",GUS_2020!AT23*41.868/1000,"")</f>
        <v>8.2061280000000014</v>
      </c>
      <c r="AU23" s="257">
        <f>IF(GUS_2020!AU23&lt;&gt;"",GUS_2020!AU23*41.868/1000,"")</f>
        <v>4.7310840000000001</v>
      </c>
      <c r="AV23" s="257" t="str">
        <f>IF(GUS_2020!AV23&lt;&gt;"",GUS_2020!AV23*41.868/1000,"")</f>
        <v/>
      </c>
      <c r="AW23" s="257" t="str">
        <f>IF(GUS_2020!AW23&lt;&gt;"",GUS_2020!AW23*41.868/1000,"")</f>
        <v/>
      </c>
      <c r="AX23" s="257" t="str">
        <f>IF(GUS_2020!AX23&lt;&gt;"",GUS_2020!AX23*41.868/1000,"")</f>
        <v/>
      </c>
      <c r="AY23" s="257" t="str">
        <f>IF(GUS_2020!AY23&lt;&gt;"",GUS_2020!AY23*41.868/1000,"")</f>
        <v/>
      </c>
      <c r="AZ23" s="257" t="str">
        <f>IF(GUS_2020!AZ23&lt;&gt;"",GUS_2020!AZ23*41.868/1000,"")</f>
        <v/>
      </c>
      <c r="BA23" s="257" t="str">
        <f>IF(GUS_2020!BA23&lt;&gt;"",GUS_2020!BA23*41.868/1000,"")</f>
        <v/>
      </c>
      <c r="BB23" s="257">
        <f>IF(GUS_2020!BB23&lt;&gt;"",GUS_2020!BB23*41.868/1000,"")</f>
        <v>4.6892160000000001</v>
      </c>
      <c r="BC23" s="257" t="str">
        <f>IF(GUS_2020!BC23&lt;&gt;"",GUS_2020!BC23*41.868/1000,"")</f>
        <v/>
      </c>
      <c r="BD23" s="257">
        <f>IF(GUS_2020!BD23&lt;&gt;"",GUS_2020!BD23*41.868/1000,"")</f>
        <v>0</v>
      </c>
      <c r="BE23" s="257" t="str">
        <f>IF(GUS_2020!BE23&lt;&gt;"",GUS_2020!BE23*41.868/1000,"")</f>
        <v/>
      </c>
      <c r="BF23" s="257" t="str">
        <f>IF(GUS_2020!BF23&lt;&gt;"",GUS_2020!BF23*41.868/1000,"")</f>
        <v/>
      </c>
      <c r="BG23" s="257" t="str">
        <f>IF(GUS_2020!BG23&lt;&gt;"",GUS_2020!BG23*41.868/1000,"")</f>
        <v/>
      </c>
      <c r="BH23" s="257" t="str">
        <f>IF(GUS_2020!BH23&lt;&gt;"",GUS_2020!BH23*41.868/1000,"")</f>
        <v/>
      </c>
      <c r="BI23" s="257" t="str">
        <f>IF(GUS_2020!BI23&lt;&gt;"",GUS_2020!BI23*41.868/1000,"")</f>
        <v/>
      </c>
      <c r="BJ23" s="257" t="str">
        <f>IF(GUS_2020!BJ23&lt;&gt;"",GUS_2020!BJ23*41.868/1000,"")</f>
        <v/>
      </c>
      <c r="BK23" s="257" t="str">
        <f>IF(GUS_2020!BK23&lt;&gt;"",GUS_2020!BK23*41.868/1000,"")</f>
        <v/>
      </c>
      <c r="BL23" s="257" t="str">
        <f>IF(GUS_2020!BL23&lt;&gt;"",GUS_2020!BL23*41.868/1000,"")</f>
        <v/>
      </c>
      <c r="BM23" s="257" t="str">
        <f>IF(GUS_2020!BM23&lt;&gt;"",GUS_2020!BM23*41.868/1000,"")</f>
        <v/>
      </c>
      <c r="BN23" s="257">
        <f>IF(GUS_2020!BN23&lt;&gt;"",GUS_2020!BN23*41.868/1000,"")</f>
        <v>0</v>
      </c>
      <c r="BO23" s="257">
        <f>IF(GUS_2020!BO23&lt;&gt;"",GUS_2020!BO23*41.868/1000,"")</f>
        <v>0</v>
      </c>
      <c r="BP23" s="257" t="str">
        <f>IF(GUS_2020!BP23&lt;&gt;"",GUS_2020!BP23*41.868/1000,"")</f>
        <v/>
      </c>
      <c r="BQ23" s="257" t="str">
        <f>IF(GUS_2020!BQ23&lt;&gt;"",GUS_2020!BQ23*41.868/1000,"")</f>
        <v/>
      </c>
      <c r="BR23" s="257" t="str">
        <f>IF(GUS_2020!BR23&lt;&gt;"",GUS_2020!BR23*41.868/1000,"")</f>
        <v/>
      </c>
      <c r="BS23" s="257" t="str">
        <f>IF(GUS_2020!BS23&lt;&gt;"",GUS_2020!BS23*41.868/1000,"")</f>
        <v/>
      </c>
    </row>
    <row r="24" spans="1:71" ht="22.5">
      <c r="A24" s="256" t="s">
        <v>697</v>
      </c>
      <c r="B24" s="257">
        <f>IF(GUS_2020!B24&lt;&gt;"",GUS_2020!B24*41.868/1000,"")</f>
        <v>7.0756920000000001</v>
      </c>
      <c r="C24" s="257" t="str">
        <f>IF(GUS_2020!C24&lt;&gt;"",GUS_2020!C24*41.868/1000,"")</f>
        <v/>
      </c>
      <c r="D24" s="257" t="str">
        <f>IF(GUS_2020!D24&lt;&gt;"",GUS_2020!D24*41.868/1000,"")</f>
        <v/>
      </c>
      <c r="E24" s="257" t="str">
        <f>IF(GUS_2020!E24&lt;&gt;"",GUS_2020!E24*41.868/1000,"")</f>
        <v/>
      </c>
      <c r="F24" s="257" t="str">
        <f>IF(GUS_2020!F24&lt;&gt;"",GUS_2020!F24*41.868/1000,"")</f>
        <v/>
      </c>
      <c r="G24" s="257" t="str">
        <f>IF(GUS_2020!G24&lt;&gt;"",GUS_2020!G24*41.868/1000,"")</f>
        <v/>
      </c>
      <c r="H24" s="257" t="str">
        <f>IF(GUS_2020!H24&lt;&gt;"",GUS_2020!H24*41.868/1000,"")</f>
        <v/>
      </c>
      <c r="I24" s="257" t="str">
        <f>IF(GUS_2020!I24&lt;&gt;"",GUS_2020!I24*41.868/1000,"")</f>
        <v/>
      </c>
      <c r="J24" s="257" t="str">
        <f>IF(GUS_2020!J24&lt;&gt;"",GUS_2020!J24*41.868/1000,"")</f>
        <v/>
      </c>
      <c r="K24" s="257" t="str">
        <f>IF(GUS_2020!K24&lt;&gt;"",GUS_2020!K24*41.868/1000,"")</f>
        <v/>
      </c>
      <c r="L24" s="257" t="str">
        <f>IF(GUS_2020!L24&lt;&gt;"",GUS_2020!L24*41.868/1000,"")</f>
        <v/>
      </c>
      <c r="M24" s="257" t="str">
        <f>IF(GUS_2020!M24&lt;&gt;"",GUS_2020!M24*41.868/1000,"")</f>
        <v/>
      </c>
      <c r="N24" s="257" t="str">
        <f>IF(GUS_2020!N24&lt;&gt;"",GUS_2020!N24*41.868/1000,"")</f>
        <v/>
      </c>
      <c r="O24" s="257" t="str">
        <f>IF(GUS_2020!O24&lt;&gt;"",GUS_2020!O24*41.868/1000,"")</f>
        <v/>
      </c>
      <c r="P24" s="257" t="str">
        <f>IF(GUS_2020!P24&lt;&gt;"",GUS_2020!P24*41.868/1000,"")</f>
        <v/>
      </c>
      <c r="Q24" s="257" t="str">
        <f>IF(GUS_2020!Q24&lt;&gt;"",GUS_2020!Q24*41.868/1000,"")</f>
        <v/>
      </c>
      <c r="R24" s="257" t="str">
        <f>IF(GUS_2020!R24&lt;&gt;"",GUS_2020!R24*41.868/1000,"")</f>
        <v/>
      </c>
      <c r="S24" s="257" t="str">
        <f>IF(GUS_2020!S24&lt;&gt;"",GUS_2020!S24*41.868/1000,"")</f>
        <v/>
      </c>
      <c r="T24" s="257" t="str">
        <f>IF(GUS_2020!T24&lt;&gt;"",GUS_2020!T24*41.868/1000,"")</f>
        <v/>
      </c>
      <c r="U24" s="257" t="str">
        <f>IF(GUS_2020!U24&lt;&gt;"",GUS_2020!U24*41.868/1000,"")</f>
        <v/>
      </c>
      <c r="V24" s="257" t="str">
        <f>IF(GUS_2020!V24&lt;&gt;"",GUS_2020!V24*41.868/1000,"")</f>
        <v/>
      </c>
      <c r="W24" s="257" t="str">
        <f>IF(GUS_2020!W24&lt;&gt;"",GUS_2020!W24*41.868/1000,"")</f>
        <v/>
      </c>
      <c r="X24" s="257" t="str">
        <f>IF(GUS_2020!X24&lt;&gt;"",GUS_2020!X24*41.868/1000,"")</f>
        <v/>
      </c>
      <c r="Y24" s="257" t="str">
        <f>IF(GUS_2020!Y24&lt;&gt;"",GUS_2020!Y24*41.868/1000,"")</f>
        <v/>
      </c>
      <c r="Z24" s="257" t="str">
        <f>IF(GUS_2020!Z24&lt;&gt;"",GUS_2020!Z24*41.868/1000,"")</f>
        <v/>
      </c>
      <c r="AA24" s="257" t="str">
        <f>IF(GUS_2020!AA24&lt;&gt;"",GUS_2020!AA24*41.868/1000,"")</f>
        <v/>
      </c>
      <c r="AB24" s="257" t="str">
        <f>IF(GUS_2020!AB24&lt;&gt;"",GUS_2020!AB24*41.868/1000,"")</f>
        <v/>
      </c>
      <c r="AC24" s="257" t="str">
        <f>IF(GUS_2020!AC24&lt;&gt;"",GUS_2020!AC24*41.868/1000,"")</f>
        <v/>
      </c>
      <c r="AD24" s="257" t="str">
        <f>IF(GUS_2020!AD24&lt;&gt;"",GUS_2020!AD24*41.868/1000,"")</f>
        <v/>
      </c>
      <c r="AE24" s="257" t="str">
        <f>IF(GUS_2020!AE24&lt;&gt;"",GUS_2020!AE24*41.868/1000,"")</f>
        <v/>
      </c>
      <c r="AF24" s="257" t="str">
        <f>IF(GUS_2020!AF24&lt;&gt;"",GUS_2020!AF24*41.868/1000,"")</f>
        <v/>
      </c>
      <c r="AG24" s="257" t="str">
        <f>IF(GUS_2020!AG24&lt;&gt;"",GUS_2020!AG24*41.868/1000,"")</f>
        <v/>
      </c>
      <c r="AH24" s="257" t="str">
        <f>IF(GUS_2020!AH24&lt;&gt;"",GUS_2020!AH24*41.868/1000,"")</f>
        <v/>
      </c>
      <c r="AI24" s="257" t="str">
        <f>IF(GUS_2020!AI24&lt;&gt;"",GUS_2020!AI24*41.868/1000,"")</f>
        <v/>
      </c>
      <c r="AJ24" s="257" t="str">
        <f>IF(GUS_2020!AJ24&lt;&gt;"",GUS_2020!AJ24*41.868/1000,"")</f>
        <v/>
      </c>
      <c r="AK24" s="257" t="str">
        <f>IF(GUS_2020!AK24&lt;&gt;"",GUS_2020!AK24*41.868/1000,"")</f>
        <v/>
      </c>
      <c r="AL24" s="257" t="str">
        <f>IF(GUS_2020!AL24&lt;&gt;"",GUS_2020!AL24*41.868/1000,"")</f>
        <v/>
      </c>
      <c r="AM24" s="257" t="str">
        <f>IF(GUS_2020!AM24&lt;&gt;"",GUS_2020!AM24*41.868/1000,"")</f>
        <v/>
      </c>
      <c r="AN24" s="257" t="str">
        <f>IF(GUS_2020!AN24&lt;&gt;"",GUS_2020!AN24*41.868/1000,"")</f>
        <v/>
      </c>
      <c r="AO24" s="257" t="str">
        <f>IF(GUS_2020!AO24&lt;&gt;"",GUS_2020!AO24*41.868/1000,"")</f>
        <v/>
      </c>
      <c r="AP24" s="257" t="str">
        <f>IF(GUS_2020!AP24&lt;&gt;"",GUS_2020!AP24*41.868/1000,"")</f>
        <v/>
      </c>
      <c r="AQ24" s="257" t="str">
        <f>IF(GUS_2020!AQ24&lt;&gt;"",GUS_2020!AQ24*41.868/1000,"")</f>
        <v/>
      </c>
      <c r="AR24" s="257" t="str">
        <f>IF(GUS_2020!AR24&lt;&gt;"",GUS_2020!AR24*41.868/1000,"")</f>
        <v/>
      </c>
      <c r="AS24" s="257" t="str">
        <f>IF(GUS_2020!AS24&lt;&gt;"",GUS_2020!AS24*41.868/1000,"")</f>
        <v/>
      </c>
      <c r="AT24" s="257" t="str">
        <f>IF(GUS_2020!AT24&lt;&gt;"",GUS_2020!AT24*41.868/1000,"")</f>
        <v/>
      </c>
      <c r="AU24" s="257">
        <f>IF(GUS_2020!AU24&lt;&gt;"",GUS_2020!AU24*41.868/1000,"")</f>
        <v>7.0756920000000001</v>
      </c>
      <c r="AV24" s="257">
        <f>IF(GUS_2020!AV24&lt;&gt;"",GUS_2020!AV24*41.868/1000,"")</f>
        <v>0</v>
      </c>
      <c r="AW24" s="257" t="str">
        <f>IF(GUS_2020!AW24&lt;&gt;"",GUS_2020!AW24*41.868/1000,"")</f>
        <v/>
      </c>
      <c r="AX24" s="257" t="str">
        <f>IF(GUS_2020!AX24&lt;&gt;"",GUS_2020!AX24*41.868/1000,"")</f>
        <v/>
      </c>
      <c r="AY24" s="257">
        <f>IF(GUS_2020!AY24&lt;&gt;"",GUS_2020!AY24*41.868/1000,"")</f>
        <v>7.033824000000001</v>
      </c>
      <c r="AZ24" s="257" t="str">
        <f>IF(GUS_2020!AZ24&lt;&gt;"",GUS_2020!AZ24*41.868/1000,"")</f>
        <v/>
      </c>
      <c r="BA24" s="257" t="str">
        <f>IF(GUS_2020!BA24&lt;&gt;"",GUS_2020!BA24*41.868/1000,"")</f>
        <v/>
      </c>
      <c r="BB24" s="257" t="str">
        <f>IF(GUS_2020!BB24&lt;&gt;"",GUS_2020!BB24*41.868/1000,"")</f>
        <v/>
      </c>
      <c r="BC24" s="257" t="str">
        <f>IF(GUS_2020!BC24&lt;&gt;"",GUS_2020!BC24*41.868/1000,"")</f>
        <v/>
      </c>
      <c r="BD24" s="257" t="str">
        <f>IF(GUS_2020!BD24&lt;&gt;"",GUS_2020!BD24*41.868/1000,"")</f>
        <v/>
      </c>
      <c r="BE24" s="257" t="str">
        <f>IF(GUS_2020!BE24&lt;&gt;"",GUS_2020!BE24*41.868/1000,"")</f>
        <v/>
      </c>
      <c r="BF24" s="257" t="str">
        <f>IF(GUS_2020!BF24&lt;&gt;"",GUS_2020!BF24*41.868/1000,"")</f>
        <v/>
      </c>
      <c r="BG24" s="257" t="str">
        <f>IF(GUS_2020!BG24&lt;&gt;"",GUS_2020!BG24*41.868/1000,"")</f>
        <v/>
      </c>
      <c r="BH24" s="257" t="str">
        <f>IF(GUS_2020!BH24&lt;&gt;"",GUS_2020!BH24*41.868/1000,"")</f>
        <v/>
      </c>
      <c r="BI24" s="257" t="str">
        <f>IF(GUS_2020!BI24&lt;&gt;"",GUS_2020!BI24*41.868/1000,"")</f>
        <v/>
      </c>
      <c r="BJ24" s="257" t="str">
        <f>IF(GUS_2020!BJ24&lt;&gt;"",GUS_2020!BJ24*41.868/1000,"")</f>
        <v/>
      </c>
      <c r="BK24" s="257" t="str">
        <f>IF(GUS_2020!BK24&lt;&gt;"",GUS_2020!BK24*41.868/1000,"")</f>
        <v/>
      </c>
      <c r="BL24" s="257" t="str">
        <f>IF(GUS_2020!BL24&lt;&gt;"",GUS_2020!BL24*41.868/1000,"")</f>
        <v/>
      </c>
      <c r="BM24" s="257" t="str">
        <f>IF(GUS_2020!BM24&lt;&gt;"",GUS_2020!BM24*41.868/1000,"")</f>
        <v/>
      </c>
      <c r="BN24" s="257" t="str">
        <f>IF(GUS_2020!BN24&lt;&gt;"",GUS_2020!BN24*41.868/1000,"")</f>
        <v/>
      </c>
      <c r="BO24" s="257" t="str">
        <f>IF(GUS_2020!BO24&lt;&gt;"",GUS_2020!BO24*41.868/1000,"")</f>
        <v/>
      </c>
      <c r="BP24" s="257" t="str">
        <f>IF(GUS_2020!BP24&lt;&gt;"",GUS_2020!BP24*41.868/1000,"")</f>
        <v/>
      </c>
      <c r="BQ24" s="257" t="str">
        <f>IF(GUS_2020!BQ24&lt;&gt;"",GUS_2020!BQ24*41.868/1000,"")</f>
        <v/>
      </c>
      <c r="BR24" s="257" t="str">
        <f>IF(GUS_2020!BR24&lt;&gt;"",GUS_2020!BR24*41.868/1000,"")</f>
        <v/>
      </c>
      <c r="BS24" s="257" t="str">
        <f>IF(GUS_2020!BS24&lt;&gt;"",GUS_2020!BS24*41.868/1000,"")</f>
        <v/>
      </c>
    </row>
    <row r="25" spans="1:71" ht="22.5">
      <c r="A25" s="256" t="s">
        <v>698</v>
      </c>
      <c r="B25" s="257">
        <f>IF(GUS_2020!B25&lt;&gt;"",GUS_2020!B25*41.868/1000,"")</f>
        <v>130.54442400000002</v>
      </c>
      <c r="C25" s="257">
        <f>IF(GUS_2020!C25&lt;&gt;"",GUS_2020!C25*41.868/1000,"")</f>
        <v>26.544312000000001</v>
      </c>
      <c r="D25" s="257" t="str">
        <f>IF(GUS_2020!D25&lt;&gt;"",GUS_2020!D25*41.868/1000,"")</f>
        <v/>
      </c>
      <c r="E25" s="257">
        <f>IF(GUS_2020!E25&lt;&gt;"",GUS_2020!E25*41.868/1000,"")</f>
        <v>0.50241600000000008</v>
      </c>
      <c r="F25" s="257">
        <f>IF(GUS_2020!F25&lt;&gt;"",GUS_2020!F25*41.868/1000,"")</f>
        <v>26.041896000000001</v>
      </c>
      <c r="G25" s="257" t="str">
        <f>IF(GUS_2020!G25&lt;&gt;"",GUS_2020!G25*41.868/1000,"")</f>
        <v/>
      </c>
      <c r="H25" s="257" t="str">
        <f>IF(GUS_2020!H25&lt;&gt;"",GUS_2020!H25*41.868/1000,"")</f>
        <v/>
      </c>
      <c r="I25" s="257" t="str">
        <f>IF(GUS_2020!I25&lt;&gt;"",GUS_2020!I25*41.868/1000,"")</f>
        <v/>
      </c>
      <c r="J25" s="257" t="str">
        <f>IF(GUS_2020!J25&lt;&gt;"",GUS_2020!J25*41.868/1000,"")</f>
        <v/>
      </c>
      <c r="K25" s="257" t="str">
        <f>IF(GUS_2020!K25&lt;&gt;"",GUS_2020!K25*41.868/1000,"")</f>
        <v/>
      </c>
      <c r="L25" s="257" t="str">
        <f>IF(GUS_2020!L25&lt;&gt;"",GUS_2020!L25*41.868/1000,"")</f>
        <v/>
      </c>
      <c r="M25" s="257" t="str">
        <f>IF(GUS_2020!M25&lt;&gt;"",GUS_2020!M25*41.868/1000,"")</f>
        <v/>
      </c>
      <c r="N25" s="257">
        <f>IF(GUS_2020!N25&lt;&gt;"",GUS_2020!N25*41.868/1000,"")</f>
        <v>9.2946960000000001</v>
      </c>
      <c r="O25" s="257" t="str">
        <f>IF(GUS_2020!O25&lt;&gt;"",GUS_2020!O25*41.868/1000,"")</f>
        <v/>
      </c>
      <c r="P25" s="257">
        <f>IF(GUS_2020!P25&lt;&gt;"",GUS_2020!P25*41.868/1000,"")</f>
        <v>9.0016200000000008</v>
      </c>
      <c r="Q25" s="257" t="str">
        <f>IF(GUS_2020!Q25&lt;&gt;"",GUS_2020!Q25*41.868/1000,"")</f>
        <v/>
      </c>
      <c r="R25" s="257">
        <f>IF(GUS_2020!R25&lt;&gt;"",GUS_2020!R25*41.868/1000,"")</f>
        <v>0.293076</v>
      </c>
      <c r="S25" s="257" t="str">
        <f>IF(GUS_2020!S25&lt;&gt;"",GUS_2020!S25*41.868/1000,"")</f>
        <v/>
      </c>
      <c r="T25" s="257" t="str">
        <f>IF(GUS_2020!T25&lt;&gt;"",GUS_2020!T25*41.868/1000,"")</f>
        <v/>
      </c>
      <c r="U25" s="257" t="str">
        <f>IF(GUS_2020!U25&lt;&gt;"",GUS_2020!U25*41.868/1000,"")</f>
        <v/>
      </c>
      <c r="V25" s="257" t="str">
        <f>IF(GUS_2020!V25&lt;&gt;"",GUS_2020!V25*41.868/1000,"")</f>
        <v/>
      </c>
      <c r="W25" s="257">
        <f>IF(GUS_2020!W25&lt;&gt;"",GUS_2020!W25*41.868/1000,"")</f>
        <v>10.969416000000001</v>
      </c>
      <c r="X25" s="257" t="str">
        <f>IF(GUS_2020!X25&lt;&gt;"",GUS_2020!X25*41.868/1000,"")</f>
        <v/>
      </c>
      <c r="Y25" s="257" t="str">
        <f>IF(GUS_2020!Y25&lt;&gt;"",GUS_2020!Y25*41.868/1000,"")</f>
        <v/>
      </c>
      <c r="Z25" s="257" t="str">
        <f>IF(GUS_2020!Z25&lt;&gt;"",GUS_2020!Z25*41.868/1000,"")</f>
        <v/>
      </c>
      <c r="AA25" s="257" t="str">
        <f>IF(GUS_2020!AA25&lt;&gt;"",GUS_2020!AA25*41.868/1000,"")</f>
        <v/>
      </c>
      <c r="AB25" s="257" t="str">
        <f>IF(GUS_2020!AB25&lt;&gt;"",GUS_2020!AB25*41.868/1000,"")</f>
        <v/>
      </c>
      <c r="AC25" s="257">
        <f>IF(GUS_2020!AC25&lt;&gt;"",GUS_2020!AC25*41.868/1000,"")</f>
        <v>0.66988800000000004</v>
      </c>
      <c r="AD25" s="257" t="str">
        <f>IF(GUS_2020!AD25&lt;&gt;"",GUS_2020!AD25*41.868/1000,"")</f>
        <v/>
      </c>
      <c r="AE25" s="257">
        <f>IF(GUS_2020!AE25&lt;&gt;"",GUS_2020!AE25*41.868/1000,"")</f>
        <v>0</v>
      </c>
      <c r="AF25" s="257" t="str">
        <f>IF(GUS_2020!AF25&lt;&gt;"",GUS_2020!AF25*41.868/1000,"")</f>
        <v/>
      </c>
      <c r="AG25" s="257" t="str">
        <f>IF(GUS_2020!AG25&lt;&gt;"",GUS_2020!AG25*41.868/1000,"")</f>
        <v/>
      </c>
      <c r="AH25" s="257" t="str">
        <f>IF(GUS_2020!AH25&lt;&gt;"",GUS_2020!AH25*41.868/1000,"")</f>
        <v/>
      </c>
      <c r="AI25" s="257" t="str">
        <f>IF(GUS_2020!AI25&lt;&gt;"",GUS_2020!AI25*41.868/1000,"")</f>
        <v/>
      </c>
      <c r="AJ25" s="257" t="str">
        <f>IF(GUS_2020!AJ25&lt;&gt;"",GUS_2020!AJ25*41.868/1000,"")</f>
        <v/>
      </c>
      <c r="AK25" s="257" t="str">
        <f>IF(GUS_2020!AK25&lt;&gt;"",GUS_2020!AK25*41.868/1000,"")</f>
        <v/>
      </c>
      <c r="AL25" s="257">
        <f>IF(GUS_2020!AL25&lt;&gt;"",GUS_2020!AL25*41.868/1000,"")</f>
        <v>4.1868000000000002E-2</v>
      </c>
      <c r="AM25" s="257">
        <f>IF(GUS_2020!AM25&lt;&gt;"",GUS_2020!AM25*41.868/1000,"")</f>
        <v>10.25766</v>
      </c>
      <c r="AN25" s="257" t="str">
        <f>IF(GUS_2020!AN25&lt;&gt;"",GUS_2020!AN25*41.868/1000,"")</f>
        <v/>
      </c>
      <c r="AO25" s="257" t="str">
        <f>IF(GUS_2020!AO25&lt;&gt;"",GUS_2020!AO25*41.868/1000,"")</f>
        <v/>
      </c>
      <c r="AP25" s="257" t="str">
        <f>IF(GUS_2020!AP25&lt;&gt;"",GUS_2020!AP25*41.868/1000,"")</f>
        <v/>
      </c>
      <c r="AQ25" s="257" t="str">
        <f>IF(GUS_2020!AQ25&lt;&gt;"",GUS_2020!AQ25*41.868/1000,"")</f>
        <v/>
      </c>
      <c r="AR25" s="257" t="str">
        <f>IF(GUS_2020!AR25&lt;&gt;"",GUS_2020!AR25*41.868/1000,"")</f>
        <v/>
      </c>
      <c r="AS25" s="257" t="str">
        <f>IF(GUS_2020!AS25&lt;&gt;"",GUS_2020!AS25*41.868/1000,"")</f>
        <v/>
      </c>
      <c r="AT25" s="257">
        <f>IF(GUS_2020!AT25&lt;&gt;"",GUS_2020!AT25*41.868/1000,"")</f>
        <v>54.595872</v>
      </c>
      <c r="AU25" s="257">
        <f>IF(GUS_2020!AU25&lt;&gt;"",GUS_2020!AU25*41.868/1000,"")</f>
        <v>20.054772</v>
      </c>
      <c r="AV25" s="257" t="str">
        <f>IF(GUS_2020!AV25&lt;&gt;"",GUS_2020!AV25*41.868/1000,"")</f>
        <v/>
      </c>
      <c r="AW25" s="257" t="str">
        <f>IF(GUS_2020!AW25&lt;&gt;"",GUS_2020!AW25*41.868/1000,"")</f>
        <v/>
      </c>
      <c r="AX25" s="257" t="str">
        <f>IF(GUS_2020!AX25&lt;&gt;"",GUS_2020!AX25*41.868/1000,"")</f>
        <v/>
      </c>
      <c r="AY25" s="257" t="str">
        <f>IF(GUS_2020!AY25&lt;&gt;"",GUS_2020!AY25*41.868/1000,"")</f>
        <v/>
      </c>
      <c r="AZ25" s="257" t="str">
        <f>IF(GUS_2020!AZ25&lt;&gt;"",GUS_2020!AZ25*41.868/1000,"")</f>
        <v/>
      </c>
      <c r="BA25" s="257" t="str">
        <f>IF(GUS_2020!BA25&lt;&gt;"",GUS_2020!BA25*41.868/1000,"")</f>
        <v/>
      </c>
      <c r="BB25" s="257">
        <f>IF(GUS_2020!BB25&lt;&gt;"",GUS_2020!BB25*41.868/1000,"")</f>
        <v>13.732704000000002</v>
      </c>
      <c r="BC25" s="257" t="str">
        <f>IF(GUS_2020!BC25&lt;&gt;"",GUS_2020!BC25*41.868/1000,"")</f>
        <v/>
      </c>
      <c r="BD25" s="257">
        <f>IF(GUS_2020!BD25&lt;&gt;"",GUS_2020!BD25*41.868/1000,"")</f>
        <v>3.4750440000000005</v>
      </c>
      <c r="BE25" s="257">
        <f>IF(GUS_2020!BE25&lt;&gt;"",GUS_2020!BE25*41.868/1000,"")</f>
        <v>2.7632880000000002</v>
      </c>
      <c r="BF25" s="257" t="str">
        <f>IF(GUS_2020!BF25&lt;&gt;"",GUS_2020!BF25*41.868/1000,"")</f>
        <v/>
      </c>
      <c r="BG25" s="257" t="str">
        <f>IF(GUS_2020!BG25&lt;&gt;"",GUS_2020!BG25*41.868/1000,"")</f>
        <v/>
      </c>
      <c r="BH25" s="257" t="str">
        <f>IF(GUS_2020!BH25&lt;&gt;"",GUS_2020!BH25*41.868/1000,"")</f>
        <v/>
      </c>
      <c r="BI25" s="257" t="str">
        <f>IF(GUS_2020!BI25&lt;&gt;"",GUS_2020!BI25*41.868/1000,"")</f>
        <v/>
      </c>
      <c r="BJ25" s="257" t="str">
        <f>IF(GUS_2020!BJ25&lt;&gt;"",GUS_2020!BJ25*41.868/1000,"")</f>
        <v/>
      </c>
      <c r="BK25" s="257" t="str">
        <f>IF(GUS_2020!BK25&lt;&gt;"",GUS_2020!BK25*41.868/1000,"")</f>
        <v/>
      </c>
      <c r="BL25" s="257">
        <f>IF(GUS_2020!BL25&lt;&gt;"",GUS_2020!BL25*41.868/1000,"")</f>
        <v>4.1868000000000002E-2</v>
      </c>
      <c r="BM25" s="257" t="str">
        <f>IF(GUS_2020!BM25&lt;&gt;"",GUS_2020!BM25*41.868/1000,"")</f>
        <v/>
      </c>
      <c r="BN25" s="257">
        <f>IF(GUS_2020!BN25&lt;&gt;"",GUS_2020!BN25*41.868/1000,"")</f>
        <v>7.9549200000000004</v>
      </c>
      <c r="BO25" s="257">
        <f>IF(GUS_2020!BO25&lt;&gt;"",GUS_2020!BO25*41.868/1000,"")</f>
        <v>0.75362400000000007</v>
      </c>
      <c r="BP25" s="257">
        <f>IF(GUS_2020!BP25&lt;&gt;"",GUS_2020!BP25*41.868/1000,"")</f>
        <v>7.2012960000000001</v>
      </c>
      <c r="BQ25" s="257" t="str">
        <f>IF(GUS_2020!BQ25&lt;&gt;"",GUS_2020!BQ25*41.868/1000,"")</f>
        <v/>
      </c>
      <c r="BR25" s="257">
        <f>IF(GUS_2020!BR25&lt;&gt;"",GUS_2020!BR25*41.868/1000,"")</f>
        <v>1.1304360000000002</v>
      </c>
      <c r="BS25" s="257" t="str">
        <f>IF(GUS_2020!BS25&lt;&gt;"",GUS_2020!BS25*41.868/1000,"")</f>
        <v/>
      </c>
    </row>
    <row r="26" spans="1:71" ht="22.5">
      <c r="A26" s="256" t="s">
        <v>699</v>
      </c>
      <c r="B26" s="257">
        <f>IF(GUS_2020!B26&lt;&gt;"",GUS_2020!B26*41.868/1000,"")</f>
        <v>6.5732760000000008</v>
      </c>
      <c r="C26" s="257">
        <f>IF(GUS_2020!C26&lt;&gt;"",GUS_2020!C26*41.868/1000,"")</f>
        <v>4.814820000000001</v>
      </c>
      <c r="D26" s="257" t="str">
        <f>IF(GUS_2020!D26&lt;&gt;"",GUS_2020!D26*41.868/1000,"")</f>
        <v/>
      </c>
      <c r="E26" s="257">
        <f>IF(GUS_2020!E26&lt;&gt;"",GUS_2020!E26*41.868/1000,"")</f>
        <v>1.4653800000000001</v>
      </c>
      <c r="F26" s="257">
        <f>IF(GUS_2020!F26&lt;&gt;"",GUS_2020!F26*41.868/1000,"")</f>
        <v>3.2657040000000004</v>
      </c>
      <c r="G26" s="257" t="str">
        <f>IF(GUS_2020!G26&lt;&gt;"",GUS_2020!G26*41.868/1000,"")</f>
        <v/>
      </c>
      <c r="H26" s="257">
        <f>IF(GUS_2020!H26&lt;&gt;"",GUS_2020!H26*41.868/1000,"")</f>
        <v>8.3736000000000005E-2</v>
      </c>
      <c r="I26" s="257" t="str">
        <f>IF(GUS_2020!I26&lt;&gt;"",GUS_2020!I26*41.868/1000,"")</f>
        <v/>
      </c>
      <c r="J26" s="257">
        <f>IF(GUS_2020!J26&lt;&gt;"",GUS_2020!J26*41.868/1000,"")</f>
        <v>0</v>
      </c>
      <c r="K26" s="257" t="str">
        <f>IF(GUS_2020!K26&lt;&gt;"",GUS_2020!K26*41.868/1000,"")</f>
        <v/>
      </c>
      <c r="L26" s="257" t="str">
        <f>IF(GUS_2020!L26&lt;&gt;"",GUS_2020!L26*41.868/1000,"")</f>
        <v/>
      </c>
      <c r="M26" s="257" t="str">
        <f>IF(GUS_2020!M26&lt;&gt;"",GUS_2020!M26*41.868/1000,"")</f>
        <v/>
      </c>
      <c r="N26" s="257">
        <f>IF(GUS_2020!N26&lt;&gt;"",GUS_2020!N26*41.868/1000,"")</f>
        <v>0.12560400000000002</v>
      </c>
      <c r="O26" s="257" t="str">
        <f>IF(GUS_2020!O26&lt;&gt;"",GUS_2020!O26*41.868/1000,"")</f>
        <v/>
      </c>
      <c r="P26" s="257">
        <f>IF(GUS_2020!P26&lt;&gt;"",GUS_2020!P26*41.868/1000,"")</f>
        <v>0.12560400000000002</v>
      </c>
      <c r="Q26" s="257" t="str">
        <f>IF(GUS_2020!Q26&lt;&gt;"",GUS_2020!Q26*41.868/1000,"")</f>
        <v/>
      </c>
      <c r="R26" s="257" t="str">
        <f>IF(GUS_2020!R26&lt;&gt;"",GUS_2020!R26*41.868/1000,"")</f>
        <v/>
      </c>
      <c r="S26" s="257" t="str">
        <f>IF(GUS_2020!S26&lt;&gt;"",GUS_2020!S26*41.868/1000,"")</f>
        <v/>
      </c>
      <c r="T26" s="257" t="str">
        <f>IF(GUS_2020!T26&lt;&gt;"",GUS_2020!T26*41.868/1000,"")</f>
        <v/>
      </c>
      <c r="U26" s="257" t="str">
        <f>IF(GUS_2020!U26&lt;&gt;"",GUS_2020!U26*41.868/1000,"")</f>
        <v/>
      </c>
      <c r="V26" s="257" t="str">
        <f>IF(GUS_2020!V26&lt;&gt;"",GUS_2020!V26*41.868/1000,"")</f>
        <v/>
      </c>
      <c r="W26" s="257">
        <f>IF(GUS_2020!W26&lt;&gt;"",GUS_2020!W26*41.868/1000,"")</f>
        <v>4.1868000000000002E-2</v>
      </c>
      <c r="X26" s="257" t="str">
        <f>IF(GUS_2020!X26&lt;&gt;"",GUS_2020!X26*41.868/1000,"")</f>
        <v/>
      </c>
      <c r="Y26" s="257" t="str">
        <f>IF(GUS_2020!Y26&lt;&gt;"",GUS_2020!Y26*41.868/1000,"")</f>
        <v/>
      </c>
      <c r="Z26" s="257" t="str">
        <f>IF(GUS_2020!Z26&lt;&gt;"",GUS_2020!Z26*41.868/1000,"")</f>
        <v/>
      </c>
      <c r="AA26" s="257" t="str">
        <f>IF(GUS_2020!AA26&lt;&gt;"",GUS_2020!AA26*41.868/1000,"")</f>
        <v/>
      </c>
      <c r="AB26" s="257" t="str">
        <f>IF(GUS_2020!AB26&lt;&gt;"",GUS_2020!AB26*41.868/1000,"")</f>
        <v/>
      </c>
      <c r="AC26" s="257" t="str">
        <f>IF(GUS_2020!AC26&lt;&gt;"",GUS_2020!AC26*41.868/1000,"")</f>
        <v/>
      </c>
      <c r="AD26" s="257" t="str">
        <f>IF(GUS_2020!AD26&lt;&gt;"",GUS_2020!AD26*41.868/1000,"")</f>
        <v/>
      </c>
      <c r="AE26" s="257">
        <f>IF(GUS_2020!AE26&lt;&gt;"",GUS_2020!AE26*41.868/1000,"")</f>
        <v>0</v>
      </c>
      <c r="AF26" s="257" t="str">
        <f>IF(GUS_2020!AF26&lt;&gt;"",GUS_2020!AF26*41.868/1000,"")</f>
        <v/>
      </c>
      <c r="AG26" s="257" t="str">
        <f>IF(GUS_2020!AG26&lt;&gt;"",GUS_2020!AG26*41.868/1000,"")</f>
        <v/>
      </c>
      <c r="AH26" s="257" t="str">
        <f>IF(GUS_2020!AH26&lt;&gt;"",GUS_2020!AH26*41.868/1000,"")</f>
        <v/>
      </c>
      <c r="AI26" s="257" t="str">
        <f>IF(GUS_2020!AI26&lt;&gt;"",GUS_2020!AI26*41.868/1000,"")</f>
        <v/>
      </c>
      <c r="AJ26" s="257" t="str">
        <f>IF(GUS_2020!AJ26&lt;&gt;"",GUS_2020!AJ26*41.868/1000,"")</f>
        <v/>
      </c>
      <c r="AK26" s="257" t="str">
        <f>IF(GUS_2020!AK26&lt;&gt;"",GUS_2020!AK26*41.868/1000,"")</f>
        <v/>
      </c>
      <c r="AL26" s="257">
        <f>IF(GUS_2020!AL26&lt;&gt;"",GUS_2020!AL26*41.868/1000,"")</f>
        <v>0</v>
      </c>
      <c r="AM26" s="257">
        <f>IF(GUS_2020!AM26&lt;&gt;"",GUS_2020!AM26*41.868/1000,"")</f>
        <v>0</v>
      </c>
      <c r="AN26" s="257" t="str">
        <f>IF(GUS_2020!AN26&lt;&gt;"",GUS_2020!AN26*41.868/1000,"")</f>
        <v/>
      </c>
      <c r="AO26" s="257" t="str">
        <f>IF(GUS_2020!AO26&lt;&gt;"",GUS_2020!AO26*41.868/1000,"")</f>
        <v/>
      </c>
      <c r="AP26" s="257" t="str">
        <f>IF(GUS_2020!AP26&lt;&gt;"",GUS_2020!AP26*41.868/1000,"")</f>
        <v/>
      </c>
      <c r="AQ26" s="257" t="str">
        <f>IF(GUS_2020!AQ26&lt;&gt;"",GUS_2020!AQ26*41.868/1000,"")</f>
        <v/>
      </c>
      <c r="AR26" s="257" t="str">
        <f>IF(GUS_2020!AR26&lt;&gt;"",GUS_2020!AR26*41.868/1000,"")</f>
        <v/>
      </c>
      <c r="AS26" s="257" t="str">
        <f>IF(GUS_2020!AS26&lt;&gt;"",GUS_2020!AS26*41.868/1000,"")</f>
        <v/>
      </c>
      <c r="AT26" s="257">
        <f>IF(GUS_2020!AT26&lt;&gt;"",GUS_2020!AT26*41.868/1000,"")</f>
        <v>0.87922800000000012</v>
      </c>
      <c r="AU26" s="257">
        <f>IF(GUS_2020!AU26&lt;&gt;"",GUS_2020!AU26*41.868/1000,"")</f>
        <v>0.41868</v>
      </c>
      <c r="AV26" s="257" t="str">
        <f>IF(GUS_2020!AV26&lt;&gt;"",GUS_2020!AV26*41.868/1000,"")</f>
        <v/>
      </c>
      <c r="AW26" s="257" t="str">
        <f>IF(GUS_2020!AW26&lt;&gt;"",GUS_2020!AW26*41.868/1000,"")</f>
        <v/>
      </c>
      <c r="AX26" s="257" t="str">
        <f>IF(GUS_2020!AX26&lt;&gt;"",GUS_2020!AX26*41.868/1000,"")</f>
        <v/>
      </c>
      <c r="AY26" s="257" t="str">
        <f>IF(GUS_2020!AY26&lt;&gt;"",GUS_2020!AY26*41.868/1000,"")</f>
        <v/>
      </c>
      <c r="AZ26" s="257" t="str">
        <f>IF(GUS_2020!AZ26&lt;&gt;"",GUS_2020!AZ26*41.868/1000,"")</f>
        <v/>
      </c>
      <c r="BA26" s="257" t="str">
        <f>IF(GUS_2020!BA26&lt;&gt;"",GUS_2020!BA26*41.868/1000,"")</f>
        <v/>
      </c>
      <c r="BB26" s="257">
        <f>IF(GUS_2020!BB26&lt;&gt;"",GUS_2020!BB26*41.868/1000,"")</f>
        <v>0.37681200000000004</v>
      </c>
      <c r="BC26" s="257" t="str">
        <f>IF(GUS_2020!BC26&lt;&gt;"",GUS_2020!BC26*41.868/1000,"")</f>
        <v/>
      </c>
      <c r="BD26" s="257">
        <f>IF(GUS_2020!BD26&lt;&gt;"",GUS_2020!BD26*41.868/1000,"")</f>
        <v>4.1868000000000002E-2</v>
      </c>
      <c r="BE26" s="257" t="str">
        <f>IF(GUS_2020!BE26&lt;&gt;"",GUS_2020!BE26*41.868/1000,"")</f>
        <v/>
      </c>
      <c r="BF26" s="257" t="str">
        <f>IF(GUS_2020!BF26&lt;&gt;"",GUS_2020!BF26*41.868/1000,"")</f>
        <v/>
      </c>
      <c r="BG26" s="257" t="str">
        <f>IF(GUS_2020!BG26&lt;&gt;"",GUS_2020!BG26*41.868/1000,"")</f>
        <v/>
      </c>
      <c r="BH26" s="257" t="str">
        <f>IF(GUS_2020!BH26&lt;&gt;"",GUS_2020!BH26*41.868/1000,"")</f>
        <v/>
      </c>
      <c r="BI26" s="257" t="str">
        <f>IF(GUS_2020!BI26&lt;&gt;"",GUS_2020!BI26*41.868/1000,"")</f>
        <v/>
      </c>
      <c r="BJ26" s="257" t="str">
        <f>IF(GUS_2020!BJ26&lt;&gt;"",GUS_2020!BJ26*41.868/1000,"")</f>
        <v/>
      </c>
      <c r="BK26" s="257" t="str">
        <f>IF(GUS_2020!BK26&lt;&gt;"",GUS_2020!BK26*41.868/1000,"")</f>
        <v/>
      </c>
      <c r="BL26" s="257">
        <f>IF(GUS_2020!BL26&lt;&gt;"",GUS_2020!BL26*41.868/1000,"")</f>
        <v>0</v>
      </c>
      <c r="BM26" s="257">
        <f>IF(GUS_2020!BM26&lt;&gt;"",GUS_2020!BM26*41.868/1000,"")</f>
        <v>0</v>
      </c>
      <c r="BN26" s="257">
        <f>IF(GUS_2020!BN26&lt;&gt;"",GUS_2020!BN26*41.868/1000,"")</f>
        <v>0.293076</v>
      </c>
      <c r="BO26" s="257">
        <f>IF(GUS_2020!BO26&lt;&gt;"",GUS_2020!BO26*41.868/1000,"")</f>
        <v>0.20934</v>
      </c>
      <c r="BP26" s="257">
        <f>IF(GUS_2020!BP26&lt;&gt;"",GUS_2020!BP26*41.868/1000,"")</f>
        <v>8.3736000000000005E-2</v>
      </c>
      <c r="BQ26" s="257" t="str">
        <f>IF(GUS_2020!BQ26&lt;&gt;"",GUS_2020!BQ26*41.868/1000,"")</f>
        <v/>
      </c>
      <c r="BR26" s="257" t="str">
        <f>IF(GUS_2020!BR26&lt;&gt;"",GUS_2020!BR26*41.868/1000,"")</f>
        <v/>
      </c>
      <c r="BS26" s="257" t="str">
        <f>IF(GUS_2020!BS26&lt;&gt;"",GUS_2020!BS26*41.868/1000,"")</f>
        <v/>
      </c>
    </row>
    <row r="27" spans="1:71" ht="22.5">
      <c r="A27" s="256" t="s">
        <v>700</v>
      </c>
      <c r="B27" s="257">
        <f>IF(GUS_2020!B27&lt;&gt;"",GUS_2020!B27*41.868/1000,"")</f>
        <v>0</v>
      </c>
      <c r="C27" s="257" t="str">
        <f>IF(GUS_2020!C27&lt;&gt;"",GUS_2020!C27*41.868/1000,"")</f>
        <v/>
      </c>
      <c r="D27" s="257" t="str">
        <f>IF(GUS_2020!D27&lt;&gt;"",GUS_2020!D27*41.868/1000,"")</f>
        <v/>
      </c>
      <c r="E27" s="257" t="str">
        <f>IF(GUS_2020!E27&lt;&gt;"",GUS_2020!E27*41.868/1000,"")</f>
        <v/>
      </c>
      <c r="F27" s="257" t="str">
        <f>IF(GUS_2020!F27&lt;&gt;"",GUS_2020!F27*41.868/1000,"")</f>
        <v/>
      </c>
      <c r="G27" s="257" t="str">
        <f>IF(GUS_2020!G27&lt;&gt;"",GUS_2020!G27*41.868/1000,"")</f>
        <v/>
      </c>
      <c r="H27" s="257" t="str">
        <f>IF(GUS_2020!H27&lt;&gt;"",GUS_2020!H27*41.868/1000,"")</f>
        <v/>
      </c>
      <c r="I27" s="257" t="str">
        <f>IF(GUS_2020!I27&lt;&gt;"",GUS_2020!I27*41.868/1000,"")</f>
        <v/>
      </c>
      <c r="J27" s="257" t="str">
        <f>IF(GUS_2020!J27&lt;&gt;"",GUS_2020!J27*41.868/1000,"")</f>
        <v/>
      </c>
      <c r="K27" s="257" t="str">
        <f>IF(GUS_2020!K27&lt;&gt;"",GUS_2020!K27*41.868/1000,"")</f>
        <v/>
      </c>
      <c r="L27" s="257" t="str">
        <f>IF(GUS_2020!L27&lt;&gt;"",GUS_2020!L27*41.868/1000,"")</f>
        <v/>
      </c>
      <c r="M27" s="257" t="str">
        <f>IF(GUS_2020!M27&lt;&gt;"",GUS_2020!M27*41.868/1000,"")</f>
        <v/>
      </c>
      <c r="N27" s="257" t="str">
        <f>IF(GUS_2020!N27&lt;&gt;"",GUS_2020!N27*41.868/1000,"")</f>
        <v/>
      </c>
      <c r="O27" s="257" t="str">
        <f>IF(GUS_2020!O27&lt;&gt;"",GUS_2020!O27*41.868/1000,"")</f>
        <v/>
      </c>
      <c r="P27" s="257" t="str">
        <f>IF(GUS_2020!P27&lt;&gt;"",GUS_2020!P27*41.868/1000,"")</f>
        <v/>
      </c>
      <c r="Q27" s="257" t="str">
        <f>IF(GUS_2020!Q27&lt;&gt;"",GUS_2020!Q27*41.868/1000,"")</f>
        <v/>
      </c>
      <c r="R27" s="257" t="str">
        <f>IF(GUS_2020!R27&lt;&gt;"",GUS_2020!R27*41.868/1000,"")</f>
        <v/>
      </c>
      <c r="S27" s="257" t="str">
        <f>IF(GUS_2020!S27&lt;&gt;"",GUS_2020!S27*41.868/1000,"")</f>
        <v/>
      </c>
      <c r="T27" s="257" t="str">
        <f>IF(GUS_2020!T27&lt;&gt;"",GUS_2020!T27*41.868/1000,"")</f>
        <v/>
      </c>
      <c r="U27" s="257" t="str">
        <f>IF(GUS_2020!U27&lt;&gt;"",GUS_2020!U27*41.868/1000,"")</f>
        <v/>
      </c>
      <c r="V27" s="257" t="str">
        <f>IF(GUS_2020!V27&lt;&gt;"",GUS_2020!V27*41.868/1000,"")</f>
        <v/>
      </c>
      <c r="W27" s="257" t="str">
        <f>IF(GUS_2020!W27&lt;&gt;"",GUS_2020!W27*41.868/1000,"")</f>
        <v/>
      </c>
      <c r="X27" s="257" t="str">
        <f>IF(GUS_2020!X27&lt;&gt;"",GUS_2020!X27*41.868/1000,"")</f>
        <v/>
      </c>
      <c r="Y27" s="257" t="str">
        <f>IF(GUS_2020!Y27&lt;&gt;"",GUS_2020!Y27*41.868/1000,"")</f>
        <v/>
      </c>
      <c r="Z27" s="257" t="str">
        <f>IF(GUS_2020!Z27&lt;&gt;"",GUS_2020!Z27*41.868/1000,"")</f>
        <v/>
      </c>
      <c r="AA27" s="257" t="str">
        <f>IF(GUS_2020!AA27&lt;&gt;"",GUS_2020!AA27*41.868/1000,"")</f>
        <v/>
      </c>
      <c r="AB27" s="257" t="str">
        <f>IF(GUS_2020!AB27&lt;&gt;"",GUS_2020!AB27*41.868/1000,"")</f>
        <v/>
      </c>
      <c r="AC27" s="257" t="str">
        <f>IF(GUS_2020!AC27&lt;&gt;"",GUS_2020!AC27*41.868/1000,"")</f>
        <v/>
      </c>
      <c r="AD27" s="257" t="str">
        <f>IF(GUS_2020!AD27&lt;&gt;"",GUS_2020!AD27*41.868/1000,"")</f>
        <v/>
      </c>
      <c r="AE27" s="257" t="str">
        <f>IF(GUS_2020!AE27&lt;&gt;"",GUS_2020!AE27*41.868/1000,"")</f>
        <v/>
      </c>
      <c r="AF27" s="257" t="str">
        <f>IF(GUS_2020!AF27&lt;&gt;"",GUS_2020!AF27*41.868/1000,"")</f>
        <v/>
      </c>
      <c r="AG27" s="257" t="str">
        <f>IF(GUS_2020!AG27&lt;&gt;"",GUS_2020!AG27*41.868/1000,"")</f>
        <v/>
      </c>
      <c r="AH27" s="257" t="str">
        <f>IF(GUS_2020!AH27&lt;&gt;"",GUS_2020!AH27*41.868/1000,"")</f>
        <v/>
      </c>
      <c r="AI27" s="257" t="str">
        <f>IF(GUS_2020!AI27&lt;&gt;"",GUS_2020!AI27*41.868/1000,"")</f>
        <v/>
      </c>
      <c r="AJ27" s="257" t="str">
        <f>IF(GUS_2020!AJ27&lt;&gt;"",GUS_2020!AJ27*41.868/1000,"")</f>
        <v/>
      </c>
      <c r="AK27" s="257" t="str">
        <f>IF(GUS_2020!AK27&lt;&gt;"",GUS_2020!AK27*41.868/1000,"")</f>
        <v/>
      </c>
      <c r="AL27" s="257" t="str">
        <f>IF(GUS_2020!AL27&lt;&gt;"",GUS_2020!AL27*41.868/1000,"")</f>
        <v/>
      </c>
      <c r="AM27" s="257" t="str">
        <f>IF(GUS_2020!AM27&lt;&gt;"",GUS_2020!AM27*41.868/1000,"")</f>
        <v/>
      </c>
      <c r="AN27" s="257" t="str">
        <f>IF(GUS_2020!AN27&lt;&gt;"",GUS_2020!AN27*41.868/1000,"")</f>
        <v/>
      </c>
      <c r="AO27" s="257" t="str">
        <f>IF(GUS_2020!AO27&lt;&gt;"",GUS_2020!AO27*41.868/1000,"")</f>
        <v/>
      </c>
      <c r="AP27" s="257" t="str">
        <f>IF(GUS_2020!AP27&lt;&gt;"",GUS_2020!AP27*41.868/1000,"")</f>
        <v/>
      </c>
      <c r="AQ27" s="257" t="str">
        <f>IF(GUS_2020!AQ27&lt;&gt;"",GUS_2020!AQ27*41.868/1000,"")</f>
        <v/>
      </c>
      <c r="AR27" s="257" t="str">
        <f>IF(GUS_2020!AR27&lt;&gt;"",GUS_2020!AR27*41.868/1000,"")</f>
        <v/>
      </c>
      <c r="AS27" s="257" t="str">
        <f>IF(GUS_2020!AS27&lt;&gt;"",GUS_2020!AS27*41.868/1000,"")</f>
        <v/>
      </c>
      <c r="AT27" s="257" t="str">
        <f>IF(GUS_2020!AT27&lt;&gt;"",GUS_2020!AT27*41.868/1000,"")</f>
        <v/>
      </c>
      <c r="AU27" s="257" t="str">
        <f>IF(GUS_2020!AU27&lt;&gt;"",GUS_2020!AU27*41.868/1000,"")</f>
        <v/>
      </c>
      <c r="AV27" s="257" t="str">
        <f>IF(GUS_2020!AV27&lt;&gt;"",GUS_2020!AV27*41.868/1000,"")</f>
        <v/>
      </c>
      <c r="AW27" s="257" t="str">
        <f>IF(GUS_2020!AW27&lt;&gt;"",GUS_2020!AW27*41.868/1000,"")</f>
        <v/>
      </c>
      <c r="AX27" s="257" t="str">
        <f>IF(GUS_2020!AX27&lt;&gt;"",GUS_2020!AX27*41.868/1000,"")</f>
        <v/>
      </c>
      <c r="AY27" s="257" t="str">
        <f>IF(GUS_2020!AY27&lt;&gt;"",GUS_2020!AY27*41.868/1000,"")</f>
        <v/>
      </c>
      <c r="AZ27" s="257" t="str">
        <f>IF(GUS_2020!AZ27&lt;&gt;"",GUS_2020!AZ27*41.868/1000,"")</f>
        <v/>
      </c>
      <c r="BA27" s="257" t="str">
        <f>IF(GUS_2020!BA27&lt;&gt;"",GUS_2020!BA27*41.868/1000,"")</f>
        <v/>
      </c>
      <c r="BB27" s="257" t="str">
        <f>IF(GUS_2020!BB27&lt;&gt;"",GUS_2020!BB27*41.868/1000,"")</f>
        <v/>
      </c>
      <c r="BC27" s="257" t="str">
        <f>IF(GUS_2020!BC27&lt;&gt;"",GUS_2020!BC27*41.868/1000,"")</f>
        <v/>
      </c>
      <c r="BD27" s="257" t="str">
        <f>IF(GUS_2020!BD27&lt;&gt;"",GUS_2020!BD27*41.868/1000,"")</f>
        <v/>
      </c>
      <c r="BE27" s="257" t="str">
        <f>IF(GUS_2020!BE27&lt;&gt;"",GUS_2020!BE27*41.868/1000,"")</f>
        <v/>
      </c>
      <c r="BF27" s="257" t="str">
        <f>IF(GUS_2020!BF27&lt;&gt;"",GUS_2020!BF27*41.868/1000,"")</f>
        <v/>
      </c>
      <c r="BG27" s="257" t="str">
        <f>IF(GUS_2020!BG27&lt;&gt;"",GUS_2020!BG27*41.868/1000,"")</f>
        <v/>
      </c>
      <c r="BH27" s="257" t="str">
        <f>IF(GUS_2020!BH27&lt;&gt;"",GUS_2020!BH27*41.868/1000,"")</f>
        <v/>
      </c>
      <c r="BI27" s="257" t="str">
        <f>IF(GUS_2020!BI27&lt;&gt;"",GUS_2020!BI27*41.868/1000,"")</f>
        <v/>
      </c>
      <c r="BJ27" s="257" t="str">
        <f>IF(GUS_2020!BJ27&lt;&gt;"",GUS_2020!BJ27*41.868/1000,"")</f>
        <v/>
      </c>
      <c r="BK27" s="257" t="str">
        <f>IF(GUS_2020!BK27&lt;&gt;"",GUS_2020!BK27*41.868/1000,"")</f>
        <v/>
      </c>
      <c r="BL27" s="257" t="str">
        <f>IF(GUS_2020!BL27&lt;&gt;"",GUS_2020!BL27*41.868/1000,"")</f>
        <v/>
      </c>
      <c r="BM27" s="257" t="str">
        <f>IF(GUS_2020!BM27&lt;&gt;"",GUS_2020!BM27*41.868/1000,"")</f>
        <v/>
      </c>
      <c r="BN27" s="257" t="str">
        <f>IF(GUS_2020!BN27&lt;&gt;"",GUS_2020!BN27*41.868/1000,"")</f>
        <v/>
      </c>
      <c r="BO27" s="257" t="str">
        <f>IF(GUS_2020!BO27&lt;&gt;"",GUS_2020!BO27*41.868/1000,"")</f>
        <v/>
      </c>
      <c r="BP27" s="257" t="str">
        <f>IF(GUS_2020!BP27&lt;&gt;"",GUS_2020!BP27*41.868/1000,"")</f>
        <v/>
      </c>
      <c r="BQ27" s="257" t="str">
        <f>IF(GUS_2020!BQ27&lt;&gt;"",GUS_2020!BQ27*41.868/1000,"")</f>
        <v/>
      </c>
      <c r="BR27" s="257" t="str">
        <f>IF(GUS_2020!BR27&lt;&gt;"",GUS_2020!BR27*41.868/1000,"")</f>
        <v/>
      </c>
      <c r="BS27" s="257">
        <f>IF(GUS_2020!BS27&lt;&gt;"",GUS_2020!BS27*41.868/1000,"")</f>
        <v>0</v>
      </c>
    </row>
    <row r="28" spans="1:71" ht="22.5">
      <c r="A28" s="256" t="s">
        <v>701</v>
      </c>
      <c r="B28" s="257" t="str">
        <f>IF(GUS_2020!B28&lt;&gt;"",GUS_2020!B28*41.868/1000,"")</f>
        <v/>
      </c>
      <c r="C28" s="257" t="str">
        <f>IF(GUS_2020!C28&lt;&gt;"",GUS_2020!C28*41.868/1000,"")</f>
        <v/>
      </c>
      <c r="D28" s="257" t="str">
        <f>IF(GUS_2020!D28&lt;&gt;"",GUS_2020!D28*41.868/1000,"")</f>
        <v/>
      </c>
      <c r="E28" s="257" t="str">
        <f>IF(GUS_2020!E28&lt;&gt;"",GUS_2020!E28*41.868/1000,"")</f>
        <v/>
      </c>
      <c r="F28" s="257" t="str">
        <f>IF(GUS_2020!F28&lt;&gt;"",GUS_2020!F28*41.868/1000,"")</f>
        <v/>
      </c>
      <c r="G28" s="257" t="str">
        <f>IF(GUS_2020!G28&lt;&gt;"",GUS_2020!G28*41.868/1000,"")</f>
        <v/>
      </c>
      <c r="H28" s="257" t="str">
        <f>IF(GUS_2020!H28&lt;&gt;"",GUS_2020!H28*41.868/1000,"")</f>
        <v/>
      </c>
      <c r="I28" s="257" t="str">
        <f>IF(GUS_2020!I28&lt;&gt;"",GUS_2020!I28*41.868/1000,"")</f>
        <v/>
      </c>
      <c r="J28" s="257" t="str">
        <f>IF(GUS_2020!J28&lt;&gt;"",GUS_2020!J28*41.868/1000,"")</f>
        <v/>
      </c>
      <c r="K28" s="257" t="str">
        <f>IF(GUS_2020!K28&lt;&gt;"",GUS_2020!K28*41.868/1000,"")</f>
        <v/>
      </c>
      <c r="L28" s="257" t="str">
        <f>IF(GUS_2020!L28&lt;&gt;"",GUS_2020!L28*41.868/1000,"")</f>
        <v/>
      </c>
      <c r="M28" s="257" t="str">
        <f>IF(GUS_2020!M28&lt;&gt;"",GUS_2020!M28*41.868/1000,"")</f>
        <v/>
      </c>
      <c r="N28" s="257" t="str">
        <f>IF(GUS_2020!N28&lt;&gt;"",GUS_2020!N28*41.868/1000,"")</f>
        <v/>
      </c>
      <c r="O28" s="257" t="str">
        <f>IF(GUS_2020!O28&lt;&gt;"",GUS_2020!O28*41.868/1000,"")</f>
        <v/>
      </c>
      <c r="P28" s="257" t="str">
        <f>IF(GUS_2020!P28&lt;&gt;"",GUS_2020!P28*41.868/1000,"")</f>
        <v/>
      </c>
      <c r="Q28" s="257" t="str">
        <f>IF(GUS_2020!Q28&lt;&gt;"",GUS_2020!Q28*41.868/1000,"")</f>
        <v/>
      </c>
      <c r="R28" s="257" t="str">
        <f>IF(GUS_2020!R28&lt;&gt;"",GUS_2020!R28*41.868/1000,"")</f>
        <v/>
      </c>
      <c r="S28" s="257" t="str">
        <f>IF(GUS_2020!S28&lt;&gt;"",GUS_2020!S28*41.868/1000,"")</f>
        <v/>
      </c>
      <c r="T28" s="257" t="str">
        <f>IF(GUS_2020!T28&lt;&gt;"",GUS_2020!T28*41.868/1000,"")</f>
        <v/>
      </c>
      <c r="U28" s="257" t="str">
        <f>IF(GUS_2020!U28&lt;&gt;"",GUS_2020!U28*41.868/1000,"")</f>
        <v/>
      </c>
      <c r="V28" s="257" t="str">
        <f>IF(GUS_2020!V28&lt;&gt;"",GUS_2020!V28*41.868/1000,"")</f>
        <v/>
      </c>
      <c r="W28" s="257" t="str">
        <f>IF(GUS_2020!W28&lt;&gt;"",GUS_2020!W28*41.868/1000,"")</f>
        <v/>
      </c>
      <c r="X28" s="257" t="str">
        <f>IF(GUS_2020!X28&lt;&gt;"",GUS_2020!X28*41.868/1000,"")</f>
        <v/>
      </c>
      <c r="Y28" s="257" t="str">
        <f>IF(GUS_2020!Y28&lt;&gt;"",GUS_2020!Y28*41.868/1000,"")</f>
        <v/>
      </c>
      <c r="Z28" s="257" t="str">
        <f>IF(GUS_2020!Z28&lt;&gt;"",GUS_2020!Z28*41.868/1000,"")</f>
        <v/>
      </c>
      <c r="AA28" s="257" t="str">
        <f>IF(GUS_2020!AA28&lt;&gt;"",GUS_2020!AA28*41.868/1000,"")</f>
        <v/>
      </c>
      <c r="AB28" s="257" t="str">
        <f>IF(GUS_2020!AB28&lt;&gt;"",GUS_2020!AB28*41.868/1000,"")</f>
        <v/>
      </c>
      <c r="AC28" s="257" t="str">
        <f>IF(GUS_2020!AC28&lt;&gt;"",GUS_2020!AC28*41.868/1000,"")</f>
        <v/>
      </c>
      <c r="AD28" s="257" t="str">
        <f>IF(GUS_2020!AD28&lt;&gt;"",GUS_2020!AD28*41.868/1000,"")</f>
        <v/>
      </c>
      <c r="AE28" s="257" t="str">
        <f>IF(GUS_2020!AE28&lt;&gt;"",GUS_2020!AE28*41.868/1000,"")</f>
        <v/>
      </c>
      <c r="AF28" s="257" t="str">
        <f>IF(GUS_2020!AF28&lt;&gt;"",GUS_2020!AF28*41.868/1000,"")</f>
        <v/>
      </c>
      <c r="AG28" s="257" t="str">
        <f>IF(GUS_2020!AG28&lt;&gt;"",GUS_2020!AG28*41.868/1000,"")</f>
        <v/>
      </c>
      <c r="AH28" s="257" t="str">
        <f>IF(GUS_2020!AH28&lt;&gt;"",GUS_2020!AH28*41.868/1000,"")</f>
        <v/>
      </c>
      <c r="AI28" s="257" t="str">
        <f>IF(GUS_2020!AI28&lt;&gt;"",GUS_2020!AI28*41.868/1000,"")</f>
        <v/>
      </c>
      <c r="AJ28" s="257" t="str">
        <f>IF(GUS_2020!AJ28&lt;&gt;"",GUS_2020!AJ28*41.868/1000,"")</f>
        <v/>
      </c>
      <c r="AK28" s="257" t="str">
        <f>IF(GUS_2020!AK28&lt;&gt;"",GUS_2020!AK28*41.868/1000,"")</f>
        <v/>
      </c>
      <c r="AL28" s="257" t="str">
        <f>IF(GUS_2020!AL28&lt;&gt;"",GUS_2020!AL28*41.868/1000,"")</f>
        <v/>
      </c>
      <c r="AM28" s="257" t="str">
        <f>IF(GUS_2020!AM28&lt;&gt;"",GUS_2020!AM28*41.868/1000,"")</f>
        <v/>
      </c>
      <c r="AN28" s="257" t="str">
        <f>IF(GUS_2020!AN28&lt;&gt;"",GUS_2020!AN28*41.868/1000,"")</f>
        <v/>
      </c>
      <c r="AO28" s="257" t="str">
        <f>IF(GUS_2020!AO28&lt;&gt;"",GUS_2020!AO28*41.868/1000,"")</f>
        <v/>
      </c>
      <c r="AP28" s="257" t="str">
        <f>IF(GUS_2020!AP28&lt;&gt;"",GUS_2020!AP28*41.868/1000,"")</f>
        <v/>
      </c>
      <c r="AQ28" s="257" t="str">
        <f>IF(GUS_2020!AQ28&lt;&gt;"",GUS_2020!AQ28*41.868/1000,"")</f>
        <v/>
      </c>
      <c r="AR28" s="257" t="str">
        <f>IF(GUS_2020!AR28&lt;&gt;"",GUS_2020!AR28*41.868/1000,"")</f>
        <v/>
      </c>
      <c r="AS28" s="257" t="str">
        <f>IF(GUS_2020!AS28&lt;&gt;"",GUS_2020!AS28*41.868/1000,"")</f>
        <v/>
      </c>
      <c r="AT28" s="257" t="str">
        <f>IF(GUS_2020!AT28&lt;&gt;"",GUS_2020!AT28*41.868/1000,"")</f>
        <v/>
      </c>
      <c r="AU28" s="257" t="str">
        <f>IF(GUS_2020!AU28&lt;&gt;"",GUS_2020!AU28*41.868/1000,"")</f>
        <v/>
      </c>
      <c r="AV28" s="257" t="str">
        <f>IF(GUS_2020!AV28&lt;&gt;"",GUS_2020!AV28*41.868/1000,"")</f>
        <v/>
      </c>
      <c r="AW28" s="257" t="str">
        <f>IF(GUS_2020!AW28&lt;&gt;"",GUS_2020!AW28*41.868/1000,"")</f>
        <v/>
      </c>
      <c r="AX28" s="257" t="str">
        <f>IF(GUS_2020!AX28&lt;&gt;"",GUS_2020!AX28*41.868/1000,"")</f>
        <v/>
      </c>
      <c r="AY28" s="257" t="str">
        <f>IF(GUS_2020!AY28&lt;&gt;"",GUS_2020!AY28*41.868/1000,"")</f>
        <v/>
      </c>
      <c r="AZ28" s="257" t="str">
        <f>IF(GUS_2020!AZ28&lt;&gt;"",GUS_2020!AZ28*41.868/1000,"")</f>
        <v/>
      </c>
      <c r="BA28" s="257" t="str">
        <f>IF(GUS_2020!BA28&lt;&gt;"",GUS_2020!BA28*41.868/1000,"")</f>
        <v/>
      </c>
      <c r="BB28" s="257" t="str">
        <f>IF(GUS_2020!BB28&lt;&gt;"",GUS_2020!BB28*41.868/1000,"")</f>
        <v/>
      </c>
      <c r="BC28" s="257" t="str">
        <f>IF(GUS_2020!BC28&lt;&gt;"",GUS_2020!BC28*41.868/1000,"")</f>
        <v/>
      </c>
      <c r="BD28" s="257" t="str">
        <f>IF(GUS_2020!BD28&lt;&gt;"",GUS_2020!BD28*41.868/1000,"")</f>
        <v/>
      </c>
      <c r="BE28" s="257" t="str">
        <f>IF(GUS_2020!BE28&lt;&gt;"",GUS_2020!BE28*41.868/1000,"")</f>
        <v/>
      </c>
      <c r="BF28" s="257" t="str">
        <f>IF(GUS_2020!BF28&lt;&gt;"",GUS_2020!BF28*41.868/1000,"")</f>
        <v/>
      </c>
      <c r="BG28" s="257" t="str">
        <f>IF(GUS_2020!BG28&lt;&gt;"",GUS_2020!BG28*41.868/1000,"")</f>
        <v/>
      </c>
      <c r="BH28" s="257" t="str">
        <f>IF(GUS_2020!BH28&lt;&gt;"",GUS_2020!BH28*41.868/1000,"")</f>
        <v/>
      </c>
      <c r="BI28" s="257" t="str">
        <f>IF(GUS_2020!BI28&lt;&gt;"",GUS_2020!BI28*41.868/1000,"")</f>
        <v/>
      </c>
      <c r="BJ28" s="257" t="str">
        <f>IF(GUS_2020!BJ28&lt;&gt;"",GUS_2020!BJ28*41.868/1000,"")</f>
        <v/>
      </c>
      <c r="BK28" s="257" t="str">
        <f>IF(GUS_2020!BK28&lt;&gt;"",GUS_2020!BK28*41.868/1000,"")</f>
        <v/>
      </c>
      <c r="BL28" s="257" t="str">
        <f>IF(GUS_2020!BL28&lt;&gt;"",GUS_2020!BL28*41.868/1000,"")</f>
        <v/>
      </c>
      <c r="BM28" s="257" t="str">
        <f>IF(GUS_2020!BM28&lt;&gt;"",GUS_2020!BM28*41.868/1000,"")</f>
        <v/>
      </c>
      <c r="BN28" s="257" t="str">
        <f>IF(GUS_2020!BN28&lt;&gt;"",GUS_2020!BN28*41.868/1000,"")</f>
        <v/>
      </c>
      <c r="BO28" s="257" t="str">
        <f>IF(GUS_2020!BO28&lt;&gt;"",GUS_2020!BO28*41.868/1000,"")</f>
        <v/>
      </c>
      <c r="BP28" s="257" t="str">
        <f>IF(GUS_2020!BP28&lt;&gt;"",GUS_2020!BP28*41.868/1000,"")</f>
        <v/>
      </c>
      <c r="BQ28" s="257" t="str">
        <f>IF(GUS_2020!BQ28&lt;&gt;"",GUS_2020!BQ28*41.868/1000,"")</f>
        <v/>
      </c>
      <c r="BR28" s="257" t="str">
        <f>IF(GUS_2020!BR28&lt;&gt;"",GUS_2020!BR28*41.868/1000,"")</f>
        <v/>
      </c>
      <c r="BS28" s="257" t="str">
        <f>IF(GUS_2020!BS28&lt;&gt;"",GUS_2020!BS28*41.868/1000,"")</f>
        <v/>
      </c>
    </row>
    <row r="29" spans="1:71" ht="22.5">
      <c r="A29" s="256" t="s">
        <v>702</v>
      </c>
      <c r="B29" s="257">
        <f>IF(GUS_2020!B29&lt;&gt;"",GUS_2020!B29*41.868/1000,"")</f>
        <v>4.2705359999999999</v>
      </c>
      <c r="C29" s="257" t="str">
        <f>IF(GUS_2020!C29&lt;&gt;"",GUS_2020!C29*41.868/1000,"")</f>
        <v/>
      </c>
      <c r="D29" s="257" t="str">
        <f>IF(GUS_2020!D29&lt;&gt;"",GUS_2020!D29*41.868/1000,"")</f>
        <v/>
      </c>
      <c r="E29" s="257" t="str">
        <f>IF(GUS_2020!E29&lt;&gt;"",GUS_2020!E29*41.868/1000,"")</f>
        <v/>
      </c>
      <c r="F29" s="257" t="str">
        <f>IF(GUS_2020!F29&lt;&gt;"",GUS_2020!F29*41.868/1000,"")</f>
        <v/>
      </c>
      <c r="G29" s="257" t="str">
        <f>IF(GUS_2020!G29&lt;&gt;"",GUS_2020!G29*41.868/1000,"")</f>
        <v/>
      </c>
      <c r="H29" s="257" t="str">
        <f>IF(GUS_2020!H29&lt;&gt;"",GUS_2020!H29*41.868/1000,"")</f>
        <v/>
      </c>
      <c r="I29" s="257" t="str">
        <f>IF(GUS_2020!I29&lt;&gt;"",GUS_2020!I29*41.868/1000,"")</f>
        <v/>
      </c>
      <c r="J29" s="257" t="str">
        <f>IF(GUS_2020!J29&lt;&gt;"",GUS_2020!J29*41.868/1000,"")</f>
        <v/>
      </c>
      <c r="K29" s="257" t="str">
        <f>IF(GUS_2020!K29&lt;&gt;"",GUS_2020!K29*41.868/1000,"")</f>
        <v/>
      </c>
      <c r="L29" s="257" t="str">
        <f>IF(GUS_2020!L29&lt;&gt;"",GUS_2020!L29*41.868/1000,"")</f>
        <v/>
      </c>
      <c r="M29" s="257" t="str">
        <f>IF(GUS_2020!M29&lt;&gt;"",GUS_2020!M29*41.868/1000,"")</f>
        <v/>
      </c>
      <c r="N29" s="257" t="str">
        <f>IF(GUS_2020!N29&lt;&gt;"",GUS_2020!N29*41.868/1000,"")</f>
        <v/>
      </c>
      <c r="O29" s="257" t="str">
        <f>IF(GUS_2020!O29&lt;&gt;"",GUS_2020!O29*41.868/1000,"")</f>
        <v/>
      </c>
      <c r="P29" s="257" t="str">
        <f>IF(GUS_2020!P29&lt;&gt;"",GUS_2020!P29*41.868/1000,"")</f>
        <v/>
      </c>
      <c r="Q29" s="257" t="str">
        <f>IF(GUS_2020!Q29&lt;&gt;"",GUS_2020!Q29*41.868/1000,"")</f>
        <v/>
      </c>
      <c r="R29" s="257" t="str">
        <f>IF(GUS_2020!R29&lt;&gt;"",GUS_2020!R29*41.868/1000,"")</f>
        <v/>
      </c>
      <c r="S29" s="257" t="str">
        <f>IF(GUS_2020!S29&lt;&gt;"",GUS_2020!S29*41.868/1000,"")</f>
        <v/>
      </c>
      <c r="T29" s="257" t="str">
        <f>IF(GUS_2020!T29&lt;&gt;"",GUS_2020!T29*41.868/1000,"")</f>
        <v/>
      </c>
      <c r="U29" s="257" t="str">
        <f>IF(GUS_2020!U29&lt;&gt;"",GUS_2020!U29*41.868/1000,"")</f>
        <v/>
      </c>
      <c r="V29" s="257" t="str">
        <f>IF(GUS_2020!V29&lt;&gt;"",GUS_2020!V29*41.868/1000,"")</f>
        <v/>
      </c>
      <c r="W29" s="257" t="str">
        <f>IF(GUS_2020!W29&lt;&gt;"",GUS_2020!W29*41.868/1000,"")</f>
        <v/>
      </c>
      <c r="X29" s="257" t="str">
        <f>IF(GUS_2020!X29&lt;&gt;"",GUS_2020!X29*41.868/1000,"")</f>
        <v/>
      </c>
      <c r="Y29" s="257" t="str">
        <f>IF(GUS_2020!Y29&lt;&gt;"",GUS_2020!Y29*41.868/1000,"")</f>
        <v/>
      </c>
      <c r="Z29" s="257" t="str">
        <f>IF(GUS_2020!Z29&lt;&gt;"",GUS_2020!Z29*41.868/1000,"")</f>
        <v/>
      </c>
      <c r="AA29" s="257" t="str">
        <f>IF(GUS_2020!AA29&lt;&gt;"",GUS_2020!AA29*41.868/1000,"")</f>
        <v/>
      </c>
      <c r="AB29" s="257" t="str">
        <f>IF(GUS_2020!AB29&lt;&gt;"",GUS_2020!AB29*41.868/1000,"")</f>
        <v/>
      </c>
      <c r="AC29" s="257" t="str">
        <f>IF(GUS_2020!AC29&lt;&gt;"",GUS_2020!AC29*41.868/1000,"")</f>
        <v/>
      </c>
      <c r="AD29" s="257" t="str">
        <f>IF(GUS_2020!AD29&lt;&gt;"",GUS_2020!AD29*41.868/1000,"")</f>
        <v/>
      </c>
      <c r="AE29" s="257" t="str">
        <f>IF(GUS_2020!AE29&lt;&gt;"",GUS_2020!AE29*41.868/1000,"")</f>
        <v/>
      </c>
      <c r="AF29" s="257" t="str">
        <f>IF(GUS_2020!AF29&lt;&gt;"",GUS_2020!AF29*41.868/1000,"")</f>
        <v/>
      </c>
      <c r="AG29" s="257" t="str">
        <f>IF(GUS_2020!AG29&lt;&gt;"",GUS_2020!AG29*41.868/1000,"")</f>
        <v/>
      </c>
      <c r="AH29" s="257" t="str">
        <f>IF(GUS_2020!AH29&lt;&gt;"",GUS_2020!AH29*41.868/1000,"")</f>
        <v/>
      </c>
      <c r="AI29" s="257" t="str">
        <f>IF(GUS_2020!AI29&lt;&gt;"",GUS_2020!AI29*41.868/1000,"")</f>
        <v/>
      </c>
      <c r="AJ29" s="257" t="str">
        <f>IF(GUS_2020!AJ29&lt;&gt;"",GUS_2020!AJ29*41.868/1000,"")</f>
        <v/>
      </c>
      <c r="AK29" s="257" t="str">
        <f>IF(GUS_2020!AK29&lt;&gt;"",GUS_2020!AK29*41.868/1000,"")</f>
        <v/>
      </c>
      <c r="AL29" s="257" t="str">
        <f>IF(GUS_2020!AL29&lt;&gt;"",GUS_2020!AL29*41.868/1000,"")</f>
        <v/>
      </c>
      <c r="AM29" s="257" t="str">
        <f>IF(GUS_2020!AM29&lt;&gt;"",GUS_2020!AM29*41.868/1000,"")</f>
        <v/>
      </c>
      <c r="AN29" s="257" t="str">
        <f>IF(GUS_2020!AN29&lt;&gt;"",GUS_2020!AN29*41.868/1000,"")</f>
        <v/>
      </c>
      <c r="AO29" s="257" t="str">
        <f>IF(GUS_2020!AO29&lt;&gt;"",GUS_2020!AO29*41.868/1000,"")</f>
        <v/>
      </c>
      <c r="AP29" s="257" t="str">
        <f>IF(GUS_2020!AP29&lt;&gt;"",GUS_2020!AP29*41.868/1000,"")</f>
        <v/>
      </c>
      <c r="AQ29" s="257" t="str">
        <f>IF(GUS_2020!AQ29&lt;&gt;"",GUS_2020!AQ29*41.868/1000,"")</f>
        <v/>
      </c>
      <c r="AR29" s="257" t="str">
        <f>IF(GUS_2020!AR29&lt;&gt;"",GUS_2020!AR29*41.868/1000,"")</f>
        <v/>
      </c>
      <c r="AS29" s="257" t="str">
        <f>IF(GUS_2020!AS29&lt;&gt;"",GUS_2020!AS29*41.868/1000,"")</f>
        <v/>
      </c>
      <c r="AT29" s="257" t="str">
        <f>IF(GUS_2020!AT29&lt;&gt;"",GUS_2020!AT29*41.868/1000,"")</f>
        <v/>
      </c>
      <c r="AU29" s="257" t="str">
        <f>IF(GUS_2020!AU29&lt;&gt;"",GUS_2020!AU29*41.868/1000,"")</f>
        <v/>
      </c>
      <c r="AV29" s="257" t="str">
        <f>IF(GUS_2020!AV29&lt;&gt;"",GUS_2020!AV29*41.868/1000,"")</f>
        <v/>
      </c>
      <c r="AW29" s="257" t="str">
        <f>IF(GUS_2020!AW29&lt;&gt;"",GUS_2020!AW29*41.868/1000,"")</f>
        <v/>
      </c>
      <c r="AX29" s="257" t="str">
        <f>IF(GUS_2020!AX29&lt;&gt;"",GUS_2020!AX29*41.868/1000,"")</f>
        <v/>
      </c>
      <c r="AY29" s="257" t="str">
        <f>IF(GUS_2020!AY29&lt;&gt;"",GUS_2020!AY29*41.868/1000,"")</f>
        <v/>
      </c>
      <c r="AZ29" s="257" t="str">
        <f>IF(GUS_2020!AZ29&lt;&gt;"",GUS_2020!AZ29*41.868/1000,"")</f>
        <v/>
      </c>
      <c r="BA29" s="257" t="str">
        <f>IF(GUS_2020!BA29&lt;&gt;"",GUS_2020!BA29*41.868/1000,"")</f>
        <v/>
      </c>
      <c r="BB29" s="257" t="str">
        <f>IF(GUS_2020!BB29&lt;&gt;"",GUS_2020!BB29*41.868/1000,"")</f>
        <v/>
      </c>
      <c r="BC29" s="257" t="str">
        <f>IF(GUS_2020!BC29&lt;&gt;"",GUS_2020!BC29*41.868/1000,"")</f>
        <v/>
      </c>
      <c r="BD29" s="257" t="str">
        <f>IF(GUS_2020!BD29&lt;&gt;"",GUS_2020!BD29*41.868/1000,"")</f>
        <v/>
      </c>
      <c r="BE29" s="257" t="str">
        <f>IF(GUS_2020!BE29&lt;&gt;"",GUS_2020!BE29*41.868/1000,"")</f>
        <v/>
      </c>
      <c r="BF29" s="257" t="str">
        <f>IF(GUS_2020!BF29&lt;&gt;"",GUS_2020!BF29*41.868/1000,"")</f>
        <v/>
      </c>
      <c r="BG29" s="257" t="str">
        <f>IF(GUS_2020!BG29&lt;&gt;"",GUS_2020!BG29*41.868/1000,"")</f>
        <v/>
      </c>
      <c r="BH29" s="257" t="str">
        <f>IF(GUS_2020!BH29&lt;&gt;"",GUS_2020!BH29*41.868/1000,"")</f>
        <v/>
      </c>
      <c r="BI29" s="257" t="str">
        <f>IF(GUS_2020!BI29&lt;&gt;"",GUS_2020!BI29*41.868/1000,"")</f>
        <v/>
      </c>
      <c r="BJ29" s="257" t="str">
        <f>IF(GUS_2020!BJ29&lt;&gt;"",GUS_2020!BJ29*41.868/1000,"")</f>
        <v/>
      </c>
      <c r="BK29" s="257" t="str">
        <f>IF(GUS_2020!BK29&lt;&gt;"",GUS_2020!BK29*41.868/1000,"")</f>
        <v/>
      </c>
      <c r="BL29" s="257" t="str">
        <f>IF(GUS_2020!BL29&lt;&gt;"",GUS_2020!BL29*41.868/1000,"")</f>
        <v/>
      </c>
      <c r="BM29" s="257" t="str">
        <f>IF(GUS_2020!BM29&lt;&gt;"",GUS_2020!BM29*41.868/1000,"")</f>
        <v/>
      </c>
      <c r="BN29" s="257" t="str">
        <f>IF(GUS_2020!BN29&lt;&gt;"",GUS_2020!BN29*41.868/1000,"")</f>
        <v/>
      </c>
      <c r="BO29" s="257" t="str">
        <f>IF(GUS_2020!BO29&lt;&gt;"",GUS_2020!BO29*41.868/1000,"")</f>
        <v/>
      </c>
      <c r="BP29" s="257" t="str">
        <f>IF(GUS_2020!BP29&lt;&gt;"",GUS_2020!BP29*41.868/1000,"")</f>
        <v/>
      </c>
      <c r="BQ29" s="257" t="str">
        <f>IF(GUS_2020!BQ29&lt;&gt;"",GUS_2020!BQ29*41.868/1000,"")</f>
        <v/>
      </c>
      <c r="BR29" s="257" t="str">
        <f>IF(GUS_2020!BR29&lt;&gt;"",GUS_2020!BR29*41.868/1000,"")</f>
        <v/>
      </c>
      <c r="BS29" s="257">
        <f>IF(GUS_2020!BS29&lt;&gt;"",GUS_2020!BS29*41.868/1000,"")</f>
        <v>4.2705359999999999</v>
      </c>
    </row>
    <row r="30" spans="1:71" ht="33.75">
      <c r="A30" s="256" t="s">
        <v>703</v>
      </c>
      <c r="B30" s="257">
        <f>IF(GUS_2020!B30&lt;&gt;"",GUS_2020!B30*41.868/1000,"")</f>
        <v>0.62802000000000002</v>
      </c>
      <c r="C30" s="257" t="str">
        <f>IF(GUS_2020!C30&lt;&gt;"",GUS_2020!C30*41.868/1000,"")</f>
        <v/>
      </c>
      <c r="D30" s="257" t="str">
        <f>IF(GUS_2020!D30&lt;&gt;"",GUS_2020!D30*41.868/1000,"")</f>
        <v/>
      </c>
      <c r="E30" s="257" t="str">
        <f>IF(GUS_2020!E30&lt;&gt;"",GUS_2020!E30*41.868/1000,"")</f>
        <v/>
      </c>
      <c r="F30" s="257" t="str">
        <f>IF(GUS_2020!F30&lt;&gt;"",GUS_2020!F30*41.868/1000,"")</f>
        <v/>
      </c>
      <c r="G30" s="257" t="str">
        <f>IF(GUS_2020!G30&lt;&gt;"",GUS_2020!G30*41.868/1000,"")</f>
        <v/>
      </c>
      <c r="H30" s="257" t="str">
        <f>IF(GUS_2020!H30&lt;&gt;"",GUS_2020!H30*41.868/1000,"")</f>
        <v/>
      </c>
      <c r="I30" s="257" t="str">
        <f>IF(GUS_2020!I30&lt;&gt;"",GUS_2020!I30*41.868/1000,"")</f>
        <v/>
      </c>
      <c r="J30" s="257" t="str">
        <f>IF(GUS_2020!J30&lt;&gt;"",GUS_2020!J30*41.868/1000,"")</f>
        <v/>
      </c>
      <c r="K30" s="257" t="str">
        <f>IF(GUS_2020!K30&lt;&gt;"",GUS_2020!K30*41.868/1000,"")</f>
        <v/>
      </c>
      <c r="L30" s="257" t="str">
        <f>IF(GUS_2020!L30&lt;&gt;"",GUS_2020!L30*41.868/1000,"")</f>
        <v/>
      </c>
      <c r="M30" s="257" t="str">
        <f>IF(GUS_2020!M30&lt;&gt;"",GUS_2020!M30*41.868/1000,"")</f>
        <v/>
      </c>
      <c r="N30" s="257" t="str">
        <f>IF(GUS_2020!N30&lt;&gt;"",GUS_2020!N30*41.868/1000,"")</f>
        <v/>
      </c>
      <c r="O30" s="257" t="str">
        <f>IF(GUS_2020!O30&lt;&gt;"",GUS_2020!O30*41.868/1000,"")</f>
        <v/>
      </c>
      <c r="P30" s="257" t="str">
        <f>IF(GUS_2020!P30&lt;&gt;"",GUS_2020!P30*41.868/1000,"")</f>
        <v/>
      </c>
      <c r="Q30" s="257" t="str">
        <f>IF(GUS_2020!Q30&lt;&gt;"",GUS_2020!Q30*41.868/1000,"")</f>
        <v/>
      </c>
      <c r="R30" s="257" t="str">
        <f>IF(GUS_2020!R30&lt;&gt;"",GUS_2020!R30*41.868/1000,"")</f>
        <v/>
      </c>
      <c r="S30" s="257" t="str">
        <f>IF(GUS_2020!S30&lt;&gt;"",GUS_2020!S30*41.868/1000,"")</f>
        <v/>
      </c>
      <c r="T30" s="257" t="str">
        <f>IF(GUS_2020!T30&lt;&gt;"",GUS_2020!T30*41.868/1000,"")</f>
        <v/>
      </c>
      <c r="U30" s="257" t="str">
        <f>IF(GUS_2020!U30&lt;&gt;"",GUS_2020!U30*41.868/1000,"")</f>
        <v/>
      </c>
      <c r="V30" s="257" t="str">
        <f>IF(GUS_2020!V30&lt;&gt;"",GUS_2020!V30*41.868/1000,"")</f>
        <v/>
      </c>
      <c r="W30" s="257" t="str">
        <f>IF(GUS_2020!W30&lt;&gt;"",GUS_2020!W30*41.868/1000,"")</f>
        <v/>
      </c>
      <c r="X30" s="257" t="str">
        <f>IF(GUS_2020!X30&lt;&gt;"",GUS_2020!X30*41.868/1000,"")</f>
        <v/>
      </c>
      <c r="Y30" s="257" t="str">
        <f>IF(GUS_2020!Y30&lt;&gt;"",GUS_2020!Y30*41.868/1000,"")</f>
        <v/>
      </c>
      <c r="Z30" s="257" t="str">
        <f>IF(GUS_2020!Z30&lt;&gt;"",GUS_2020!Z30*41.868/1000,"")</f>
        <v/>
      </c>
      <c r="AA30" s="257" t="str">
        <f>IF(GUS_2020!AA30&lt;&gt;"",GUS_2020!AA30*41.868/1000,"")</f>
        <v/>
      </c>
      <c r="AB30" s="257" t="str">
        <f>IF(GUS_2020!AB30&lt;&gt;"",GUS_2020!AB30*41.868/1000,"")</f>
        <v/>
      </c>
      <c r="AC30" s="257" t="str">
        <f>IF(GUS_2020!AC30&lt;&gt;"",GUS_2020!AC30*41.868/1000,"")</f>
        <v/>
      </c>
      <c r="AD30" s="257" t="str">
        <f>IF(GUS_2020!AD30&lt;&gt;"",GUS_2020!AD30*41.868/1000,"")</f>
        <v/>
      </c>
      <c r="AE30" s="257" t="str">
        <f>IF(GUS_2020!AE30&lt;&gt;"",GUS_2020!AE30*41.868/1000,"")</f>
        <v/>
      </c>
      <c r="AF30" s="257" t="str">
        <f>IF(GUS_2020!AF30&lt;&gt;"",GUS_2020!AF30*41.868/1000,"")</f>
        <v/>
      </c>
      <c r="AG30" s="257" t="str">
        <f>IF(GUS_2020!AG30&lt;&gt;"",GUS_2020!AG30*41.868/1000,"")</f>
        <v/>
      </c>
      <c r="AH30" s="257" t="str">
        <f>IF(GUS_2020!AH30&lt;&gt;"",GUS_2020!AH30*41.868/1000,"")</f>
        <v/>
      </c>
      <c r="AI30" s="257" t="str">
        <f>IF(GUS_2020!AI30&lt;&gt;"",GUS_2020!AI30*41.868/1000,"")</f>
        <v/>
      </c>
      <c r="AJ30" s="257" t="str">
        <f>IF(GUS_2020!AJ30&lt;&gt;"",GUS_2020!AJ30*41.868/1000,"")</f>
        <v/>
      </c>
      <c r="AK30" s="257" t="str">
        <f>IF(GUS_2020!AK30&lt;&gt;"",GUS_2020!AK30*41.868/1000,"")</f>
        <v/>
      </c>
      <c r="AL30" s="257" t="str">
        <f>IF(GUS_2020!AL30&lt;&gt;"",GUS_2020!AL30*41.868/1000,"")</f>
        <v/>
      </c>
      <c r="AM30" s="257" t="str">
        <f>IF(GUS_2020!AM30&lt;&gt;"",GUS_2020!AM30*41.868/1000,"")</f>
        <v/>
      </c>
      <c r="AN30" s="257" t="str">
        <f>IF(GUS_2020!AN30&lt;&gt;"",GUS_2020!AN30*41.868/1000,"")</f>
        <v/>
      </c>
      <c r="AO30" s="257" t="str">
        <f>IF(GUS_2020!AO30&lt;&gt;"",GUS_2020!AO30*41.868/1000,"")</f>
        <v/>
      </c>
      <c r="AP30" s="257" t="str">
        <f>IF(GUS_2020!AP30&lt;&gt;"",GUS_2020!AP30*41.868/1000,"")</f>
        <v/>
      </c>
      <c r="AQ30" s="257" t="str">
        <f>IF(GUS_2020!AQ30&lt;&gt;"",GUS_2020!AQ30*41.868/1000,"")</f>
        <v/>
      </c>
      <c r="AR30" s="257" t="str">
        <f>IF(GUS_2020!AR30&lt;&gt;"",GUS_2020!AR30*41.868/1000,"")</f>
        <v/>
      </c>
      <c r="AS30" s="257" t="str">
        <f>IF(GUS_2020!AS30&lt;&gt;"",GUS_2020!AS30*41.868/1000,"")</f>
        <v/>
      </c>
      <c r="AT30" s="257" t="str">
        <f>IF(GUS_2020!AT30&lt;&gt;"",GUS_2020!AT30*41.868/1000,"")</f>
        <v/>
      </c>
      <c r="AU30" s="257" t="str">
        <f>IF(GUS_2020!AU30&lt;&gt;"",GUS_2020!AU30*41.868/1000,"")</f>
        <v/>
      </c>
      <c r="AV30" s="257" t="str">
        <f>IF(GUS_2020!AV30&lt;&gt;"",GUS_2020!AV30*41.868/1000,"")</f>
        <v/>
      </c>
      <c r="AW30" s="257" t="str">
        <f>IF(GUS_2020!AW30&lt;&gt;"",GUS_2020!AW30*41.868/1000,"")</f>
        <v/>
      </c>
      <c r="AX30" s="257" t="str">
        <f>IF(GUS_2020!AX30&lt;&gt;"",GUS_2020!AX30*41.868/1000,"")</f>
        <v/>
      </c>
      <c r="AY30" s="257" t="str">
        <f>IF(GUS_2020!AY30&lt;&gt;"",GUS_2020!AY30*41.868/1000,"")</f>
        <v/>
      </c>
      <c r="AZ30" s="257" t="str">
        <f>IF(GUS_2020!AZ30&lt;&gt;"",GUS_2020!AZ30*41.868/1000,"")</f>
        <v/>
      </c>
      <c r="BA30" s="257" t="str">
        <f>IF(GUS_2020!BA30&lt;&gt;"",GUS_2020!BA30*41.868/1000,"")</f>
        <v/>
      </c>
      <c r="BB30" s="257" t="str">
        <f>IF(GUS_2020!BB30&lt;&gt;"",GUS_2020!BB30*41.868/1000,"")</f>
        <v/>
      </c>
      <c r="BC30" s="257" t="str">
        <f>IF(GUS_2020!BC30&lt;&gt;"",GUS_2020!BC30*41.868/1000,"")</f>
        <v/>
      </c>
      <c r="BD30" s="257" t="str">
        <f>IF(GUS_2020!BD30&lt;&gt;"",GUS_2020!BD30*41.868/1000,"")</f>
        <v/>
      </c>
      <c r="BE30" s="257" t="str">
        <f>IF(GUS_2020!BE30&lt;&gt;"",GUS_2020!BE30*41.868/1000,"")</f>
        <v/>
      </c>
      <c r="BF30" s="257" t="str">
        <f>IF(GUS_2020!BF30&lt;&gt;"",GUS_2020!BF30*41.868/1000,"")</f>
        <v/>
      </c>
      <c r="BG30" s="257" t="str">
        <f>IF(GUS_2020!BG30&lt;&gt;"",GUS_2020!BG30*41.868/1000,"")</f>
        <v/>
      </c>
      <c r="BH30" s="257" t="str">
        <f>IF(GUS_2020!BH30&lt;&gt;"",GUS_2020!BH30*41.868/1000,"")</f>
        <v/>
      </c>
      <c r="BI30" s="257" t="str">
        <f>IF(GUS_2020!BI30&lt;&gt;"",GUS_2020!BI30*41.868/1000,"")</f>
        <v/>
      </c>
      <c r="BJ30" s="257" t="str">
        <f>IF(GUS_2020!BJ30&lt;&gt;"",GUS_2020!BJ30*41.868/1000,"")</f>
        <v/>
      </c>
      <c r="BK30" s="257" t="str">
        <f>IF(GUS_2020!BK30&lt;&gt;"",GUS_2020!BK30*41.868/1000,"")</f>
        <v/>
      </c>
      <c r="BL30" s="257" t="str">
        <f>IF(GUS_2020!BL30&lt;&gt;"",GUS_2020!BL30*41.868/1000,"")</f>
        <v/>
      </c>
      <c r="BM30" s="257" t="str">
        <f>IF(GUS_2020!BM30&lt;&gt;"",GUS_2020!BM30*41.868/1000,"")</f>
        <v/>
      </c>
      <c r="BN30" s="257" t="str">
        <f>IF(GUS_2020!BN30&lt;&gt;"",GUS_2020!BN30*41.868/1000,"")</f>
        <v/>
      </c>
      <c r="BO30" s="257" t="str">
        <f>IF(GUS_2020!BO30&lt;&gt;"",GUS_2020!BO30*41.868/1000,"")</f>
        <v/>
      </c>
      <c r="BP30" s="257" t="str">
        <f>IF(GUS_2020!BP30&lt;&gt;"",GUS_2020!BP30*41.868/1000,"")</f>
        <v/>
      </c>
      <c r="BQ30" s="257" t="str">
        <f>IF(GUS_2020!BQ30&lt;&gt;"",GUS_2020!BQ30*41.868/1000,"")</f>
        <v/>
      </c>
      <c r="BR30" s="257">
        <f>IF(GUS_2020!BR30&lt;&gt;"",GUS_2020!BR30*41.868/1000,"")</f>
        <v>0.62802000000000002</v>
      </c>
      <c r="BS30" s="257" t="str">
        <f>IF(GUS_2020!BS30&lt;&gt;"",GUS_2020!BS30*41.868/1000,"")</f>
        <v/>
      </c>
    </row>
    <row r="31" spans="1:71" ht="22.5">
      <c r="A31" s="256" t="s">
        <v>704</v>
      </c>
      <c r="B31" s="257">
        <f>IF(GUS_2020!B31&lt;&gt;"",GUS_2020!B31*41.868/1000,"")</f>
        <v>309.44638800000001</v>
      </c>
      <c r="C31" s="257">
        <f>IF(GUS_2020!C31&lt;&gt;"",GUS_2020!C31*41.868/1000,"")</f>
        <v>309.44638800000001</v>
      </c>
      <c r="D31" s="257" t="str">
        <f>IF(GUS_2020!D31&lt;&gt;"",GUS_2020!D31*41.868/1000,"")</f>
        <v/>
      </c>
      <c r="E31" s="257">
        <f>IF(GUS_2020!E31&lt;&gt;"",GUS_2020!E31*41.868/1000,"")</f>
        <v>307.394856</v>
      </c>
      <c r="F31" s="257" t="str">
        <f>IF(GUS_2020!F31&lt;&gt;"",GUS_2020!F31*41.868/1000,"")</f>
        <v/>
      </c>
      <c r="G31" s="257" t="str">
        <f>IF(GUS_2020!G31&lt;&gt;"",GUS_2020!G31*41.868/1000,"")</f>
        <v/>
      </c>
      <c r="H31" s="257" t="str">
        <f>IF(GUS_2020!H31&lt;&gt;"",GUS_2020!H31*41.868/1000,"")</f>
        <v/>
      </c>
      <c r="I31" s="257" t="str">
        <f>IF(GUS_2020!I31&lt;&gt;"",GUS_2020!I31*41.868/1000,"")</f>
        <v/>
      </c>
      <c r="J31" s="257">
        <f>IF(GUS_2020!J31&lt;&gt;"",GUS_2020!J31*41.868/1000,"")</f>
        <v>2.0096640000000003</v>
      </c>
      <c r="K31" s="257" t="str">
        <f>IF(GUS_2020!K31&lt;&gt;"",GUS_2020!K31*41.868/1000,"")</f>
        <v/>
      </c>
      <c r="L31" s="257" t="str">
        <f>IF(GUS_2020!L31&lt;&gt;"",GUS_2020!L31*41.868/1000,"")</f>
        <v/>
      </c>
      <c r="M31" s="257" t="str">
        <f>IF(GUS_2020!M31&lt;&gt;"",GUS_2020!M31*41.868/1000,"")</f>
        <v/>
      </c>
      <c r="N31" s="257" t="str">
        <f>IF(GUS_2020!N31&lt;&gt;"",GUS_2020!N31*41.868/1000,"")</f>
        <v/>
      </c>
      <c r="O31" s="257" t="str">
        <f>IF(GUS_2020!O31&lt;&gt;"",GUS_2020!O31*41.868/1000,"")</f>
        <v/>
      </c>
      <c r="P31" s="257" t="str">
        <f>IF(GUS_2020!P31&lt;&gt;"",GUS_2020!P31*41.868/1000,"")</f>
        <v/>
      </c>
      <c r="Q31" s="257" t="str">
        <f>IF(GUS_2020!Q31&lt;&gt;"",GUS_2020!Q31*41.868/1000,"")</f>
        <v/>
      </c>
      <c r="R31" s="257" t="str">
        <f>IF(GUS_2020!R31&lt;&gt;"",GUS_2020!R31*41.868/1000,"")</f>
        <v/>
      </c>
      <c r="S31" s="257" t="str">
        <f>IF(GUS_2020!S31&lt;&gt;"",GUS_2020!S31*41.868/1000,"")</f>
        <v/>
      </c>
      <c r="T31" s="257" t="str">
        <f>IF(GUS_2020!T31&lt;&gt;"",GUS_2020!T31*41.868/1000,"")</f>
        <v/>
      </c>
      <c r="U31" s="257" t="str">
        <f>IF(GUS_2020!U31&lt;&gt;"",GUS_2020!U31*41.868/1000,"")</f>
        <v/>
      </c>
      <c r="V31" s="257" t="str">
        <f>IF(GUS_2020!V31&lt;&gt;"",GUS_2020!V31*41.868/1000,"")</f>
        <v/>
      </c>
      <c r="W31" s="257" t="str">
        <f>IF(GUS_2020!W31&lt;&gt;"",GUS_2020!W31*41.868/1000,"")</f>
        <v/>
      </c>
      <c r="X31" s="257" t="str">
        <f>IF(GUS_2020!X31&lt;&gt;"",GUS_2020!X31*41.868/1000,"")</f>
        <v/>
      </c>
      <c r="Y31" s="257" t="str">
        <f>IF(GUS_2020!Y31&lt;&gt;"",GUS_2020!Y31*41.868/1000,"")</f>
        <v/>
      </c>
      <c r="Z31" s="257" t="str">
        <f>IF(GUS_2020!Z31&lt;&gt;"",GUS_2020!Z31*41.868/1000,"")</f>
        <v/>
      </c>
      <c r="AA31" s="257" t="str">
        <f>IF(GUS_2020!AA31&lt;&gt;"",GUS_2020!AA31*41.868/1000,"")</f>
        <v/>
      </c>
      <c r="AB31" s="257" t="str">
        <f>IF(GUS_2020!AB31&lt;&gt;"",GUS_2020!AB31*41.868/1000,"")</f>
        <v/>
      </c>
      <c r="AC31" s="257" t="str">
        <f>IF(GUS_2020!AC31&lt;&gt;"",GUS_2020!AC31*41.868/1000,"")</f>
        <v/>
      </c>
      <c r="AD31" s="257" t="str">
        <f>IF(GUS_2020!AD31&lt;&gt;"",GUS_2020!AD31*41.868/1000,"")</f>
        <v/>
      </c>
      <c r="AE31" s="257" t="str">
        <f>IF(GUS_2020!AE31&lt;&gt;"",GUS_2020!AE31*41.868/1000,"")</f>
        <v/>
      </c>
      <c r="AF31" s="257" t="str">
        <f>IF(GUS_2020!AF31&lt;&gt;"",GUS_2020!AF31*41.868/1000,"")</f>
        <v/>
      </c>
      <c r="AG31" s="257" t="str">
        <f>IF(GUS_2020!AG31&lt;&gt;"",GUS_2020!AG31*41.868/1000,"")</f>
        <v/>
      </c>
      <c r="AH31" s="257" t="str">
        <f>IF(GUS_2020!AH31&lt;&gt;"",GUS_2020!AH31*41.868/1000,"")</f>
        <v/>
      </c>
      <c r="AI31" s="257" t="str">
        <f>IF(GUS_2020!AI31&lt;&gt;"",GUS_2020!AI31*41.868/1000,"")</f>
        <v/>
      </c>
      <c r="AJ31" s="257" t="str">
        <f>IF(GUS_2020!AJ31&lt;&gt;"",GUS_2020!AJ31*41.868/1000,"")</f>
        <v/>
      </c>
      <c r="AK31" s="257" t="str">
        <f>IF(GUS_2020!AK31&lt;&gt;"",GUS_2020!AK31*41.868/1000,"")</f>
        <v/>
      </c>
      <c r="AL31" s="257" t="str">
        <f>IF(GUS_2020!AL31&lt;&gt;"",GUS_2020!AL31*41.868/1000,"")</f>
        <v/>
      </c>
      <c r="AM31" s="257" t="str">
        <f>IF(GUS_2020!AM31&lt;&gt;"",GUS_2020!AM31*41.868/1000,"")</f>
        <v/>
      </c>
      <c r="AN31" s="257" t="str">
        <f>IF(GUS_2020!AN31&lt;&gt;"",GUS_2020!AN31*41.868/1000,"")</f>
        <v/>
      </c>
      <c r="AO31" s="257" t="str">
        <f>IF(GUS_2020!AO31&lt;&gt;"",GUS_2020!AO31*41.868/1000,"")</f>
        <v/>
      </c>
      <c r="AP31" s="257" t="str">
        <f>IF(GUS_2020!AP31&lt;&gt;"",GUS_2020!AP31*41.868/1000,"")</f>
        <v/>
      </c>
      <c r="AQ31" s="257" t="str">
        <f>IF(GUS_2020!AQ31&lt;&gt;"",GUS_2020!AQ31*41.868/1000,"")</f>
        <v/>
      </c>
      <c r="AR31" s="257" t="str">
        <f>IF(GUS_2020!AR31&lt;&gt;"",GUS_2020!AR31*41.868/1000,"")</f>
        <v/>
      </c>
      <c r="AS31" s="257" t="str">
        <f>IF(GUS_2020!AS31&lt;&gt;"",GUS_2020!AS31*41.868/1000,"")</f>
        <v/>
      </c>
      <c r="AT31" s="257" t="str">
        <f>IF(GUS_2020!AT31&lt;&gt;"",GUS_2020!AT31*41.868/1000,"")</f>
        <v/>
      </c>
      <c r="AU31" s="257" t="str">
        <f>IF(GUS_2020!AU31&lt;&gt;"",GUS_2020!AU31*41.868/1000,"")</f>
        <v/>
      </c>
      <c r="AV31" s="257" t="str">
        <f>IF(GUS_2020!AV31&lt;&gt;"",GUS_2020!AV31*41.868/1000,"")</f>
        <v/>
      </c>
      <c r="AW31" s="257" t="str">
        <f>IF(GUS_2020!AW31&lt;&gt;"",GUS_2020!AW31*41.868/1000,"")</f>
        <v/>
      </c>
      <c r="AX31" s="257" t="str">
        <f>IF(GUS_2020!AX31&lt;&gt;"",GUS_2020!AX31*41.868/1000,"")</f>
        <v/>
      </c>
      <c r="AY31" s="257" t="str">
        <f>IF(GUS_2020!AY31&lt;&gt;"",GUS_2020!AY31*41.868/1000,"")</f>
        <v/>
      </c>
      <c r="AZ31" s="257" t="str">
        <f>IF(GUS_2020!AZ31&lt;&gt;"",GUS_2020!AZ31*41.868/1000,"")</f>
        <v/>
      </c>
      <c r="BA31" s="257" t="str">
        <f>IF(GUS_2020!BA31&lt;&gt;"",GUS_2020!BA31*41.868/1000,"")</f>
        <v/>
      </c>
      <c r="BB31" s="257" t="str">
        <f>IF(GUS_2020!BB31&lt;&gt;"",GUS_2020!BB31*41.868/1000,"")</f>
        <v/>
      </c>
      <c r="BC31" s="257" t="str">
        <f>IF(GUS_2020!BC31&lt;&gt;"",GUS_2020!BC31*41.868/1000,"")</f>
        <v/>
      </c>
      <c r="BD31" s="257" t="str">
        <f>IF(GUS_2020!BD31&lt;&gt;"",GUS_2020!BD31*41.868/1000,"")</f>
        <v/>
      </c>
      <c r="BE31" s="257" t="str">
        <f>IF(GUS_2020!BE31&lt;&gt;"",GUS_2020!BE31*41.868/1000,"")</f>
        <v/>
      </c>
      <c r="BF31" s="257" t="str">
        <f>IF(GUS_2020!BF31&lt;&gt;"",GUS_2020!BF31*41.868/1000,"")</f>
        <v/>
      </c>
      <c r="BG31" s="257" t="str">
        <f>IF(GUS_2020!BG31&lt;&gt;"",GUS_2020!BG31*41.868/1000,"")</f>
        <v/>
      </c>
      <c r="BH31" s="257" t="str">
        <f>IF(GUS_2020!BH31&lt;&gt;"",GUS_2020!BH31*41.868/1000,"")</f>
        <v/>
      </c>
      <c r="BI31" s="257" t="str">
        <f>IF(GUS_2020!BI31&lt;&gt;"",GUS_2020!BI31*41.868/1000,"")</f>
        <v/>
      </c>
      <c r="BJ31" s="257" t="str">
        <f>IF(GUS_2020!BJ31&lt;&gt;"",GUS_2020!BJ31*41.868/1000,"")</f>
        <v/>
      </c>
      <c r="BK31" s="257" t="str">
        <f>IF(GUS_2020!BK31&lt;&gt;"",GUS_2020!BK31*41.868/1000,"")</f>
        <v/>
      </c>
      <c r="BL31" s="257" t="str">
        <f>IF(GUS_2020!BL31&lt;&gt;"",GUS_2020!BL31*41.868/1000,"")</f>
        <v/>
      </c>
      <c r="BM31" s="257" t="str">
        <f>IF(GUS_2020!BM31&lt;&gt;"",GUS_2020!BM31*41.868/1000,"")</f>
        <v/>
      </c>
      <c r="BN31" s="257" t="str">
        <f>IF(GUS_2020!BN31&lt;&gt;"",GUS_2020!BN31*41.868/1000,"")</f>
        <v/>
      </c>
      <c r="BO31" s="257" t="str">
        <f>IF(GUS_2020!BO31&lt;&gt;"",GUS_2020!BO31*41.868/1000,"")</f>
        <v/>
      </c>
      <c r="BP31" s="257" t="str">
        <f>IF(GUS_2020!BP31&lt;&gt;"",GUS_2020!BP31*41.868/1000,"")</f>
        <v/>
      </c>
      <c r="BQ31" s="257" t="str">
        <f>IF(GUS_2020!BQ31&lt;&gt;"",GUS_2020!BQ31*41.868/1000,"")</f>
        <v/>
      </c>
      <c r="BR31" s="257" t="str">
        <f>IF(GUS_2020!BR31&lt;&gt;"",GUS_2020!BR31*41.868/1000,"")</f>
        <v/>
      </c>
      <c r="BS31" s="257" t="str">
        <f>IF(GUS_2020!BS31&lt;&gt;"",GUS_2020!BS31*41.868/1000,"")</f>
        <v/>
      </c>
    </row>
    <row r="32" spans="1:71" ht="22.5">
      <c r="A32" s="256" t="s">
        <v>705</v>
      </c>
      <c r="B32" s="257">
        <f>IF(GUS_2020!B32&lt;&gt;"",GUS_2020!B32*41.868/1000,"")</f>
        <v>53.716644000000002</v>
      </c>
      <c r="C32" s="257">
        <f>IF(GUS_2020!C32&lt;&gt;"",GUS_2020!C32*41.868/1000,"")</f>
        <v>53.716644000000002</v>
      </c>
      <c r="D32" s="257" t="str">
        <f>IF(GUS_2020!D32&lt;&gt;"",GUS_2020!D32*41.868/1000,"")</f>
        <v/>
      </c>
      <c r="E32" s="257">
        <f>IF(GUS_2020!E32&lt;&gt;"",GUS_2020!E32*41.868/1000,"")</f>
        <v>7.8711840000000004</v>
      </c>
      <c r="F32" s="257" t="str">
        <f>IF(GUS_2020!F32&lt;&gt;"",GUS_2020!F32*41.868/1000,"")</f>
        <v/>
      </c>
      <c r="G32" s="257" t="str">
        <f>IF(GUS_2020!G32&lt;&gt;"",GUS_2020!G32*41.868/1000,"")</f>
        <v/>
      </c>
      <c r="H32" s="257" t="str">
        <f>IF(GUS_2020!H32&lt;&gt;"",GUS_2020!H32*41.868/1000,"")</f>
        <v/>
      </c>
      <c r="I32" s="257" t="str">
        <f>IF(GUS_2020!I32&lt;&gt;"",GUS_2020!I32*41.868/1000,"")</f>
        <v/>
      </c>
      <c r="J32" s="257">
        <f>IF(GUS_2020!J32&lt;&gt;"",GUS_2020!J32*41.868/1000,"")</f>
        <v>45.845459999999996</v>
      </c>
      <c r="K32" s="257" t="str">
        <f>IF(GUS_2020!K32&lt;&gt;"",GUS_2020!K32*41.868/1000,"")</f>
        <v/>
      </c>
      <c r="L32" s="257" t="str">
        <f>IF(GUS_2020!L32&lt;&gt;"",GUS_2020!L32*41.868/1000,"")</f>
        <v/>
      </c>
      <c r="M32" s="257" t="str">
        <f>IF(GUS_2020!M32&lt;&gt;"",GUS_2020!M32*41.868/1000,"")</f>
        <v/>
      </c>
      <c r="N32" s="257" t="str">
        <f>IF(GUS_2020!N32&lt;&gt;"",GUS_2020!N32*41.868/1000,"")</f>
        <v/>
      </c>
      <c r="O32" s="257" t="str">
        <f>IF(GUS_2020!O32&lt;&gt;"",GUS_2020!O32*41.868/1000,"")</f>
        <v/>
      </c>
      <c r="P32" s="257" t="str">
        <f>IF(GUS_2020!P32&lt;&gt;"",GUS_2020!P32*41.868/1000,"")</f>
        <v/>
      </c>
      <c r="Q32" s="257" t="str">
        <f>IF(GUS_2020!Q32&lt;&gt;"",GUS_2020!Q32*41.868/1000,"")</f>
        <v/>
      </c>
      <c r="R32" s="257" t="str">
        <f>IF(GUS_2020!R32&lt;&gt;"",GUS_2020!R32*41.868/1000,"")</f>
        <v/>
      </c>
      <c r="S32" s="257" t="str">
        <f>IF(GUS_2020!S32&lt;&gt;"",GUS_2020!S32*41.868/1000,"")</f>
        <v/>
      </c>
      <c r="T32" s="257" t="str">
        <f>IF(GUS_2020!T32&lt;&gt;"",GUS_2020!T32*41.868/1000,"")</f>
        <v/>
      </c>
      <c r="U32" s="257" t="str">
        <f>IF(GUS_2020!U32&lt;&gt;"",GUS_2020!U32*41.868/1000,"")</f>
        <v/>
      </c>
      <c r="V32" s="257" t="str">
        <f>IF(GUS_2020!V32&lt;&gt;"",GUS_2020!V32*41.868/1000,"")</f>
        <v/>
      </c>
      <c r="W32" s="257" t="str">
        <f>IF(GUS_2020!W32&lt;&gt;"",GUS_2020!W32*41.868/1000,"")</f>
        <v/>
      </c>
      <c r="X32" s="257" t="str">
        <f>IF(GUS_2020!X32&lt;&gt;"",GUS_2020!X32*41.868/1000,"")</f>
        <v/>
      </c>
      <c r="Y32" s="257" t="str">
        <f>IF(GUS_2020!Y32&lt;&gt;"",GUS_2020!Y32*41.868/1000,"")</f>
        <v/>
      </c>
      <c r="Z32" s="257" t="str">
        <f>IF(GUS_2020!Z32&lt;&gt;"",GUS_2020!Z32*41.868/1000,"")</f>
        <v/>
      </c>
      <c r="AA32" s="257" t="str">
        <f>IF(GUS_2020!AA32&lt;&gt;"",GUS_2020!AA32*41.868/1000,"")</f>
        <v/>
      </c>
      <c r="AB32" s="257" t="str">
        <f>IF(GUS_2020!AB32&lt;&gt;"",GUS_2020!AB32*41.868/1000,"")</f>
        <v/>
      </c>
      <c r="AC32" s="257" t="str">
        <f>IF(GUS_2020!AC32&lt;&gt;"",GUS_2020!AC32*41.868/1000,"")</f>
        <v/>
      </c>
      <c r="AD32" s="257" t="str">
        <f>IF(GUS_2020!AD32&lt;&gt;"",GUS_2020!AD32*41.868/1000,"")</f>
        <v/>
      </c>
      <c r="AE32" s="257" t="str">
        <f>IF(GUS_2020!AE32&lt;&gt;"",GUS_2020!AE32*41.868/1000,"")</f>
        <v/>
      </c>
      <c r="AF32" s="257" t="str">
        <f>IF(GUS_2020!AF32&lt;&gt;"",GUS_2020!AF32*41.868/1000,"")</f>
        <v/>
      </c>
      <c r="AG32" s="257" t="str">
        <f>IF(GUS_2020!AG32&lt;&gt;"",GUS_2020!AG32*41.868/1000,"")</f>
        <v/>
      </c>
      <c r="AH32" s="257" t="str">
        <f>IF(GUS_2020!AH32&lt;&gt;"",GUS_2020!AH32*41.868/1000,"")</f>
        <v/>
      </c>
      <c r="AI32" s="257" t="str">
        <f>IF(GUS_2020!AI32&lt;&gt;"",GUS_2020!AI32*41.868/1000,"")</f>
        <v/>
      </c>
      <c r="AJ32" s="257" t="str">
        <f>IF(GUS_2020!AJ32&lt;&gt;"",GUS_2020!AJ32*41.868/1000,"")</f>
        <v/>
      </c>
      <c r="AK32" s="257" t="str">
        <f>IF(GUS_2020!AK32&lt;&gt;"",GUS_2020!AK32*41.868/1000,"")</f>
        <v/>
      </c>
      <c r="AL32" s="257" t="str">
        <f>IF(GUS_2020!AL32&lt;&gt;"",GUS_2020!AL32*41.868/1000,"")</f>
        <v/>
      </c>
      <c r="AM32" s="257" t="str">
        <f>IF(GUS_2020!AM32&lt;&gt;"",GUS_2020!AM32*41.868/1000,"")</f>
        <v/>
      </c>
      <c r="AN32" s="257" t="str">
        <f>IF(GUS_2020!AN32&lt;&gt;"",GUS_2020!AN32*41.868/1000,"")</f>
        <v/>
      </c>
      <c r="AO32" s="257" t="str">
        <f>IF(GUS_2020!AO32&lt;&gt;"",GUS_2020!AO32*41.868/1000,"")</f>
        <v/>
      </c>
      <c r="AP32" s="257" t="str">
        <f>IF(GUS_2020!AP32&lt;&gt;"",GUS_2020!AP32*41.868/1000,"")</f>
        <v/>
      </c>
      <c r="AQ32" s="257" t="str">
        <f>IF(GUS_2020!AQ32&lt;&gt;"",GUS_2020!AQ32*41.868/1000,"")</f>
        <v/>
      </c>
      <c r="AR32" s="257" t="str">
        <f>IF(GUS_2020!AR32&lt;&gt;"",GUS_2020!AR32*41.868/1000,"")</f>
        <v/>
      </c>
      <c r="AS32" s="257" t="str">
        <f>IF(GUS_2020!AS32&lt;&gt;"",GUS_2020!AS32*41.868/1000,"")</f>
        <v/>
      </c>
      <c r="AT32" s="257" t="str">
        <f>IF(GUS_2020!AT32&lt;&gt;"",GUS_2020!AT32*41.868/1000,"")</f>
        <v/>
      </c>
      <c r="AU32" s="257" t="str">
        <f>IF(GUS_2020!AU32&lt;&gt;"",GUS_2020!AU32*41.868/1000,"")</f>
        <v/>
      </c>
      <c r="AV32" s="257" t="str">
        <f>IF(GUS_2020!AV32&lt;&gt;"",GUS_2020!AV32*41.868/1000,"")</f>
        <v/>
      </c>
      <c r="AW32" s="257" t="str">
        <f>IF(GUS_2020!AW32&lt;&gt;"",GUS_2020!AW32*41.868/1000,"")</f>
        <v/>
      </c>
      <c r="AX32" s="257" t="str">
        <f>IF(GUS_2020!AX32&lt;&gt;"",GUS_2020!AX32*41.868/1000,"")</f>
        <v/>
      </c>
      <c r="AY32" s="257" t="str">
        <f>IF(GUS_2020!AY32&lt;&gt;"",GUS_2020!AY32*41.868/1000,"")</f>
        <v/>
      </c>
      <c r="AZ32" s="257" t="str">
        <f>IF(GUS_2020!AZ32&lt;&gt;"",GUS_2020!AZ32*41.868/1000,"")</f>
        <v/>
      </c>
      <c r="BA32" s="257" t="str">
        <f>IF(GUS_2020!BA32&lt;&gt;"",GUS_2020!BA32*41.868/1000,"")</f>
        <v/>
      </c>
      <c r="BB32" s="257" t="str">
        <f>IF(GUS_2020!BB32&lt;&gt;"",GUS_2020!BB32*41.868/1000,"")</f>
        <v/>
      </c>
      <c r="BC32" s="257" t="str">
        <f>IF(GUS_2020!BC32&lt;&gt;"",GUS_2020!BC32*41.868/1000,"")</f>
        <v/>
      </c>
      <c r="BD32" s="257" t="str">
        <f>IF(GUS_2020!BD32&lt;&gt;"",GUS_2020!BD32*41.868/1000,"")</f>
        <v/>
      </c>
      <c r="BE32" s="257" t="str">
        <f>IF(GUS_2020!BE32&lt;&gt;"",GUS_2020!BE32*41.868/1000,"")</f>
        <v/>
      </c>
      <c r="BF32" s="257" t="str">
        <f>IF(GUS_2020!BF32&lt;&gt;"",GUS_2020!BF32*41.868/1000,"")</f>
        <v/>
      </c>
      <c r="BG32" s="257" t="str">
        <f>IF(GUS_2020!BG32&lt;&gt;"",GUS_2020!BG32*41.868/1000,"")</f>
        <v/>
      </c>
      <c r="BH32" s="257" t="str">
        <f>IF(GUS_2020!BH32&lt;&gt;"",GUS_2020!BH32*41.868/1000,"")</f>
        <v/>
      </c>
      <c r="BI32" s="257" t="str">
        <f>IF(GUS_2020!BI32&lt;&gt;"",GUS_2020!BI32*41.868/1000,"")</f>
        <v/>
      </c>
      <c r="BJ32" s="257" t="str">
        <f>IF(GUS_2020!BJ32&lt;&gt;"",GUS_2020!BJ32*41.868/1000,"")</f>
        <v/>
      </c>
      <c r="BK32" s="257" t="str">
        <f>IF(GUS_2020!BK32&lt;&gt;"",GUS_2020!BK32*41.868/1000,"")</f>
        <v/>
      </c>
      <c r="BL32" s="257" t="str">
        <f>IF(GUS_2020!BL32&lt;&gt;"",GUS_2020!BL32*41.868/1000,"")</f>
        <v/>
      </c>
      <c r="BM32" s="257" t="str">
        <f>IF(GUS_2020!BM32&lt;&gt;"",GUS_2020!BM32*41.868/1000,"")</f>
        <v/>
      </c>
      <c r="BN32" s="257" t="str">
        <f>IF(GUS_2020!BN32&lt;&gt;"",GUS_2020!BN32*41.868/1000,"")</f>
        <v/>
      </c>
      <c r="BO32" s="257" t="str">
        <f>IF(GUS_2020!BO32&lt;&gt;"",GUS_2020!BO32*41.868/1000,"")</f>
        <v/>
      </c>
      <c r="BP32" s="257" t="str">
        <f>IF(GUS_2020!BP32&lt;&gt;"",GUS_2020!BP32*41.868/1000,"")</f>
        <v/>
      </c>
      <c r="BQ32" s="257" t="str">
        <f>IF(GUS_2020!BQ32&lt;&gt;"",GUS_2020!BQ32*41.868/1000,"")</f>
        <v/>
      </c>
      <c r="BR32" s="257" t="str">
        <f>IF(GUS_2020!BR32&lt;&gt;"",GUS_2020!BR32*41.868/1000,"")</f>
        <v/>
      </c>
      <c r="BS32" s="257" t="str">
        <f>IF(GUS_2020!BS32&lt;&gt;"",GUS_2020!BS32*41.868/1000,"")</f>
        <v/>
      </c>
    </row>
    <row r="33" spans="1:71" ht="22.5">
      <c r="A33" s="256" t="s">
        <v>706</v>
      </c>
      <c r="B33" s="257" t="str">
        <f>IF(GUS_2020!B33&lt;&gt;"",GUS_2020!B33*41.868/1000,"")</f>
        <v/>
      </c>
      <c r="C33" s="257" t="str">
        <f>IF(GUS_2020!C33&lt;&gt;"",GUS_2020!C33*41.868/1000,"")</f>
        <v/>
      </c>
      <c r="D33" s="257" t="str">
        <f>IF(GUS_2020!D33&lt;&gt;"",GUS_2020!D33*41.868/1000,"")</f>
        <v/>
      </c>
      <c r="E33" s="257" t="str">
        <f>IF(GUS_2020!E33&lt;&gt;"",GUS_2020!E33*41.868/1000,"")</f>
        <v/>
      </c>
      <c r="F33" s="257" t="str">
        <f>IF(GUS_2020!F33&lt;&gt;"",GUS_2020!F33*41.868/1000,"")</f>
        <v/>
      </c>
      <c r="G33" s="257" t="str">
        <f>IF(GUS_2020!G33&lt;&gt;"",GUS_2020!G33*41.868/1000,"")</f>
        <v/>
      </c>
      <c r="H33" s="257" t="str">
        <f>IF(GUS_2020!H33&lt;&gt;"",GUS_2020!H33*41.868/1000,"")</f>
        <v/>
      </c>
      <c r="I33" s="257" t="str">
        <f>IF(GUS_2020!I33&lt;&gt;"",GUS_2020!I33*41.868/1000,"")</f>
        <v/>
      </c>
      <c r="J33" s="257" t="str">
        <f>IF(GUS_2020!J33&lt;&gt;"",GUS_2020!J33*41.868/1000,"")</f>
        <v/>
      </c>
      <c r="K33" s="257" t="str">
        <f>IF(GUS_2020!K33&lt;&gt;"",GUS_2020!K33*41.868/1000,"")</f>
        <v/>
      </c>
      <c r="L33" s="257" t="str">
        <f>IF(GUS_2020!L33&lt;&gt;"",GUS_2020!L33*41.868/1000,"")</f>
        <v/>
      </c>
      <c r="M33" s="257" t="str">
        <f>IF(GUS_2020!M33&lt;&gt;"",GUS_2020!M33*41.868/1000,"")</f>
        <v/>
      </c>
      <c r="N33" s="257" t="str">
        <f>IF(GUS_2020!N33&lt;&gt;"",GUS_2020!N33*41.868/1000,"")</f>
        <v/>
      </c>
      <c r="O33" s="257" t="str">
        <f>IF(GUS_2020!O33&lt;&gt;"",GUS_2020!O33*41.868/1000,"")</f>
        <v/>
      </c>
      <c r="P33" s="257" t="str">
        <f>IF(GUS_2020!P33&lt;&gt;"",GUS_2020!P33*41.868/1000,"")</f>
        <v/>
      </c>
      <c r="Q33" s="257" t="str">
        <f>IF(GUS_2020!Q33&lt;&gt;"",GUS_2020!Q33*41.868/1000,"")</f>
        <v/>
      </c>
      <c r="R33" s="257" t="str">
        <f>IF(GUS_2020!R33&lt;&gt;"",GUS_2020!R33*41.868/1000,"")</f>
        <v/>
      </c>
      <c r="S33" s="257" t="str">
        <f>IF(GUS_2020!S33&lt;&gt;"",GUS_2020!S33*41.868/1000,"")</f>
        <v/>
      </c>
      <c r="T33" s="257" t="str">
        <f>IF(GUS_2020!T33&lt;&gt;"",GUS_2020!T33*41.868/1000,"")</f>
        <v/>
      </c>
      <c r="U33" s="257" t="str">
        <f>IF(GUS_2020!U33&lt;&gt;"",GUS_2020!U33*41.868/1000,"")</f>
        <v/>
      </c>
      <c r="V33" s="257" t="str">
        <f>IF(GUS_2020!V33&lt;&gt;"",GUS_2020!V33*41.868/1000,"")</f>
        <v/>
      </c>
      <c r="W33" s="257" t="str">
        <f>IF(GUS_2020!W33&lt;&gt;"",GUS_2020!W33*41.868/1000,"")</f>
        <v/>
      </c>
      <c r="X33" s="257" t="str">
        <f>IF(GUS_2020!X33&lt;&gt;"",GUS_2020!X33*41.868/1000,"")</f>
        <v/>
      </c>
      <c r="Y33" s="257" t="str">
        <f>IF(GUS_2020!Y33&lt;&gt;"",GUS_2020!Y33*41.868/1000,"")</f>
        <v/>
      </c>
      <c r="Z33" s="257" t="str">
        <f>IF(GUS_2020!Z33&lt;&gt;"",GUS_2020!Z33*41.868/1000,"")</f>
        <v/>
      </c>
      <c r="AA33" s="257" t="str">
        <f>IF(GUS_2020!AA33&lt;&gt;"",GUS_2020!AA33*41.868/1000,"")</f>
        <v/>
      </c>
      <c r="AB33" s="257" t="str">
        <f>IF(GUS_2020!AB33&lt;&gt;"",GUS_2020!AB33*41.868/1000,"")</f>
        <v/>
      </c>
      <c r="AC33" s="257" t="str">
        <f>IF(GUS_2020!AC33&lt;&gt;"",GUS_2020!AC33*41.868/1000,"")</f>
        <v/>
      </c>
      <c r="AD33" s="257" t="str">
        <f>IF(GUS_2020!AD33&lt;&gt;"",GUS_2020!AD33*41.868/1000,"")</f>
        <v/>
      </c>
      <c r="AE33" s="257" t="str">
        <f>IF(GUS_2020!AE33&lt;&gt;"",GUS_2020!AE33*41.868/1000,"")</f>
        <v/>
      </c>
      <c r="AF33" s="257" t="str">
        <f>IF(GUS_2020!AF33&lt;&gt;"",GUS_2020!AF33*41.868/1000,"")</f>
        <v/>
      </c>
      <c r="AG33" s="257" t="str">
        <f>IF(GUS_2020!AG33&lt;&gt;"",GUS_2020!AG33*41.868/1000,"")</f>
        <v/>
      </c>
      <c r="AH33" s="257" t="str">
        <f>IF(GUS_2020!AH33&lt;&gt;"",GUS_2020!AH33*41.868/1000,"")</f>
        <v/>
      </c>
      <c r="AI33" s="257" t="str">
        <f>IF(GUS_2020!AI33&lt;&gt;"",GUS_2020!AI33*41.868/1000,"")</f>
        <v/>
      </c>
      <c r="AJ33" s="257" t="str">
        <f>IF(GUS_2020!AJ33&lt;&gt;"",GUS_2020!AJ33*41.868/1000,"")</f>
        <v/>
      </c>
      <c r="AK33" s="257" t="str">
        <f>IF(GUS_2020!AK33&lt;&gt;"",GUS_2020!AK33*41.868/1000,"")</f>
        <v/>
      </c>
      <c r="AL33" s="257" t="str">
        <f>IF(GUS_2020!AL33&lt;&gt;"",GUS_2020!AL33*41.868/1000,"")</f>
        <v/>
      </c>
      <c r="AM33" s="257" t="str">
        <f>IF(GUS_2020!AM33&lt;&gt;"",GUS_2020!AM33*41.868/1000,"")</f>
        <v/>
      </c>
      <c r="AN33" s="257" t="str">
        <f>IF(GUS_2020!AN33&lt;&gt;"",GUS_2020!AN33*41.868/1000,"")</f>
        <v/>
      </c>
      <c r="AO33" s="257" t="str">
        <f>IF(GUS_2020!AO33&lt;&gt;"",GUS_2020!AO33*41.868/1000,"")</f>
        <v/>
      </c>
      <c r="AP33" s="257" t="str">
        <f>IF(GUS_2020!AP33&lt;&gt;"",GUS_2020!AP33*41.868/1000,"")</f>
        <v/>
      </c>
      <c r="AQ33" s="257" t="str">
        <f>IF(GUS_2020!AQ33&lt;&gt;"",GUS_2020!AQ33*41.868/1000,"")</f>
        <v/>
      </c>
      <c r="AR33" s="257" t="str">
        <f>IF(GUS_2020!AR33&lt;&gt;"",GUS_2020!AR33*41.868/1000,"")</f>
        <v/>
      </c>
      <c r="AS33" s="257" t="str">
        <f>IF(GUS_2020!AS33&lt;&gt;"",GUS_2020!AS33*41.868/1000,"")</f>
        <v/>
      </c>
      <c r="AT33" s="257" t="str">
        <f>IF(GUS_2020!AT33&lt;&gt;"",GUS_2020!AT33*41.868/1000,"")</f>
        <v/>
      </c>
      <c r="AU33" s="257" t="str">
        <f>IF(GUS_2020!AU33&lt;&gt;"",GUS_2020!AU33*41.868/1000,"")</f>
        <v/>
      </c>
      <c r="AV33" s="257" t="str">
        <f>IF(GUS_2020!AV33&lt;&gt;"",GUS_2020!AV33*41.868/1000,"")</f>
        <v/>
      </c>
      <c r="AW33" s="257" t="str">
        <f>IF(GUS_2020!AW33&lt;&gt;"",GUS_2020!AW33*41.868/1000,"")</f>
        <v/>
      </c>
      <c r="AX33" s="257" t="str">
        <f>IF(GUS_2020!AX33&lt;&gt;"",GUS_2020!AX33*41.868/1000,"")</f>
        <v/>
      </c>
      <c r="AY33" s="257" t="str">
        <f>IF(GUS_2020!AY33&lt;&gt;"",GUS_2020!AY33*41.868/1000,"")</f>
        <v/>
      </c>
      <c r="AZ33" s="257" t="str">
        <f>IF(GUS_2020!AZ33&lt;&gt;"",GUS_2020!AZ33*41.868/1000,"")</f>
        <v/>
      </c>
      <c r="BA33" s="257" t="str">
        <f>IF(GUS_2020!BA33&lt;&gt;"",GUS_2020!BA33*41.868/1000,"")</f>
        <v/>
      </c>
      <c r="BB33" s="257" t="str">
        <f>IF(GUS_2020!BB33&lt;&gt;"",GUS_2020!BB33*41.868/1000,"")</f>
        <v/>
      </c>
      <c r="BC33" s="257" t="str">
        <f>IF(GUS_2020!BC33&lt;&gt;"",GUS_2020!BC33*41.868/1000,"")</f>
        <v/>
      </c>
      <c r="BD33" s="257" t="str">
        <f>IF(GUS_2020!BD33&lt;&gt;"",GUS_2020!BD33*41.868/1000,"")</f>
        <v/>
      </c>
      <c r="BE33" s="257" t="str">
        <f>IF(GUS_2020!BE33&lt;&gt;"",GUS_2020!BE33*41.868/1000,"")</f>
        <v/>
      </c>
      <c r="BF33" s="257" t="str">
        <f>IF(GUS_2020!BF33&lt;&gt;"",GUS_2020!BF33*41.868/1000,"")</f>
        <v/>
      </c>
      <c r="BG33" s="257" t="str">
        <f>IF(GUS_2020!BG33&lt;&gt;"",GUS_2020!BG33*41.868/1000,"")</f>
        <v/>
      </c>
      <c r="BH33" s="257" t="str">
        <f>IF(GUS_2020!BH33&lt;&gt;"",GUS_2020!BH33*41.868/1000,"")</f>
        <v/>
      </c>
      <c r="BI33" s="257" t="str">
        <f>IF(GUS_2020!BI33&lt;&gt;"",GUS_2020!BI33*41.868/1000,"")</f>
        <v/>
      </c>
      <c r="BJ33" s="257" t="str">
        <f>IF(GUS_2020!BJ33&lt;&gt;"",GUS_2020!BJ33*41.868/1000,"")</f>
        <v/>
      </c>
      <c r="BK33" s="257" t="str">
        <f>IF(GUS_2020!BK33&lt;&gt;"",GUS_2020!BK33*41.868/1000,"")</f>
        <v/>
      </c>
      <c r="BL33" s="257" t="str">
        <f>IF(GUS_2020!BL33&lt;&gt;"",GUS_2020!BL33*41.868/1000,"")</f>
        <v/>
      </c>
      <c r="BM33" s="257" t="str">
        <f>IF(GUS_2020!BM33&lt;&gt;"",GUS_2020!BM33*41.868/1000,"")</f>
        <v/>
      </c>
      <c r="BN33" s="257" t="str">
        <f>IF(GUS_2020!BN33&lt;&gt;"",GUS_2020!BN33*41.868/1000,"")</f>
        <v/>
      </c>
      <c r="BO33" s="257" t="str">
        <f>IF(GUS_2020!BO33&lt;&gt;"",GUS_2020!BO33*41.868/1000,"")</f>
        <v/>
      </c>
      <c r="BP33" s="257" t="str">
        <f>IF(GUS_2020!BP33&lt;&gt;"",GUS_2020!BP33*41.868/1000,"")</f>
        <v/>
      </c>
      <c r="BQ33" s="257" t="str">
        <f>IF(GUS_2020!BQ33&lt;&gt;"",GUS_2020!BQ33*41.868/1000,"")</f>
        <v/>
      </c>
      <c r="BR33" s="257" t="str">
        <f>IF(GUS_2020!BR33&lt;&gt;"",GUS_2020!BR33*41.868/1000,"")</f>
        <v/>
      </c>
      <c r="BS33" s="257" t="str">
        <f>IF(GUS_2020!BS33&lt;&gt;"",GUS_2020!BS33*41.868/1000,"")</f>
        <v/>
      </c>
    </row>
    <row r="34" spans="1:71" ht="22.5">
      <c r="A34" s="256" t="s">
        <v>707</v>
      </c>
      <c r="B34" s="257">
        <f>IF(GUS_2020!B34&lt;&gt;"",GUS_2020!B34*41.868/1000,"")</f>
        <v>1231.1285399999999</v>
      </c>
      <c r="C34" s="257" t="str">
        <f>IF(GUS_2020!C34&lt;&gt;"",GUS_2020!C34*41.868/1000,"")</f>
        <v/>
      </c>
      <c r="D34" s="257" t="str">
        <f>IF(GUS_2020!D34&lt;&gt;"",GUS_2020!D34*41.868/1000,"")</f>
        <v/>
      </c>
      <c r="E34" s="257" t="str">
        <f>IF(GUS_2020!E34&lt;&gt;"",GUS_2020!E34*41.868/1000,"")</f>
        <v/>
      </c>
      <c r="F34" s="257" t="str">
        <f>IF(GUS_2020!F34&lt;&gt;"",GUS_2020!F34*41.868/1000,"")</f>
        <v/>
      </c>
      <c r="G34" s="257" t="str">
        <f>IF(GUS_2020!G34&lt;&gt;"",GUS_2020!G34*41.868/1000,"")</f>
        <v/>
      </c>
      <c r="H34" s="257" t="str">
        <f>IF(GUS_2020!H34&lt;&gt;"",GUS_2020!H34*41.868/1000,"")</f>
        <v/>
      </c>
      <c r="I34" s="257" t="str">
        <f>IF(GUS_2020!I34&lt;&gt;"",GUS_2020!I34*41.868/1000,"")</f>
        <v/>
      </c>
      <c r="J34" s="257" t="str">
        <f>IF(GUS_2020!J34&lt;&gt;"",GUS_2020!J34*41.868/1000,"")</f>
        <v/>
      </c>
      <c r="K34" s="257" t="str">
        <f>IF(GUS_2020!K34&lt;&gt;"",GUS_2020!K34*41.868/1000,"")</f>
        <v/>
      </c>
      <c r="L34" s="257" t="str">
        <f>IF(GUS_2020!L34&lt;&gt;"",GUS_2020!L34*41.868/1000,"")</f>
        <v/>
      </c>
      <c r="M34" s="257" t="str">
        <f>IF(GUS_2020!M34&lt;&gt;"",GUS_2020!M34*41.868/1000,"")</f>
        <v/>
      </c>
      <c r="N34" s="257" t="str">
        <f>IF(GUS_2020!N34&lt;&gt;"",GUS_2020!N34*41.868/1000,"")</f>
        <v/>
      </c>
      <c r="O34" s="257" t="str">
        <f>IF(GUS_2020!O34&lt;&gt;"",GUS_2020!O34*41.868/1000,"")</f>
        <v/>
      </c>
      <c r="P34" s="257" t="str">
        <f>IF(GUS_2020!P34&lt;&gt;"",GUS_2020!P34*41.868/1000,"")</f>
        <v/>
      </c>
      <c r="Q34" s="257" t="str">
        <f>IF(GUS_2020!Q34&lt;&gt;"",GUS_2020!Q34*41.868/1000,"")</f>
        <v/>
      </c>
      <c r="R34" s="257" t="str">
        <f>IF(GUS_2020!R34&lt;&gt;"",GUS_2020!R34*41.868/1000,"")</f>
        <v/>
      </c>
      <c r="S34" s="257" t="str">
        <f>IF(GUS_2020!S34&lt;&gt;"",GUS_2020!S34*41.868/1000,"")</f>
        <v/>
      </c>
      <c r="T34" s="257" t="str">
        <f>IF(GUS_2020!T34&lt;&gt;"",GUS_2020!T34*41.868/1000,"")</f>
        <v/>
      </c>
      <c r="U34" s="257" t="str">
        <f>IF(GUS_2020!U34&lt;&gt;"",GUS_2020!U34*41.868/1000,"")</f>
        <v/>
      </c>
      <c r="V34" s="257" t="str">
        <f>IF(GUS_2020!V34&lt;&gt;"",GUS_2020!V34*41.868/1000,"")</f>
        <v/>
      </c>
      <c r="W34" s="257">
        <f>IF(GUS_2020!W34&lt;&gt;"",GUS_2020!W34*41.868/1000,"")</f>
        <v>1231.1285399999999</v>
      </c>
      <c r="X34" s="257">
        <f>IF(GUS_2020!X34&lt;&gt;"",GUS_2020!X34*41.868/1000,"")</f>
        <v>1094.63886</v>
      </c>
      <c r="Y34" s="257" t="str">
        <f>IF(GUS_2020!Y34&lt;&gt;"",GUS_2020!Y34*41.868/1000,"")</f>
        <v/>
      </c>
      <c r="Z34" s="257">
        <f>IF(GUS_2020!Z34&lt;&gt;"",GUS_2020!Z34*41.868/1000,"")</f>
        <v>44.589420000000004</v>
      </c>
      <c r="AA34" s="257">
        <f>IF(GUS_2020!AA34&lt;&gt;"",GUS_2020!AA34*41.868/1000,"")</f>
        <v>3.2657040000000004</v>
      </c>
      <c r="AB34" s="257">
        <f>IF(GUS_2020!AB34&lt;&gt;"",GUS_2020!AB34*41.868/1000,"")</f>
        <v>23.362344</v>
      </c>
      <c r="AC34" s="257">
        <f>IF(GUS_2020!AC34&lt;&gt;"",GUS_2020!AC34*41.868/1000,"")</f>
        <v>10.67634</v>
      </c>
      <c r="AD34" s="257" t="str">
        <f>IF(GUS_2020!AD34&lt;&gt;"",GUS_2020!AD34*41.868/1000,"")</f>
        <v/>
      </c>
      <c r="AE34" s="257">
        <f>IF(GUS_2020!AE34&lt;&gt;"",GUS_2020!AE34*41.868/1000,"")</f>
        <v>3.7262520000000006</v>
      </c>
      <c r="AF34" s="257" t="str">
        <f>IF(GUS_2020!AF34&lt;&gt;"",GUS_2020!AF34*41.868/1000,"")</f>
        <v/>
      </c>
      <c r="AG34" s="257" t="str">
        <f>IF(GUS_2020!AG34&lt;&gt;"",GUS_2020!AG34*41.868/1000,"")</f>
        <v/>
      </c>
      <c r="AH34" s="257" t="str">
        <f>IF(GUS_2020!AH34&lt;&gt;"",GUS_2020!AH34*41.868/1000,"")</f>
        <v/>
      </c>
      <c r="AI34" s="257" t="str">
        <f>IF(GUS_2020!AI34&lt;&gt;"",GUS_2020!AI34*41.868/1000,"")</f>
        <v/>
      </c>
      <c r="AJ34" s="257" t="str">
        <f>IF(GUS_2020!AJ34&lt;&gt;"",GUS_2020!AJ34*41.868/1000,"")</f>
        <v/>
      </c>
      <c r="AK34" s="257">
        <f>IF(GUS_2020!AK34&lt;&gt;"",GUS_2020!AK34*41.868/1000,"")</f>
        <v>30.982320000000005</v>
      </c>
      <c r="AL34" s="257">
        <f>IF(GUS_2020!AL34&lt;&gt;"",GUS_2020!AL34*41.868/1000,"")</f>
        <v>0.96296400000000004</v>
      </c>
      <c r="AM34" s="257" t="str">
        <f>IF(GUS_2020!AM34&lt;&gt;"",GUS_2020!AM34*41.868/1000,"")</f>
        <v/>
      </c>
      <c r="AN34" s="257" t="str">
        <f>IF(GUS_2020!AN34&lt;&gt;"",GUS_2020!AN34*41.868/1000,"")</f>
        <v/>
      </c>
      <c r="AO34" s="257">
        <f>IF(GUS_2020!AO34&lt;&gt;"",GUS_2020!AO34*41.868/1000,"")</f>
        <v>3.0982319999999999</v>
      </c>
      <c r="AP34" s="257" t="str">
        <f>IF(GUS_2020!AP34&lt;&gt;"",GUS_2020!AP34*41.868/1000,"")</f>
        <v/>
      </c>
      <c r="AQ34" s="257" t="str">
        <f>IF(GUS_2020!AQ34&lt;&gt;"",GUS_2020!AQ34*41.868/1000,"")</f>
        <v/>
      </c>
      <c r="AR34" s="257" t="str">
        <f>IF(GUS_2020!AR34&lt;&gt;"",GUS_2020!AR34*41.868/1000,"")</f>
        <v/>
      </c>
      <c r="AS34" s="257">
        <f>IF(GUS_2020!AS34&lt;&gt;"",GUS_2020!AS34*41.868/1000,"")</f>
        <v>15.826104000000001</v>
      </c>
      <c r="AT34" s="257" t="str">
        <f>IF(GUS_2020!AT34&lt;&gt;"",GUS_2020!AT34*41.868/1000,"")</f>
        <v/>
      </c>
      <c r="AU34" s="257" t="str">
        <f>IF(GUS_2020!AU34&lt;&gt;"",GUS_2020!AU34*41.868/1000,"")</f>
        <v/>
      </c>
      <c r="AV34" s="257" t="str">
        <f>IF(GUS_2020!AV34&lt;&gt;"",GUS_2020!AV34*41.868/1000,"")</f>
        <v/>
      </c>
      <c r="AW34" s="257" t="str">
        <f>IF(GUS_2020!AW34&lt;&gt;"",GUS_2020!AW34*41.868/1000,"")</f>
        <v/>
      </c>
      <c r="AX34" s="257" t="str">
        <f>IF(GUS_2020!AX34&lt;&gt;"",GUS_2020!AX34*41.868/1000,"")</f>
        <v/>
      </c>
      <c r="AY34" s="257" t="str">
        <f>IF(GUS_2020!AY34&lt;&gt;"",GUS_2020!AY34*41.868/1000,"")</f>
        <v/>
      </c>
      <c r="AZ34" s="257" t="str">
        <f>IF(GUS_2020!AZ34&lt;&gt;"",GUS_2020!AZ34*41.868/1000,"")</f>
        <v/>
      </c>
      <c r="BA34" s="257" t="str">
        <f>IF(GUS_2020!BA34&lt;&gt;"",GUS_2020!BA34*41.868/1000,"")</f>
        <v/>
      </c>
      <c r="BB34" s="257" t="str">
        <f>IF(GUS_2020!BB34&lt;&gt;"",GUS_2020!BB34*41.868/1000,"")</f>
        <v/>
      </c>
      <c r="BC34" s="257" t="str">
        <f>IF(GUS_2020!BC34&lt;&gt;"",GUS_2020!BC34*41.868/1000,"")</f>
        <v/>
      </c>
      <c r="BD34" s="257" t="str">
        <f>IF(GUS_2020!BD34&lt;&gt;"",GUS_2020!BD34*41.868/1000,"")</f>
        <v/>
      </c>
      <c r="BE34" s="257" t="str">
        <f>IF(GUS_2020!BE34&lt;&gt;"",GUS_2020!BE34*41.868/1000,"")</f>
        <v/>
      </c>
      <c r="BF34" s="257" t="str">
        <f>IF(GUS_2020!BF34&lt;&gt;"",GUS_2020!BF34*41.868/1000,"")</f>
        <v/>
      </c>
      <c r="BG34" s="257" t="str">
        <f>IF(GUS_2020!BG34&lt;&gt;"",GUS_2020!BG34*41.868/1000,"")</f>
        <v/>
      </c>
      <c r="BH34" s="257" t="str">
        <f>IF(GUS_2020!BH34&lt;&gt;"",GUS_2020!BH34*41.868/1000,"")</f>
        <v/>
      </c>
      <c r="BI34" s="257" t="str">
        <f>IF(GUS_2020!BI34&lt;&gt;"",GUS_2020!BI34*41.868/1000,"")</f>
        <v/>
      </c>
      <c r="BJ34" s="257" t="str">
        <f>IF(GUS_2020!BJ34&lt;&gt;"",GUS_2020!BJ34*41.868/1000,"")</f>
        <v/>
      </c>
      <c r="BK34" s="257" t="str">
        <f>IF(GUS_2020!BK34&lt;&gt;"",GUS_2020!BK34*41.868/1000,"")</f>
        <v/>
      </c>
      <c r="BL34" s="257" t="str">
        <f>IF(GUS_2020!BL34&lt;&gt;"",GUS_2020!BL34*41.868/1000,"")</f>
        <v/>
      </c>
      <c r="BM34" s="257" t="str">
        <f>IF(GUS_2020!BM34&lt;&gt;"",GUS_2020!BM34*41.868/1000,"")</f>
        <v/>
      </c>
      <c r="BN34" s="257" t="str">
        <f>IF(GUS_2020!BN34&lt;&gt;"",GUS_2020!BN34*41.868/1000,"")</f>
        <v/>
      </c>
      <c r="BO34" s="257" t="str">
        <f>IF(GUS_2020!BO34&lt;&gt;"",GUS_2020!BO34*41.868/1000,"")</f>
        <v/>
      </c>
      <c r="BP34" s="257" t="str">
        <f>IF(GUS_2020!BP34&lt;&gt;"",GUS_2020!BP34*41.868/1000,"")</f>
        <v/>
      </c>
      <c r="BQ34" s="257" t="str">
        <f>IF(GUS_2020!BQ34&lt;&gt;"",GUS_2020!BQ34*41.868/1000,"")</f>
        <v/>
      </c>
      <c r="BR34" s="257" t="str">
        <f>IF(GUS_2020!BR34&lt;&gt;"",GUS_2020!BR34*41.868/1000,"")</f>
        <v/>
      </c>
      <c r="BS34" s="257" t="str">
        <f>IF(GUS_2020!BS34&lt;&gt;"",GUS_2020!BS34*41.868/1000,"")</f>
        <v/>
      </c>
    </row>
    <row r="35" spans="1:71" s="320" customFormat="1" ht="22.5">
      <c r="A35" s="321" t="s">
        <v>708</v>
      </c>
      <c r="B35" s="330">
        <f>IF(GUS_2020!B35&lt;&gt;"",GUS_2020!B35*41.868/1000,"")</f>
        <v>1165.8563280000001</v>
      </c>
      <c r="C35" s="322" t="str">
        <f>IF(GUS_2020!C35&lt;&gt;"",GUS_2020!C35*41.868/1000,"")</f>
        <v/>
      </c>
      <c r="D35" s="322" t="str">
        <f>IF(GUS_2020!D35&lt;&gt;"",GUS_2020!D35*41.868/1000,"")</f>
        <v/>
      </c>
      <c r="E35" s="322" t="str">
        <f>IF(GUS_2020!E35&lt;&gt;"",GUS_2020!E35*41.868/1000,"")</f>
        <v/>
      </c>
      <c r="F35" s="322" t="str">
        <f>IF(GUS_2020!F35&lt;&gt;"",GUS_2020!F35*41.868/1000,"")</f>
        <v/>
      </c>
      <c r="G35" s="322" t="str">
        <f>IF(GUS_2020!G35&lt;&gt;"",GUS_2020!G35*41.868/1000,"")</f>
        <v/>
      </c>
      <c r="H35" s="322" t="str">
        <f>IF(GUS_2020!H35&lt;&gt;"",GUS_2020!H35*41.868/1000,"")</f>
        <v/>
      </c>
      <c r="I35" s="322" t="str">
        <f>IF(GUS_2020!I35&lt;&gt;"",GUS_2020!I35*41.868/1000,"")</f>
        <v/>
      </c>
      <c r="J35" s="322" t="str">
        <f>IF(GUS_2020!J35&lt;&gt;"",GUS_2020!J35*41.868/1000,"")</f>
        <v/>
      </c>
      <c r="K35" s="322" t="str">
        <f>IF(GUS_2020!K35&lt;&gt;"",GUS_2020!K35*41.868/1000,"")</f>
        <v/>
      </c>
      <c r="L35" s="322" t="str">
        <f>IF(GUS_2020!L35&lt;&gt;"",GUS_2020!L35*41.868/1000,"")</f>
        <v/>
      </c>
      <c r="M35" s="322" t="str">
        <f>IF(GUS_2020!M35&lt;&gt;"",GUS_2020!M35*41.868/1000,"")</f>
        <v/>
      </c>
      <c r="N35" s="322" t="str">
        <f>IF(GUS_2020!N35&lt;&gt;"",GUS_2020!N35*41.868/1000,"")</f>
        <v/>
      </c>
      <c r="O35" s="322" t="str">
        <f>IF(GUS_2020!O35&lt;&gt;"",GUS_2020!O35*41.868/1000,"")</f>
        <v/>
      </c>
      <c r="P35" s="322" t="str">
        <f>IF(GUS_2020!P35&lt;&gt;"",GUS_2020!P35*41.868/1000,"")</f>
        <v/>
      </c>
      <c r="Q35" s="322" t="str">
        <f>IF(GUS_2020!Q35&lt;&gt;"",GUS_2020!Q35*41.868/1000,"")</f>
        <v/>
      </c>
      <c r="R35" s="322" t="str">
        <f>IF(GUS_2020!R35&lt;&gt;"",GUS_2020!R35*41.868/1000,"")</f>
        <v/>
      </c>
      <c r="S35" s="322" t="str">
        <f>IF(GUS_2020!S35&lt;&gt;"",GUS_2020!S35*41.868/1000,"")</f>
        <v/>
      </c>
      <c r="T35" s="322" t="str">
        <f>IF(GUS_2020!T35&lt;&gt;"",GUS_2020!T35*41.868/1000,"")</f>
        <v/>
      </c>
      <c r="U35" s="322" t="str">
        <f>IF(GUS_2020!U35&lt;&gt;"",GUS_2020!U35*41.868/1000,"")</f>
        <v/>
      </c>
      <c r="V35" s="322" t="str">
        <f>IF(GUS_2020!V35&lt;&gt;"",GUS_2020!V35*41.868/1000,"")</f>
        <v/>
      </c>
      <c r="W35" s="322">
        <f>IF(GUS_2020!W35&lt;&gt;"",GUS_2020!W35*41.868/1000,"")</f>
        <v>1165.8563280000001</v>
      </c>
      <c r="X35" s="329">
        <f>IF(GUS_2020!X35&lt;&gt;"",GUS_2020!X35*41.868/1000,"")</f>
        <v>1094.63886</v>
      </c>
      <c r="Y35" s="322" t="str">
        <f>IF(GUS_2020!Y35&lt;&gt;"",GUS_2020!Y35*41.868/1000,"")</f>
        <v/>
      </c>
      <c r="Z35" s="329">
        <f>IF(GUS_2020!Z35&lt;&gt;"",GUS_2020!Z35*41.868/1000,"")</f>
        <v>44.589420000000004</v>
      </c>
      <c r="AA35" s="329">
        <f>IF(GUS_2020!AA35&lt;&gt;"",GUS_2020!AA35*41.868/1000,"")</f>
        <v>3.2657040000000004</v>
      </c>
      <c r="AB35" s="329">
        <f>IF(GUS_2020!AB35&lt;&gt;"",GUS_2020!AB35*41.868/1000,"")</f>
        <v>23.362344</v>
      </c>
      <c r="AC35" s="322" t="str">
        <f>IF(GUS_2020!AC35&lt;&gt;"",GUS_2020!AC35*41.868/1000,"")</f>
        <v/>
      </c>
      <c r="AD35" s="322" t="str">
        <f>IF(GUS_2020!AD35&lt;&gt;"",GUS_2020!AD35*41.868/1000,"")</f>
        <v/>
      </c>
      <c r="AE35" s="322" t="str">
        <f>IF(GUS_2020!AE35&lt;&gt;"",GUS_2020!AE35*41.868/1000,"")</f>
        <v/>
      </c>
      <c r="AF35" s="322" t="str">
        <f>IF(GUS_2020!AF35&lt;&gt;"",GUS_2020!AF35*41.868/1000,"")</f>
        <v/>
      </c>
      <c r="AG35" s="322" t="str">
        <f>IF(GUS_2020!AG35&lt;&gt;"",GUS_2020!AG35*41.868/1000,"")</f>
        <v/>
      </c>
      <c r="AH35" s="322" t="str">
        <f>IF(GUS_2020!AH35&lt;&gt;"",GUS_2020!AH35*41.868/1000,"")</f>
        <v/>
      </c>
      <c r="AI35" s="322" t="str">
        <f>IF(GUS_2020!AI35&lt;&gt;"",GUS_2020!AI35*41.868/1000,"")</f>
        <v/>
      </c>
      <c r="AJ35" s="322" t="str">
        <f>IF(GUS_2020!AJ35&lt;&gt;"",GUS_2020!AJ35*41.868/1000,"")</f>
        <v/>
      </c>
      <c r="AK35" s="322" t="str">
        <f>IF(GUS_2020!AK35&lt;&gt;"",GUS_2020!AK35*41.868/1000,"")</f>
        <v/>
      </c>
      <c r="AL35" s="322" t="str">
        <f>IF(GUS_2020!AL35&lt;&gt;"",GUS_2020!AL35*41.868/1000,"")</f>
        <v/>
      </c>
      <c r="AM35" s="322" t="str">
        <f>IF(GUS_2020!AM35&lt;&gt;"",GUS_2020!AM35*41.868/1000,"")</f>
        <v/>
      </c>
      <c r="AN35" s="322" t="str">
        <f>IF(GUS_2020!AN35&lt;&gt;"",GUS_2020!AN35*41.868/1000,"")</f>
        <v/>
      </c>
      <c r="AO35" s="322" t="str">
        <f>IF(GUS_2020!AO35&lt;&gt;"",GUS_2020!AO35*41.868/1000,"")</f>
        <v/>
      </c>
      <c r="AP35" s="322" t="str">
        <f>IF(GUS_2020!AP35&lt;&gt;"",GUS_2020!AP35*41.868/1000,"")</f>
        <v/>
      </c>
      <c r="AQ35" s="322" t="str">
        <f>IF(GUS_2020!AQ35&lt;&gt;"",GUS_2020!AQ35*41.868/1000,"")</f>
        <v/>
      </c>
      <c r="AR35" s="322" t="str">
        <f>IF(GUS_2020!AR35&lt;&gt;"",GUS_2020!AR35*41.868/1000,"")</f>
        <v/>
      </c>
      <c r="AS35" s="322" t="str">
        <f>IF(GUS_2020!AS35&lt;&gt;"",GUS_2020!AS35*41.868/1000,"")</f>
        <v/>
      </c>
      <c r="AT35" s="322" t="str">
        <f>IF(GUS_2020!AT35&lt;&gt;"",GUS_2020!AT35*41.868/1000,"")</f>
        <v/>
      </c>
      <c r="AU35" s="322" t="str">
        <f>IF(GUS_2020!AU35&lt;&gt;"",GUS_2020!AU35*41.868/1000,"")</f>
        <v/>
      </c>
      <c r="AV35" s="322" t="str">
        <f>IF(GUS_2020!AV35&lt;&gt;"",GUS_2020!AV35*41.868/1000,"")</f>
        <v/>
      </c>
      <c r="AW35" s="322" t="str">
        <f>IF(GUS_2020!AW35&lt;&gt;"",GUS_2020!AW35*41.868/1000,"")</f>
        <v/>
      </c>
      <c r="AX35" s="322" t="str">
        <f>IF(GUS_2020!AX35&lt;&gt;"",GUS_2020!AX35*41.868/1000,"")</f>
        <v/>
      </c>
      <c r="AY35" s="322" t="str">
        <f>IF(GUS_2020!AY35&lt;&gt;"",GUS_2020!AY35*41.868/1000,"")</f>
        <v/>
      </c>
      <c r="AZ35" s="322" t="str">
        <f>IF(GUS_2020!AZ35&lt;&gt;"",GUS_2020!AZ35*41.868/1000,"")</f>
        <v/>
      </c>
      <c r="BA35" s="322" t="str">
        <f>IF(GUS_2020!BA35&lt;&gt;"",GUS_2020!BA35*41.868/1000,"")</f>
        <v/>
      </c>
      <c r="BB35" s="322" t="str">
        <f>IF(GUS_2020!BB35&lt;&gt;"",GUS_2020!BB35*41.868/1000,"")</f>
        <v/>
      </c>
      <c r="BC35" s="322" t="str">
        <f>IF(GUS_2020!BC35&lt;&gt;"",GUS_2020!BC35*41.868/1000,"")</f>
        <v/>
      </c>
      <c r="BD35" s="322" t="str">
        <f>IF(GUS_2020!BD35&lt;&gt;"",GUS_2020!BD35*41.868/1000,"")</f>
        <v/>
      </c>
      <c r="BE35" s="322" t="str">
        <f>IF(GUS_2020!BE35&lt;&gt;"",GUS_2020!BE35*41.868/1000,"")</f>
        <v/>
      </c>
      <c r="BF35" s="322" t="str">
        <f>IF(GUS_2020!BF35&lt;&gt;"",GUS_2020!BF35*41.868/1000,"")</f>
        <v/>
      </c>
      <c r="BG35" s="322" t="str">
        <f>IF(GUS_2020!BG35&lt;&gt;"",GUS_2020!BG35*41.868/1000,"")</f>
        <v/>
      </c>
      <c r="BH35" s="322" t="str">
        <f>IF(GUS_2020!BH35&lt;&gt;"",GUS_2020!BH35*41.868/1000,"")</f>
        <v/>
      </c>
      <c r="BI35" s="322" t="str">
        <f>IF(GUS_2020!BI35&lt;&gt;"",GUS_2020!BI35*41.868/1000,"")</f>
        <v/>
      </c>
      <c r="BJ35" s="322" t="str">
        <f>IF(GUS_2020!BJ35&lt;&gt;"",GUS_2020!BJ35*41.868/1000,"")</f>
        <v/>
      </c>
      <c r="BK35" s="322" t="str">
        <f>IF(GUS_2020!BK35&lt;&gt;"",GUS_2020!BK35*41.868/1000,"")</f>
        <v/>
      </c>
      <c r="BL35" s="322" t="str">
        <f>IF(GUS_2020!BL35&lt;&gt;"",GUS_2020!BL35*41.868/1000,"")</f>
        <v/>
      </c>
      <c r="BM35" s="322" t="str">
        <f>IF(GUS_2020!BM35&lt;&gt;"",GUS_2020!BM35*41.868/1000,"")</f>
        <v/>
      </c>
      <c r="BN35" s="322" t="str">
        <f>IF(GUS_2020!BN35&lt;&gt;"",GUS_2020!BN35*41.868/1000,"")</f>
        <v/>
      </c>
      <c r="BO35" s="322" t="str">
        <f>IF(GUS_2020!BO35&lt;&gt;"",GUS_2020!BO35*41.868/1000,"")</f>
        <v/>
      </c>
      <c r="BP35" s="322" t="str">
        <f>IF(GUS_2020!BP35&lt;&gt;"",GUS_2020!BP35*41.868/1000,"")</f>
        <v/>
      </c>
      <c r="BQ35" s="322" t="str">
        <f>IF(GUS_2020!BQ35&lt;&gt;"",GUS_2020!BQ35*41.868/1000,"")</f>
        <v/>
      </c>
      <c r="BR35" s="322" t="str">
        <f>IF(GUS_2020!BR35&lt;&gt;"",GUS_2020!BR35*41.868/1000,"")</f>
        <v/>
      </c>
      <c r="BS35" s="322" t="str">
        <f>IF(GUS_2020!BS35&lt;&gt;"",GUS_2020!BS35*41.868/1000,"")</f>
        <v/>
      </c>
    </row>
    <row r="36" spans="1:71" ht="22.5">
      <c r="A36" s="256" t="s">
        <v>709</v>
      </c>
      <c r="B36" s="257">
        <f>IF(GUS_2020!B36&lt;&gt;"",GUS_2020!B36*41.868/1000,"")</f>
        <v>29.223864000000003</v>
      </c>
      <c r="C36" s="257" t="str">
        <f>IF(GUS_2020!C36&lt;&gt;"",GUS_2020!C36*41.868/1000,"")</f>
        <v/>
      </c>
      <c r="D36" s="257" t="str">
        <f>IF(GUS_2020!D36&lt;&gt;"",GUS_2020!D36*41.868/1000,"")</f>
        <v/>
      </c>
      <c r="E36" s="257" t="str">
        <f>IF(GUS_2020!E36&lt;&gt;"",GUS_2020!E36*41.868/1000,"")</f>
        <v/>
      </c>
      <c r="F36" s="257" t="str">
        <f>IF(GUS_2020!F36&lt;&gt;"",GUS_2020!F36*41.868/1000,"")</f>
        <v/>
      </c>
      <c r="G36" s="257" t="str">
        <f>IF(GUS_2020!G36&lt;&gt;"",GUS_2020!G36*41.868/1000,"")</f>
        <v/>
      </c>
      <c r="H36" s="257" t="str">
        <f>IF(GUS_2020!H36&lt;&gt;"",GUS_2020!H36*41.868/1000,"")</f>
        <v/>
      </c>
      <c r="I36" s="257" t="str">
        <f>IF(GUS_2020!I36&lt;&gt;"",GUS_2020!I36*41.868/1000,"")</f>
        <v/>
      </c>
      <c r="J36" s="257" t="str">
        <f>IF(GUS_2020!J36&lt;&gt;"",GUS_2020!J36*41.868/1000,"")</f>
        <v/>
      </c>
      <c r="K36" s="257" t="str">
        <f>IF(GUS_2020!K36&lt;&gt;"",GUS_2020!K36*41.868/1000,"")</f>
        <v/>
      </c>
      <c r="L36" s="257" t="str">
        <f>IF(GUS_2020!L36&lt;&gt;"",GUS_2020!L36*41.868/1000,"")</f>
        <v/>
      </c>
      <c r="M36" s="257" t="str">
        <f>IF(GUS_2020!M36&lt;&gt;"",GUS_2020!M36*41.868/1000,"")</f>
        <v/>
      </c>
      <c r="N36" s="257" t="str">
        <f>IF(GUS_2020!N36&lt;&gt;"",GUS_2020!N36*41.868/1000,"")</f>
        <v/>
      </c>
      <c r="O36" s="257" t="str">
        <f>IF(GUS_2020!O36&lt;&gt;"",GUS_2020!O36*41.868/1000,"")</f>
        <v/>
      </c>
      <c r="P36" s="257" t="str">
        <f>IF(GUS_2020!P36&lt;&gt;"",GUS_2020!P36*41.868/1000,"")</f>
        <v/>
      </c>
      <c r="Q36" s="257" t="str">
        <f>IF(GUS_2020!Q36&lt;&gt;"",GUS_2020!Q36*41.868/1000,"")</f>
        <v/>
      </c>
      <c r="R36" s="257" t="str">
        <f>IF(GUS_2020!R36&lt;&gt;"",GUS_2020!R36*41.868/1000,"")</f>
        <v/>
      </c>
      <c r="S36" s="257" t="str">
        <f>IF(GUS_2020!S36&lt;&gt;"",GUS_2020!S36*41.868/1000,"")</f>
        <v/>
      </c>
      <c r="T36" s="257" t="str">
        <f>IF(GUS_2020!T36&lt;&gt;"",GUS_2020!T36*41.868/1000,"")</f>
        <v/>
      </c>
      <c r="U36" s="257" t="str">
        <f>IF(GUS_2020!U36&lt;&gt;"",GUS_2020!U36*41.868/1000,"")</f>
        <v/>
      </c>
      <c r="V36" s="257" t="str">
        <f>IF(GUS_2020!V36&lt;&gt;"",GUS_2020!V36*41.868/1000,"")</f>
        <v/>
      </c>
      <c r="W36" s="257">
        <f>IF(GUS_2020!W36&lt;&gt;"",GUS_2020!W36*41.868/1000,"")</f>
        <v>29.223864000000003</v>
      </c>
      <c r="X36" s="257" t="str">
        <f>IF(GUS_2020!X36&lt;&gt;"",GUS_2020!X36*41.868/1000,"")</f>
        <v/>
      </c>
      <c r="Y36" s="257" t="str">
        <f>IF(GUS_2020!Y36&lt;&gt;"",GUS_2020!Y36*41.868/1000,"")</f>
        <v/>
      </c>
      <c r="Z36" s="257" t="str">
        <f>IF(GUS_2020!Z36&lt;&gt;"",GUS_2020!Z36*41.868/1000,"")</f>
        <v/>
      </c>
      <c r="AA36" s="257" t="str">
        <f>IF(GUS_2020!AA36&lt;&gt;"",GUS_2020!AA36*41.868/1000,"")</f>
        <v/>
      </c>
      <c r="AB36" s="257" t="str">
        <f>IF(GUS_2020!AB36&lt;&gt;"",GUS_2020!AB36*41.868/1000,"")</f>
        <v/>
      </c>
      <c r="AC36" s="257">
        <f>IF(GUS_2020!AC36&lt;&gt;"",GUS_2020!AC36*41.868/1000,"")</f>
        <v>5.3591040000000003</v>
      </c>
      <c r="AD36" s="257" t="str">
        <f>IF(GUS_2020!AD36&lt;&gt;"",GUS_2020!AD36*41.868/1000,"")</f>
        <v/>
      </c>
      <c r="AE36" s="257">
        <f>IF(GUS_2020!AE36&lt;&gt;"",GUS_2020!AE36*41.868/1000,"")</f>
        <v>1.1304360000000002</v>
      </c>
      <c r="AF36" s="257" t="str">
        <f>IF(GUS_2020!AF36&lt;&gt;"",GUS_2020!AF36*41.868/1000,"")</f>
        <v/>
      </c>
      <c r="AG36" s="257" t="str">
        <f>IF(GUS_2020!AG36&lt;&gt;"",GUS_2020!AG36*41.868/1000,"")</f>
        <v/>
      </c>
      <c r="AH36" s="257" t="str">
        <f>IF(GUS_2020!AH36&lt;&gt;"",GUS_2020!AH36*41.868/1000,"")</f>
        <v/>
      </c>
      <c r="AI36" s="257" t="str">
        <f>IF(GUS_2020!AI36&lt;&gt;"",GUS_2020!AI36*41.868/1000,"")</f>
        <v/>
      </c>
      <c r="AJ36" s="257" t="str">
        <f>IF(GUS_2020!AJ36&lt;&gt;"",GUS_2020!AJ36*41.868/1000,"")</f>
        <v/>
      </c>
      <c r="AK36" s="257">
        <f>IF(GUS_2020!AK36&lt;&gt;"",GUS_2020!AK36*41.868/1000,"")</f>
        <v>15.491160000000002</v>
      </c>
      <c r="AL36" s="257">
        <f>IF(GUS_2020!AL36&lt;&gt;"",GUS_2020!AL36*41.868/1000,"")</f>
        <v>0.46054800000000001</v>
      </c>
      <c r="AM36" s="257" t="str">
        <f>IF(GUS_2020!AM36&lt;&gt;"",GUS_2020!AM36*41.868/1000,"")</f>
        <v/>
      </c>
      <c r="AN36" s="257" t="str">
        <f>IF(GUS_2020!AN36&lt;&gt;"",GUS_2020!AN36*41.868/1000,"")</f>
        <v/>
      </c>
      <c r="AO36" s="257" t="str">
        <f>IF(GUS_2020!AO36&lt;&gt;"",GUS_2020!AO36*41.868/1000,"")</f>
        <v/>
      </c>
      <c r="AP36" s="257" t="str">
        <f>IF(GUS_2020!AP36&lt;&gt;"",GUS_2020!AP36*41.868/1000,"")</f>
        <v/>
      </c>
      <c r="AQ36" s="257" t="str">
        <f>IF(GUS_2020!AQ36&lt;&gt;"",GUS_2020!AQ36*41.868/1000,"")</f>
        <v/>
      </c>
      <c r="AR36" s="257" t="str">
        <f>IF(GUS_2020!AR36&lt;&gt;"",GUS_2020!AR36*41.868/1000,"")</f>
        <v/>
      </c>
      <c r="AS36" s="257">
        <f>IF(GUS_2020!AS36&lt;&gt;"",GUS_2020!AS36*41.868/1000,"")</f>
        <v>6.782616</v>
      </c>
      <c r="AT36" s="257" t="str">
        <f>IF(GUS_2020!AT36&lt;&gt;"",GUS_2020!AT36*41.868/1000,"")</f>
        <v/>
      </c>
      <c r="AU36" s="257" t="str">
        <f>IF(GUS_2020!AU36&lt;&gt;"",GUS_2020!AU36*41.868/1000,"")</f>
        <v/>
      </c>
      <c r="AV36" s="257" t="str">
        <f>IF(GUS_2020!AV36&lt;&gt;"",GUS_2020!AV36*41.868/1000,"")</f>
        <v/>
      </c>
      <c r="AW36" s="257" t="str">
        <f>IF(GUS_2020!AW36&lt;&gt;"",GUS_2020!AW36*41.868/1000,"")</f>
        <v/>
      </c>
      <c r="AX36" s="257" t="str">
        <f>IF(GUS_2020!AX36&lt;&gt;"",GUS_2020!AX36*41.868/1000,"")</f>
        <v/>
      </c>
      <c r="AY36" s="257" t="str">
        <f>IF(GUS_2020!AY36&lt;&gt;"",GUS_2020!AY36*41.868/1000,"")</f>
        <v/>
      </c>
      <c r="AZ36" s="257" t="str">
        <f>IF(GUS_2020!AZ36&lt;&gt;"",GUS_2020!AZ36*41.868/1000,"")</f>
        <v/>
      </c>
      <c r="BA36" s="257" t="str">
        <f>IF(GUS_2020!BA36&lt;&gt;"",GUS_2020!BA36*41.868/1000,"")</f>
        <v/>
      </c>
      <c r="BB36" s="257" t="str">
        <f>IF(GUS_2020!BB36&lt;&gt;"",GUS_2020!BB36*41.868/1000,"")</f>
        <v/>
      </c>
      <c r="BC36" s="257" t="str">
        <f>IF(GUS_2020!BC36&lt;&gt;"",GUS_2020!BC36*41.868/1000,"")</f>
        <v/>
      </c>
      <c r="BD36" s="257" t="str">
        <f>IF(GUS_2020!BD36&lt;&gt;"",GUS_2020!BD36*41.868/1000,"")</f>
        <v/>
      </c>
      <c r="BE36" s="257" t="str">
        <f>IF(GUS_2020!BE36&lt;&gt;"",GUS_2020!BE36*41.868/1000,"")</f>
        <v/>
      </c>
      <c r="BF36" s="257" t="str">
        <f>IF(GUS_2020!BF36&lt;&gt;"",GUS_2020!BF36*41.868/1000,"")</f>
        <v/>
      </c>
      <c r="BG36" s="257" t="str">
        <f>IF(GUS_2020!BG36&lt;&gt;"",GUS_2020!BG36*41.868/1000,"")</f>
        <v/>
      </c>
      <c r="BH36" s="257" t="str">
        <f>IF(GUS_2020!BH36&lt;&gt;"",GUS_2020!BH36*41.868/1000,"")</f>
        <v/>
      </c>
      <c r="BI36" s="257" t="str">
        <f>IF(GUS_2020!BI36&lt;&gt;"",GUS_2020!BI36*41.868/1000,"")</f>
        <v/>
      </c>
      <c r="BJ36" s="257" t="str">
        <f>IF(GUS_2020!BJ36&lt;&gt;"",GUS_2020!BJ36*41.868/1000,"")</f>
        <v/>
      </c>
      <c r="BK36" s="257" t="str">
        <f>IF(GUS_2020!BK36&lt;&gt;"",GUS_2020!BK36*41.868/1000,"")</f>
        <v/>
      </c>
      <c r="BL36" s="257" t="str">
        <f>IF(GUS_2020!BL36&lt;&gt;"",GUS_2020!BL36*41.868/1000,"")</f>
        <v/>
      </c>
      <c r="BM36" s="257" t="str">
        <f>IF(GUS_2020!BM36&lt;&gt;"",GUS_2020!BM36*41.868/1000,"")</f>
        <v/>
      </c>
      <c r="BN36" s="257" t="str">
        <f>IF(GUS_2020!BN36&lt;&gt;"",GUS_2020!BN36*41.868/1000,"")</f>
        <v/>
      </c>
      <c r="BO36" s="257" t="str">
        <f>IF(GUS_2020!BO36&lt;&gt;"",GUS_2020!BO36*41.868/1000,"")</f>
        <v/>
      </c>
      <c r="BP36" s="257" t="str">
        <f>IF(GUS_2020!BP36&lt;&gt;"",GUS_2020!BP36*41.868/1000,"")</f>
        <v/>
      </c>
      <c r="BQ36" s="257" t="str">
        <f>IF(GUS_2020!BQ36&lt;&gt;"",GUS_2020!BQ36*41.868/1000,"")</f>
        <v/>
      </c>
      <c r="BR36" s="257" t="str">
        <f>IF(GUS_2020!BR36&lt;&gt;"",GUS_2020!BR36*41.868/1000,"")</f>
        <v/>
      </c>
      <c r="BS36" s="257" t="str">
        <f>IF(GUS_2020!BS36&lt;&gt;"",GUS_2020!BS36*41.868/1000,"")</f>
        <v/>
      </c>
    </row>
    <row r="37" spans="1:71" ht="22.5">
      <c r="A37" s="256" t="s">
        <v>710</v>
      </c>
      <c r="B37" s="257">
        <f>IF(GUS_2020!B37&lt;&gt;"",GUS_2020!B37*41.868/1000,"")</f>
        <v>6.782616</v>
      </c>
      <c r="C37" s="257" t="str">
        <f>IF(GUS_2020!C37&lt;&gt;"",GUS_2020!C37*41.868/1000,"")</f>
        <v/>
      </c>
      <c r="D37" s="257" t="str">
        <f>IF(GUS_2020!D37&lt;&gt;"",GUS_2020!D37*41.868/1000,"")</f>
        <v/>
      </c>
      <c r="E37" s="257" t="str">
        <f>IF(GUS_2020!E37&lt;&gt;"",GUS_2020!E37*41.868/1000,"")</f>
        <v/>
      </c>
      <c r="F37" s="257" t="str">
        <f>IF(GUS_2020!F37&lt;&gt;"",GUS_2020!F37*41.868/1000,"")</f>
        <v/>
      </c>
      <c r="G37" s="257" t="str">
        <f>IF(GUS_2020!G37&lt;&gt;"",GUS_2020!G37*41.868/1000,"")</f>
        <v/>
      </c>
      <c r="H37" s="257" t="str">
        <f>IF(GUS_2020!H37&lt;&gt;"",GUS_2020!H37*41.868/1000,"")</f>
        <v/>
      </c>
      <c r="I37" s="257" t="str">
        <f>IF(GUS_2020!I37&lt;&gt;"",GUS_2020!I37*41.868/1000,"")</f>
        <v/>
      </c>
      <c r="J37" s="257" t="str">
        <f>IF(GUS_2020!J37&lt;&gt;"",GUS_2020!J37*41.868/1000,"")</f>
        <v/>
      </c>
      <c r="K37" s="257" t="str">
        <f>IF(GUS_2020!K37&lt;&gt;"",GUS_2020!K37*41.868/1000,"")</f>
        <v/>
      </c>
      <c r="L37" s="257" t="str">
        <f>IF(GUS_2020!L37&lt;&gt;"",GUS_2020!L37*41.868/1000,"")</f>
        <v/>
      </c>
      <c r="M37" s="257" t="str">
        <f>IF(GUS_2020!M37&lt;&gt;"",GUS_2020!M37*41.868/1000,"")</f>
        <v/>
      </c>
      <c r="N37" s="257" t="str">
        <f>IF(GUS_2020!N37&lt;&gt;"",GUS_2020!N37*41.868/1000,"")</f>
        <v/>
      </c>
      <c r="O37" s="257" t="str">
        <f>IF(GUS_2020!O37&lt;&gt;"",GUS_2020!O37*41.868/1000,"")</f>
        <v/>
      </c>
      <c r="P37" s="257" t="str">
        <f>IF(GUS_2020!P37&lt;&gt;"",GUS_2020!P37*41.868/1000,"")</f>
        <v/>
      </c>
      <c r="Q37" s="257" t="str">
        <f>IF(GUS_2020!Q37&lt;&gt;"",GUS_2020!Q37*41.868/1000,"")</f>
        <v/>
      </c>
      <c r="R37" s="257" t="str">
        <f>IF(GUS_2020!R37&lt;&gt;"",GUS_2020!R37*41.868/1000,"")</f>
        <v/>
      </c>
      <c r="S37" s="257" t="str">
        <f>IF(GUS_2020!S37&lt;&gt;"",GUS_2020!S37*41.868/1000,"")</f>
        <v/>
      </c>
      <c r="T37" s="257" t="str">
        <f>IF(GUS_2020!T37&lt;&gt;"",GUS_2020!T37*41.868/1000,"")</f>
        <v/>
      </c>
      <c r="U37" s="257" t="str">
        <f>IF(GUS_2020!U37&lt;&gt;"",GUS_2020!U37*41.868/1000,"")</f>
        <v/>
      </c>
      <c r="V37" s="257" t="str">
        <f>IF(GUS_2020!V37&lt;&gt;"",GUS_2020!V37*41.868/1000,"")</f>
        <v/>
      </c>
      <c r="W37" s="257">
        <f>IF(GUS_2020!W37&lt;&gt;"",GUS_2020!W37*41.868/1000,"")</f>
        <v>6.782616</v>
      </c>
      <c r="X37" s="257" t="str">
        <f>IF(GUS_2020!X37&lt;&gt;"",GUS_2020!X37*41.868/1000,"")</f>
        <v/>
      </c>
      <c r="Y37" s="257" t="str">
        <f>IF(GUS_2020!Y37&lt;&gt;"",GUS_2020!Y37*41.868/1000,"")</f>
        <v/>
      </c>
      <c r="Z37" s="257" t="str">
        <f>IF(GUS_2020!Z37&lt;&gt;"",GUS_2020!Z37*41.868/1000,"")</f>
        <v/>
      </c>
      <c r="AA37" s="257" t="str">
        <f>IF(GUS_2020!AA37&lt;&gt;"",GUS_2020!AA37*41.868/1000,"")</f>
        <v/>
      </c>
      <c r="AB37" s="257" t="str">
        <f>IF(GUS_2020!AB37&lt;&gt;"",GUS_2020!AB37*41.868/1000,"")</f>
        <v/>
      </c>
      <c r="AC37" s="257" t="str">
        <f>IF(GUS_2020!AC37&lt;&gt;"",GUS_2020!AC37*41.868/1000,"")</f>
        <v/>
      </c>
      <c r="AD37" s="257" t="str">
        <f>IF(GUS_2020!AD37&lt;&gt;"",GUS_2020!AD37*41.868/1000,"")</f>
        <v/>
      </c>
      <c r="AE37" s="257">
        <f>IF(GUS_2020!AE37&lt;&gt;"",GUS_2020!AE37*41.868/1000,"")</f>
        <v>1.4235120000000001</v>
      </c>
      <c r="AF37" s="257" t="str">
        <f>IF(GUS_2020!AF37&lt;&gt;"",GUS_2020!AF37*41.868/1000,"")</f>
        <v/>
      </c>
      <c r="AG37" s="257" t="str">
        <f>IF(GUS_2020!AG37&lt;&gt;"",GUS_2020!AG37*41.868/1000,"")</f>
        <v/>
      </c>
      <c r="AH37" s="257" t="str">
        <f>IF(GUS_2020!AH37&lt;&gt;"",GUS_2020!AH37*41.868/1000,"")</f>
        <v/>
      </c>
      <c r="AI37" s="257" t="str">
        <f>IF(GUS_2020!AI37&lt;&gt;"",GUS_2020!AI37*41.868/1000,"")</f>
        <v/>
      </c>
      <c r="AJ37" s="257" t="str">
        <f>IF(GUS_2020!AJ37&lt;&gt;"",GUS_2020!AJ37*41.868/1000,"")</f>
        <v/>
      </c>
      <c r="AK37" s="257" t="str">
        <f>IF(GUS_2020!AK37&lt;&gt;"",GUS_2020!AK37*41.868/1000,"")</f>
        <v/>
      </c>
      <c r="AL37" s="257" t="str">
        <f>IF(GUS_2020!AL37&lt;&gt;"",GUS_2020!AL37*41.868/1000,"")</f>
        <v/>
      </c>
      <c r="AM37" s="257" t="str">
        <f>IF(GUS_2020!AM37&lt;&gt;"",GUS_2020!AM37*41.868/1000,"")</f>
        <v/>
      </c>
      <c r="AN37" s="257" t="str">
        <f>IF(GUS_2020!AN37&lt;&gt;"",GUS_2020!AN37*41.868/1000,"")</f>
        <v/>
      </c>
      <c r="AO37" s="257">
        <f>IF(GUS_2020!AO37&lt;&gt;"",GUS_2020!AO37*41.868/1000,"")</f>
        <v>3.0982319999999999</v>
      </c>
      <c r="AP37" s="257" t="str">
        <f>IF(GUS_2020!AP37&lt;&gt;"",GUS_2020!AP37*41.868/1000,"")</f>
        <v/>
      </c>
      <c r="AQ37" s="257" t="str">
        <f>IF(GUS_2020!AQ37&lt;&gt;"",GUS_2020!AQ37*41.868/1000,"")</f>
        <v/>
      </c>
      <c r="AR37" s="257" t="str">
        <f>IF(GUS_2020!AR37&lt;&gt;"",GUS_2020!AR37*41.868/1000,"")</f>
        <v/>
      </c>
      <c r="AS37" s="257">
        <f>IF(GUS_2020!AS37&lt;&gt;"",GUS_2020!AS37*41.868/1000,"")</f>
        <v>2.219004</v>
      </c>
      <c r="AT37" s="257" t="str">
        <f>IF(GUS_2020!AT37&lt;&gt;"",GUS_2020!AT37*41.868/1000,"")</f>
        <v/>
      </c>
      <c r="AU37" s="257" t="str">
        <f>IF(GUS_2020!AU37&lt;&gt;"",GUS_2020!AU37*41.868/1000,"")</f>
        <v/>
      </c>
      <c r="AV37" s="257" t="str">
        <f>IF(GUS_2020!AV37&lt;&gt;"",GUS_2020!AV37*41.868/1000,"")</f>
        <v/>
      </c>
      <c r="AW37" s="257" t="str">
        <f>IF(GUS_2020!AW37&lt;&gt;"",GUS_2020!AW37*41.868/1000,"")</f>
        <v/>
      </c>
      <c r="AX37" s="257" t="str">
        <f>IF(GUS_2020!AX37&lt;&gt;"",GUS_2020!AX37*41.868/1000,"")</f>
        <v/>
      </c>
      <c r="AY37" s="257" t="str">
        <f>IF(GUS_2020!AY37&lt;&gt;"",GUS_2020!AY37*41.868/1000,"")</f>
        <v/>
      </c>
      <c r="AZ37" s="257" t="str">
        <f>IF(GUS_2020!AZ37&lt;&gt;"",GUS_2020!AZ37*41.868/1000,"")</f>
        <v/>
      </c>
      <c r="BA37" s="257" t="str">
        <f>IF(GUS_2020!BA37&lt;&gt;"",GUS_2020!BA37*41.868/1000,"")</f>
        <v/>
      </c>
      <c r="BB37" s="257" t="str">
        <f>IF(GUS_2020!BB37&lt;&gt;"",GUS_2020!BB37*41.868/1000,"")</f>
        <v/>
      </c>
      <c r="BC37" s="257" t="str">
        <f>IF(GUS_2020!BC37&lt;&gt;"",GUS_2020!BC37*41.868/1000,"")</f>
        <v/>
      </c>
      <c r="BD37" s="257" t="str">
        <f>IF(GUS_2020!BD37&lt;&gt;"",GUS_2020!BD37*41.868/1000,"")</f>
        <v/>
      </c>
      <c r="BE37" s="257" t="str">
        <f>IF(GUS_2020!BE37&lt;&gt;"",GUS_2020!BE37*41.868/1000,"")</f>
        <v/>
      </c>
      <c r="BF37" s="257" t="str">
        <f>IF(GUS_2020!BF37&lt;&gt;"",GUS_2020!BF37*41.868/1000,"")</f>
        <v/>
      </c>
      <c r="BG37" s="257" t="str">
        <f>IF(GUS_2020!BG37&lt;&gt;"",GUS_2020!BG37*41.868/1000,"")</f>
        <v/>
      </c>
      <c r="BH37" s="257" t="str">
        <f>IF(GUS_2020!BH37&lt;&gt;"",GUS_2020!BH37*41.868/1000,"")</f>
        <v/>
      </c>
      <c r="BI37" s="257" t="str">
        <f>IF(GUS_2020!BI37&lt;&gt;"",GUS_2020!BI37*41.868/1000,"")</f>
        <v/>
      </c>
      <c r="BJ37" s="257" t="str">
        <f>IF(GUS_2020!BJ37&lt;&gt;"",GUS_2020!BJ37*41.868/1000,"")</f>
        <v/>
      </c>
      <c r="BK37" s="257" t="str">
        <f>IF(GUS_2020!BK37&lt;&gt;"",GUS_2020!BK37*41.868/1000,"")</f>
        <v/>
      </c>
      <c r="BL37" s="257" t="str">
        <f>IF(GUS_2020!BL37&lt;&gt;"",GUS_2020!BL37*41.868/1000,"")</f>
        <v/>
      </c>
      <c r="BM37" s="257" t="str">
        <f>IF(GUS_2020!BM37&lt;&gt;"",GUS_2020!BM37*41.868/1000,"")</f>
        <v/>
      </c>
      <c r="BN37" s="257" t="str">
        <f>IF(GUS_2020!BN37&lt;&gt;"",GUS_2020!BN37*41.868/1000,"")</f>
        <v/>
      </c>
      <c r="BO37" s="257" t="str">
        <f>IF(GUS_2020!BO37&lt;&gt;"",GUS_2020!BO37*41.868/1000,"")</f>
        <v/>
      </c>
      <c r="BP37" s="257" t="str">
        <f>IF(GUS_2020!BP37&lt;&gt;"",GUS_2020!BP37*41.868/1000,"")</f>
        <v/>
      </c>
      <c r="BQ37" s="257" t="str">
        <f>IF(GUS_2020!BQ37&lt;&gt;"",GUS_2020!BQ37*41.868/1000,"")</f>
        <v/>
      </c>
      <c r="BR37" s="257" t="str">
        <f>IF(GUS_2020!BR37&lt;&gt;"",GUS_2020!BR37*41.868/1000,"")</f>
        <v/>
      </c>
      <c r="BS37" s="257" t="str">
        <f>IF(GUS_2020!BS37&lt;&gt;"",GUS_2020!BS37*41.868/1000,"")</f>
        <v/>
      </c>
    </row>
    <row r="38" spans="1:71" ht="22.5">
      <c r="A38" s="256" t="s">
        <v>711</v>
      </c>
      <c r="B38" s="257" t="str">
        <f>IF(GUS_2020!B38&lt;&gt;"",GUS_2020!B38*41.868/1000,"")</f>
        <v/>
      </c>
      <c r="C38" s="257" t="str">
        <f>IF(GUS_2020!C38&lt;&gt;"",GUS_2020!C38*41.868/1000,"")</f>
        <v/>
      </c>
      <c r="D38" s="257" t="str">
        <f>IF(GUS_2020!D38&lt;&gt;"",GUS_2020!D38*41.868/1000,"")</f>
        <v/>
      </c>
      <c r="E38" s="257" t="str">
        <f>IF(GUS_2020!E38&lt;&gt;"",GUS_2020!E38*41.868/1000,"")</f>
        <v/>
      </c>
      <c r="F38" s="257" t="str">
        <f>IF(GUS_2020!F38&lt;&gt;"",GUS_2020!F38*41.868/1000,"")</f>
        <v/>
      </c>
      <c r="G38" s="257" t="str">
        <f>IF(GUS_2020!G38&lt;&gt;"",GUS_2020!G38*41.868/1000,"")</f>
        <v/>
      </c>
      <c r="H38" s="257" t="str">
        <f>IF(GUS_2020!H38&lt;&gt;"",GUS_2020!H38*41.868/1000,"")</f>
        <v/>
      </c>
      <c r="I38" s="257" t="str">
        <f>IF(GUS_2020!I38&lt;&gt;"",GUS_2020!I38*41.868/1000,"")</f>
        <v/>
      </c>
      <c r="J38" s="257" t="str">
        <f>IF(GUS_2020!J38&lt;&gt;"",GUS_2020!J38*41.868/1000,"")</f>
        <v/>
      </c>
      <c r="K38" s="257" t="str">
        <f>IF(GUS_2020!K38&lt;&gt;"",GUS_2020!K38*41.868/1000,"")</f>
        <v/>
      </c>
      <c r="L38" s="257" t="str">
        <f>IF(GUS_2020!L38&lt;&gt;"",GUS_2020!L38*41.868/1000,"")</f>
        <v/>
      </c>
      <c r="M38" s="257" t="str">
        <f>IF(GUS_2020!M38&lt;&gt;"",GUS_2020!M38*41.868/1000,"")</f>
        <v/>
      </c>
      <c r="N38" s="257" t="str">
        <f>IF(GUS_2020!N38&lt;&gt;"",GUS_2020!N38*41.868/1000,"")</f>
        <v/>
      </c>
      <c r="O38" s="257" t="str">
        <f>IF(GUS_2020!O38&lt;&gt;"",GUS_2020!O38*41.868/1000,"")</f>
        <v/>
      </c>
      <c r="P38" s="257" t="str">
        <f>IF(GUS_2020!P38&lt;&gt;"",GUS_2020!P38*41.868/1000,"")</f>
        <v/>
      </c>
      <c r="Q38" s="257" t="str">
        <f>IF(GUS_2020!Q38&lt;&gt;"",GUS_2020!Q38*41.868/1000,"")</f>
        <v/>
      </c>
      <c r="R38" s="257" t="str">
        <f>IF(GUS_2020!R38&lt;&gt;"",GUS_2020!R38*41.868/1000,"")</f>
        <v/>
      </c>
      <c r="S38" s="257" t="str">
        <f>IF(GUS_2020!S38&lt;&gt;"",GUS_2020!S38*41.868/1000,"")</f>
        <v/>
      </c>
      <c r="T38" s="257" t="str">
        <f>IF(GUS_2020!T38&lt;&gt;"",GUS_2020!T38*41.868/1000,"")</f>
        <v/>
      </c>
      <c r="U38" s="257" t="str">
        <f>IF(GUS_2020!U38&lt;&gt;"",GUS_2020!U38*41.868/1000,"")</f>
        <v/>
      </c>
      <c r="V38" s="257" t="str">
        <f>IF(GUS_2020!V38&lt;&gt;"",GUS_2020!V38*41.868/1000,"")</f>
        <v/>
      </c>
      <c r="W38" s="257" t="str">
        <f>IF(GUS_2020!W38&lt;&gt;"",GUS_2020!W38*41.868/1000,"")</f>
        <v/>
      </c>
      <c r="X38" s="257" t="str">
        <f>IF(GUS_2020!X38&lt;&gt;"",GUS_2020!X38*41.868/1000,"")</f>
        <v/>
      </c>
      <c r="Y38" s="257" t="str">
        <f>IF(GUS_2020!Y38&lt;&gt;"",GUS_2020!Y38*41.868/1000,"")</f>
        <v/>
      </c>
      <c r="Z38" s="257" t="str">
        <f>IF(GUS_2020!Z38&lt;&gt;"",GUS_2020!Z38*41.868/1000,"")</f>
        <v/>
      </c>
      <c r="AA38" s="257" t="str">
        <f>IF(GUS_2020!AA38&lt;&gt;"",GUS_2020!AA38*41.868/1000,"")</f>
        <v/>
      </c>
      <c r="AB38" s="257" t="str">
        <f>IF(GUS_2020!AB38&lt;&gt;"",GUS_2020!AB38*41.868/1000,"")</f>
        <v/>
      </c>
      <c r="AC38" s="257" t="str">
        <f>IF(GUS_2020!AC38&lt;&gt;"",GUS_2020!AC38*41.868/1000,"")</f>
        <v/>
      </c>
      <c r="AD38" s="257" t="str">
        <f>IF(GUS_2020!AD38&lt;&gt;"",GUS_2020!AD38*41.868/1000,"")</f>
        <v/>
      </c>
      <c r="AE38" s="257" t="str">
        <f>IF(GUS_2020!AE38&lt;&gt;"",GUS_2020!AE38*41.868/1000,"")</f>
        <v/>
      </c>
      <c r="AF38" s="257" t="str">
        <f>IF(GUS_2020!AF38&lt;&gt;"",GUS_2020!AF38*41.868/1000,"")</f>
        <v/>
      </c>
      <c r="AG38" s="257" t="str">
        <f>IF(GUS_2020!AG38&lt;&gt;"",GUS_2020!AG38*41.868/1000,"")</f>
        <v/>
      </c>
      <c r="AH38" s="257" t="str">
        <f>IF(GUS_2020!AH38&lt;&gt;"",GUS_2020!AH38*41.868/1000,"")</f>
        <v/>
      </c>
      <c r="AI38" s="257" t="str">
        <f>IF(GUS_2020!AI38&lt;&gt;"",GUS_2020!AI38*41.868/1000,"")</f>
        <v/>
      </c>
      <c r="AJ38" s="257" t="str">
        <f>IF(GUS_2020!AJ38&lt;&gt;"",GUS_2020!AJ38*41.868/1000,"")</f>
        <v/>
      </c>
      <c r="AK38" s="257" t="str">
        <f>IF(GUS_2020!AK38&lt;&gt;"",GUS_2020!AK38*41.868/1000,"")</f>
        <v/>
      </c>
      <c r="AL38" s="257" t="str">
        <f>IF(GUS_2020!AL38&lt;&gt;"",GUS_2020!AL38*41.868/1000,"")</f>
        <v/>
      </c>
      <c r="AM38" s="257" t="str">
        <f>IF(GUS_2020!AM38&lt;&gt;"",GUS_2020!AM38*41.868/1000,"")</f>
        <v/>
      </c>
      <c r="AN38" s="257" t="str">
        <f>IF(GUS_2020!AN38&lt;&gt;"",GUS_2020!AN38*41.868/1000,"")</f>
        <v/>
      </c>
      <c r="AO38" s="257" t="str">
        <f>IF(GUS_2020!AO38&lt;&gt;"",GUS_2020!AO38*41.868/1000,"")</f>
        <v/>
      </c>
      <c r="AP38" s="257" t="str">
        <f>IF(GUS_2020!AP38&lt;&gt;"",GUS_2020!AP38*41.868/1000,"")</f>
        <v/>
      </c>
      <c r="AQ38" s="257" t="str">
        <f>IF(GUS_2020!AQ38&lt;&gt;"",GUS_2020!AQ38*41.868/1000,"")</f>
        <v/>
      </c>
      <c r="AR38" s="257" t="str">
        <f>IF(GUS_2020!AR38&lt;&gt;"",GUS_2020!AR38*41.868/1000,"")</f>
        <v/>
      </c>
      <c r="AS38" s="257" t="str">
        <f>IF(GUS_2020!AS38&lt;&gt;"",GUS_2020!AS38*41.868/1000,"")</f>
        <v/>
      </c>
      <c r="AT38" s="257" t="str">
        <f>IF(GUS_2020!AT38&lt;&gt;"",GUS_2020!AT38*41.868/1000,"")</f>
        <v/>
      </c>
      <c r="AU38" s="257" t="str">
        <f>IF(GUS_2020!AU38&lt;&gt;"",GUS_2020!AU38*41.868/1000,"")</f>
        <v/>
      </c>
      <c r="AV38" s="257" t="str">
        <f>IF(GUS_2020!AV38&lt;&gt;"",GUS_2020!AV38*41.868/1000,"")</f>
        <v/>
      </c>
      <c r="AW38" s="257" t="str">
        <f>IF(GUS_2020!AW38&lt;&gt;"",GUS_2020!AW38*41.868/1000,"")</f>
        <v/>
      </c>
      <c r="AX38" s="257" t="str">
        <f>IF(GUS_2020!AX38&lt;&gt;"",GUS_2020!AX38*41.868/1000,"")</f>
        <v/>
      </c>
      <c r="AY38" s="257" t="str">
        <f>IF(GUS_2020!AY38&lt;&gt;"",GUS_2020!AY38*41.868/1000,"")</f>
        <v/>
      </c>
      <c r="AZ38" s="257" t="str">
        <f>IF(GUS_2020!AZ38&lt;&gt;"",GUS_2020!AZ38*41.868/1000,"")</f>
        <v/>
      </c>
      <c r="BA38" s="257" t="str">
        <f>IF(GUS_2020!BA38&lt;&gt;"",GUS_2020!BA38*41.868/1000,"")</f>
        <v/>
      </c>
      <c r="BB38" s="257" t="str">
        <f>IF(GUS_2020!BB38&lt;&gt;"",GUS_2020!BB38*41.868/1000,"")</f>
        <v/>
      </c>
      <c r="BC38" s="257" t="str">
        <f>IF(GUS_2020!BC38&lt;&gt;"",GUS_2020!BC38*41.868/1000,"")</f>
        <v/>
      </c>
      <c r="BD38" s="257" t="str">
        <f>IF(GUS_2020!BD38&lt;&gt;"",GUS_2020!BD38*41.868/1000,"")</f>
        <v/>
      </c>
      <c r="BE38" s="257" t="str">
        <f>IF(GUS_2020!BE38&lt;&gt;"",GUS_2020!BE38*41.868/1000,"")</f>
        <v/>
      </c>
      <c r="BF38" s="257" t="str">
        <f>IF(GUS_2020!BF38&lt;&gt;"",GUS_2020!BF38*41.868/1000,"")</f>
        <v/>
      </c>
      <c r="BG38" s="257" t="str">
        <f>IF(GUS_2020!BG38&lt;&gt;"",GUS_2020!BG38*41.868/1000,"")</f>
        <v/>
      </c>
      <c r="BH38" s="257" t="str">
        <f>IF(GUS_2020!BH38&lt;&gt;"",GUS_2020!BH38*41.868/1000,"")</f>
        <v/>
      </c>
      <c r="BI38" s="257" t="str">
        <f>IF(GUS_2020!BI38&lt;&gt;"",GUS_2020!BI38*41.868/1000,"")</f>
        <v/>
      </c>
      <c r="BJ38" s="257" t="str">
        <f>IF(GUS_2020!BJ38&lt;&gt;"",GUS_2020!BJ38*41.868/1000,"")</f>
        <v/>
      </c>
      <c r="BK38" s="257" t="str">
        <f>IF(GUS_2020!BK38&lt;&gt;"",GUS_2020!BK38*41.868/1000,"")</f>
        <v/>
      </c>
      <c r="BL38" s="257" t="str">
        <f>IF(GUS_2020!BL38&lt;&gt;"",GUS_2020!BL38*41.868/1000,"")</f>
        <v/>
      </c>
      <c r="BM38" s="257" t="str">
        <f>IF(GUS_2020!BM38&lt;&gt;"",GUS_2020!BM38*41.868/1000,"")</f>
        <v/>
      </c>
      <c r="BN38" s="257" t="str">
        <f>IF(GUS_2020!BN38&lt;&gt;"",GUS_2020!BN38*41.868/1000,"")</f>
        <v/>
      </c>
      <c r="BO38" s="257" t="str">
        <f>IF(GUS_2020!BO38&lt;&gt;"",GUS_2020!BO38*41.868/1000,"")</f>
        <v/>
      </c>
      <c r="BP38" s="257" t="str">
        <f>IF(GUS_2020!BP38&lt;&gt;"",GUS_2020!BP38*41.868/1000,"")</f>
        <v/>
      </c>
      <c r="BQ38" s="257" t="str">
        <f>IF(GUS_2020!BQ38&lt;&gt;"",GUS_2020!BQ38*41.868/1000,"")</f>
        <v/>
      </c>
      <c r="BR38" s="257" t="str">
        <f>IF(GUS_2020!BR38&lt;&gt;"",GUS_2020!BR38*41.868/1000,"")</f>
        <v/>
      </c>
      <c r="BS38" s="257" t="str">
        <f>IF(GUS_2020!BS38&lt;&gt;"",GUS_2020!BS38*41.868/1000,"")</f>
        <v/>
      </c>
    </row>
    <row r="39" spans="1:71" ht="22.5">
      <c r="A39" s="256" t="s">
        <v>712</v>
      </c>
      <c r="B39" s="257" t="str">
        <f>IF(GUS_2020!B39&lt;&gt;"",GUS_2020!B39*41.868/1000,"")</f>
        <v/>
      </c>
      <c r="C39" s="257" t="str">
        <f>IF(GUS_2020!C39&lt;&gt;"",GUS_2020!C39*41.868/1000,"")</f>
        <v/>
      </c>
      <c r="D39" s="257" t="str">
        <f>IF(GUS_2020!D39&lt;&gt;"",GUS_2020!D39*41.868/1000,"")</f>
        <v/>
      </c>
      <c r="E39" s="257" t="str">
        <f>IF(GUS_2020!E39&lt;&gt;"",GUS_2020!E39*41.868/1000,"")</f>
        <v/>
      </c>
      <c r="F39" s="257" t="str">
        <f>IF(GUS_2020!F39&lt;&gt;"",GUS_2020!F39*41.868/1000,"")</f>
        <v/>
      </c>
      <c r="G39" s="257" t="str">
        <f>IF(GUS_2020!G39&lt;&gt;"",GUS_2020!G39*41.868/1000,"")</f>
        <v/>
      </c>
      <c r="H39" s="257" t="str">
        <f>IF(GUS_2020!H39&lt;&gt;"",GUS_2020!H39*41.868/1000,"")</f>
        <v/>
      </c>
      <c r="I39" s="257" t="str">
        <f>IF(GUS_2020!I39&lt;&gt;"",GUS_2020!I39*41.868/1000,"")</f>
        <v/>
      </c>
      <c r="J39" s="257" t="str">
        <f>IF(GUS_2020!J39&lt;&gt;"",GUS_2020!J39*41.868/1000,"")</f>
        <v/>
      </c>
      <c r="K39" s="257" t="str">
        <f>IF(GUS_2020!K39&lt;&gt;"",GUS_2020!K39*41.868/1000,"")</f>
        <v/>
      </c>
      <c r="L39" s="257" t="str">
        <f>IF(GUS_2020!L39&lt;&gt;"",GUS_2020!L39*41.868/1000,"")</f>
        <v/>
      </c>
      <c r="M39" s="257" t="str">
        <f>IF(GUS_2020!M39&lt;&gt;"",GUS_2020!M39*41.868/1000,"")</f>
        <v/>
      </c>
      <c r="N39" s="257" t="str">
        <f>IF(GUS_2020!N39&lt;&gt;"",GUS_2020!N39*41.868/1000,"")</f>
        <v/>
      </c>
      <c r="O39" s="257" t="str">
        <f>IF(GUS_2020!O39&lt;&gt;"",GUS_2020!O39*41.868/1000,"")</f>
        <v/>
      </c>
      <c r="P39" s="257" t="str">
        <f>IF(GUS_2020!P39&lt;&gt;"",GUS_2020!P39*41.868/1000,"")</f>
        <v/>
      </c>
      <c r="Q39" s="257" t="str">
        <f>IF(GUS_2020!Q39&lt;&gt;"",GUS_2020!Q39*41.868/1000,"")</f>
        <v/>
      </c>
      <c r="R39" s="257" t="str">
        <f>IF(GUS_2020!R39&lt;&gt;"",GUS_2020!R39*41.868/1000,"")</f>
        <v/>
      </c>
      <c r="S39" s="257" t="str">
        <f>IF(GUS_2020!S39&lt;&gt;"",GUS_2020!S39*41.868/1000,"")</f>
        <v/>
      </c>
      <c r="T39" s="257" t="str">
        <f>IF(GUS_2020!T39&lt;&gt;"",GUS_2020!T39*41.868/1000,"")</f>
        <v/>
      </c>
      <c r="U39" s="257" t="str">
        <f>IF(GUS_2020!U39&lt;&gt;"",GUS_2020!U39*41.868/1000,"")</f>
        <v/>
      </c>
      <c r="V39" s="257" t="str">
        <f>IF(GUS_2020!V39&lt;&gt;"",GUS_2020!V39*41.868/1000,"")</f>
        <v/>
      </c>
      <c r="W39" s="257" t="str">
        <f>IF(GUS_2020!W39&lt;&gt;"",GUS_2020!W39*41.868/1000,"")</f>
        <v/>
      </c>
      <c r="X39" s="257" t="str">
        <f>IF(GUS_2020!X39&lt;&gt;"",GUS_2020!X39*41.868/1000,"")</f>
        <v/>
      </c>
      <c r="Y39" s="257" t="str">
        <f>IF(GUS_2020!Y39&lt;&gt;"",GUS_2020!Y39*41.868/1000,"")</f>
        <v/>
      </c>
      <c r="Z39" s="257" t="str">
        <f>IF(GUS_2020!Z39&lt;&gt;"",GUS_2020!Z39*41.868/1000,"")</f>
        <v/>
      </c>
      <c r="AA39" s="257" t="str">
        <f>IF(GUS_2020!AA39&lt;&gt;"",GUS_2020!AA39*41.868/1000,"")</f>
        <v/>
      </c>
      <c r="AB39" s="257" t="str">
        <f>IF(GUS_2020!AB39&lt;&gt;"",GUS_2020!AB39*41.868/1000,"")</f>
        <v/>
      </c>
      <c r="AC39" s="257" t="str">
        <f>IF(GUS_2020!AC39&lt;&gt;"",GUS_2020!AC39*41.868/1000,"")</f>
        <v/>
      </c>
      <c r="AD39" s="257" t="str">
        <f>IF(GUS_2020!AD39&lt;&gt;"",GUS_2020!AD39*41.868/1000,"")</f>
        <v/>
      </c>
      <c r="AE39" s="257" t="str">
        <f>IF(GUS_2020!AE39&lt;&gt;"",GUS_2020!AE39*41.868/1000,"")</f>
        <v/>
      </c>
      <c r="AF39" s="257" t="str">
        <f>IF(GUS_2020!AF39&lt;&gt;"",GUS_2020!AF39*41.868/1000,"")</f>
        <v/>
      </c>
      <c r="AG39" s="257" t="str">
        <f>IF(GUS_2020!AG39&lt;&gt;"",GUS_2020!AG39*41.868/1000,"")</f>
        <v/>
      </c>
      <c r="AH39" s="257" t="str">
        <f>IF(GUS_2020!AH39&lt;&gt;"",GUS_2020!AH39*41.868/1000,"")</f>
        <v/>
      </c>
      <c r="AI39" s="257" t="str">
        <f>IF(GUS_2020!AI39&lt;&gt;"",GUS_2020!AI39*41.868/1000,"")</f>
        <v/>
      </c>
      <c r="AJ39" s="257" t="str">
        <f>IF(GUS_2020!AJ39&lt;&gt;"",GUS_2020!AJ39*41.868/1000,"")</f>
        <v/>
      </c>
      <c r="AK39" s="257" t="str">
        <f>IF(GUS_2020!AK39&lt;&gt;"",GUS_2020!AK39*41.868/1000,"")</f>
        <v/>
      </c>
      <c r="AL39" s="257" t="str">
        <f>IF(GUS_2020!AL39&lt;&gt;"",GUS_2020!AL39*41.868/1000,"")</f>
        <v/>
      </c>
      <c r="AM39" s="257" t="str">
        <f>IF(GUS_2020!AM39&lt;&gt;"",GUS_2020!AM39*41.868/1000,"")</f>
        <v/>
      </c>
      <c r="AN39" s="257" t="str">
        <f>IF(GUS_2020!AN39&lt;&gt;"",GUS_2020!AN39*41.868/1000,"")</f>
        <v/>
      </c>
      <c r="AO39" s="257" t="str">
        <f>IF(GUS_2020!AO39&lt;&gt;"",GUS_2020!AO39*41.868/1000,"")</f>
        <v/>
      </c>
      <c r="AP39" s="257" t="str">
        <f>IF(GUS_2020!AP39&lt;&gt;"",GUS_2020!AP39*41.868/1000,"")</f>
        <v/>
      </c>
      <c r="AQ39" s="257" t="str">
        <f>IF(GUS_2020!AQ39&lt;&gt;"",GUS_2020!AQ39*41.868/1000,"")</f>
        <v/>
      </c>
      <c r="AR39" s="257" t="str">
        <f>IF(GUS_2020!AR39&lt;&gt;"",GUS_2020!AR39*41.868/1000,"")</f>
        <v/>
      </c>
      <c r="AS39" s="257" t="str">
        <f>IF(GUS_2020!AS39&lt;&gt;"",GUS_2020!AS39*41.868/1000,"")</f>
        <v/>
      </c>
      <c r="AT39" s="257" t="str">
        <f>IF(GUS_2020!AT39&lt;&gt;"",GUS_2020!AT39*41.868/1000,"")</f>
        <v/>
      </c>
      <c r="AU39" s="257" t="str">
        <f>IF(GUS_2020!AU39&lt;&gt;"",GUS_2020!AU39*41.868/1000,"")</f>
        <v/>
      </c>
      <c r="AV39" s="257" t="str">
        <f>IF(GUS_2020!AV39&lt;&gt;"",GUS_2020!AV39*41.868/1000,"")</f>
        <v/>
      </c>
      <c r="AW39" s="257" t="str">
        <f>IF(GUS_2020!AW39&lt;&gt;"",GUS_2020!AW39*41.868/1000,"")</f>
        <v/>
      </c>
      <c r="AX39" s="257" t="str">
        <f>IF(GUS_2020!AX39&lt;&gt;"",GUS_2020!AX39*41.868/1000,"")</f>
        <v/>
      </c>
      <c r="AY39" s="257" t="str">
        <f>IF(GUS_2020!AY39&lt;&gt;"",GUS_2020!AY39*41.868/1000,"")</f>
        <v/>
      </c>
      <c r="AZ39" s="257" t="str">
        <f>IF(GUS_2020!AZ39&lt;&gt;"",GUS_2020!AZ39*41.868/1000,"")</f>
        <v/>
      </c>
      <c r="BA39" s="257" t="str">
        <f>IF(GUS_2020!BA39&lt;&gt;"",GUS_2020!BA39*41.868/1000,"")</f>
        <v/>
      </c>
      <c r="BB39" s="257" t="str">
        <f>IF(GUS_2020!BB39&lt;&gt;"",GUS_2020!BB39*41.868/1000,"")</f>
        <v/>
      </c>
      <c r="BC39" s="257" t="str">
        <f>IF(GUS_2020!BC39&lt;&gt;"",GUS_2020!BC39*41.868/1000,"")</f>
        <v/>
      </c>
      <c r="BD39" s="257" t="str">
        <f>IF(GUS_2020!BD39&lt;&gt;"",GUS_2020!BD39*41.868/1000,"")</f>
        <v/>
      </c>
      <c r="BE39" s="257" t="str">
        <f>IF(GUS_2020!BE39&lt;&gt;"",GUS_2020!BE39*41.868/1000,"")</f>
        <v/>
      </c>
      <c r="BF39" s="257" t="str">
        <f>IF(GUS_2020!BF39&lt;&gt;"",GUS_2020!BF39*41.868/1000,"")</f>
        <v/>
      </c>
      <c r="BG39" s="257" t="str">
        <f>IF(GUS_2020!BG39&lt;&gt;"",GUS_2020!BG39*41.868/1000,"")</f>
        <v/>
      </c>
      <c r="BH39" s="257" t="str">
        <f>IF(GUS_2020!BH39&lt;&gt;"",GUS_2020!BH39*41.868/1000,"")</f>
        <v/>
      </c>
      <c r="BI39" s="257" t="str">
        <f>IF(GUS_2020!BI39&lt;&gt;"",GUS_2020!BI39*41.868/1000,"")</f>
        <v/>
      </c>
      <c r="BJ39" s="257" t="str">
        <f>IF(GUS_2020!BJ39&lt;&gt;"",GUS_2020!BJ39*41.868/1000,"")</f>
        <v/>
      </c>
      <c r="BK39" s="257" t="str">
        <f>IF(GUS_2020!BK39&lt;&gt;"",GUS_2020!BK39*41.868/1000,"")</f>
        <v/>
      </c>
      <c r="BL39" s="257" t="str">
        <f>IF(GUS_2020!BL39&lt;&gt;"",GUS_2020!BL39*41.868/1000,"")</f>
        <v/>
      </c>
      <c r="BM39" s="257" t="str">
        <f>IF(GUS_2020!BM39&lt;&gt;"",GUS_2020!BM39*41.868/1000,"")</f>
        <v/>
      </c>
      <c r="BN39" s="257" t="str">
        <f>IF(GUS_2020!BN39&lt;&gt;"",GUS_2020!BN39*41.868/1000,"")</f>
        <v/>
      </c>
      <c r="BO39" s="257" t="str">
        <f>IF(GUS_2020!BO39&lt;&gt;"",GUS_2020!BO39*41.868/1000,"")</f>
        <v/>
      </c>
      <c r="BP39" s="257" t="str">
        <f>IF(GUS_2020!BP39&lt;&gt;"",GUS_2020!BP39*41.868/1000,"")</f>
        <v/>
      </c>
      <c r="BQ39" s="257" t="str">
        <f>IF(GUS_2020!BQ39&lt;&gt;"",GUS_2020!BQ39*41.868/1000,"")</f>
        <v/>
      </c>
      <c r="BR39" s="257" t="str">
        <f>IF(GUS_2020!BR39&lt;&gt;"",GUS_2020!BR39*41.868/1000,"")</f>
        <v/>
      </c>
      <c r="BS39" s="257" t="str">
        <f>IF(GUS_2020!BS39&lt;&gt;"",GUS_2020!BS39*41.868/1000,"")</f>
        <v/>
      </c>
    </row>
    <row r="40" spans="1:71" ht="22.5">
      <c r="A40" s="256" t="s">
        <v>713</v>
      </c>
      <c r="B40" s="257">
        <f>IF(GUS_2020!B40&lt;&gt;"",GUS_2020!B40*41.868/1000,"")</f>
        <v>29.223864000000003</v>
      </c>
      <c r="C40" s="257" t="str">
        <f>IF(GUS_2020!C40&lt;&gt;"",GUS_2020!C40*41.868/1000,"")</f>
        <v/>
      </c>
      <c r="D40" s="257" t="str">
        <f>IF(GUS_2020!D40&lt;&gt;"",GUS_2020!D40*41.868/1000,"")</f>
        <v/>
      </c>
      <c r="E40" s="257" t="str">
        <f>IF(GUS_2020!E40&lt;&gt;"",GUS_2020!E40*41.868/1000,"")</f>
        <v/>
      </c>
      <c r="F40" s="257" t="str">
        <f>IF(GUS_2020!F40&lt;&gt;"",GUS_2020!F40*41.868/1000,"")</f>
        <v/>
      </c>
      <c r="G40" s="257" t="str">
        <f>IF(GUS_2020!G40&lt;&gt;"",GUS_2020!G40*41.868/1000,"")</f>
        <v/>
      </c>
      <c r="H40" s="257" t="str">
        <f>IF(GUS_2020!H40&lt;&gt;"",GUS_2020!H40*41.868/1000,"")</f>
        <v/>
      </c>
      <c r="I40" s="257" t="str">
        <f>IF(GUS_2020!I40&lt;&gt;"",GUS_2020!I40*41.868/1000,"")</f>
        <v/>
      </c>
      <c r="J40" s="257" t="str">
        <f>IF(GUS_2020!J40&lt;&gt;"",GUS_2020!J40*41.868/1000,"")</f>
        <v/>
      </c>
      <c r="K40" s="257" t="str">
        <f>IF(GUS_2020!K40&lt;&gt;"",GUS_2020!K40*41.868/1000,"")</f>
        <v/>
      </c>
      <c r="L40" s="257" t="str">
        <f>IF(GUS_2020!L40&lt;&gt;"",GUS_2020!L40*41.868/1000,"")</f>
        <v/>
      </c>
      <c r="M40" s="257" t="str">
        <f>IF(GUS_2020!M40&lt;&gt;"",GUS_2020!M40*41.868/1000,"")</f>
        <v/>
      </c>
      <c r="N40" s="257" t="str">
        <f>IF(GUS_2020!N40&lt;&gt;"",GUS_2020!N40*41.868/1000,"")</f>
        <v/>
      </c>
      <c r="O40" s="257" t="str">
        <f>IF(GUS_2020!O40&lt;&gt;"",GUS_2020!O40*41.868/1000,"")</f>
        <v/>
      </c>
      <c r="P40" s="257" t="str">
        <f>IF(GUS_2020!P40&lt;&gt;"",GUS_2020!P40*41.868/1000,"")</f>
        <v/>
      </c>
      <c r="Q40" s="257" t="str">
        <f>IF(GUS_2020!Q40&lt;&gt;"",GUS_2020!Q40*41.868/1000,"")</f>
        <v/>
      </c>
      <c r="R40" s="257" t="str">
        <f>IF(GUS_2020!R40&lt;&gt;"",GUS_2020!R40*41.868/1000,"")</f>
        <v/>
      </c>
      <c r="S40" s="257" t="str">
        <f>IF(GUS_2020!S40&lt;&gt;"",GUS_2020!S40*41.868/1000,"")</f>
        <v/>
      </c>
      <c r="T40" s="257" t="str">
        <f>IF(GUS_2020!T40&lt;&gt;"",GUS_2020!T40*41.868/1000,"")</f>
        <v/>
      </c>
      <c r="U40" s="257" t="str">
        <f>IF(GUS_2020!U40&lt;&gt;"",GUS_2020!U40*41.868/1000,"")</f>
        <v/>
      </c>
      <c r="V40" s="257" t="str">
        <f>IF(GUS_2020!V40&lt;&gt;"",GUS_2020!V40*41.868/1000,"")</f>
        <v/>
      </c>
      <c r="W40" s="257">
        <f>IF(GUS_2020!W40&lt;&gt;"",GUS_2020!W40*41.868/1000,"")</f>
        <v>29.223864000000003</v>
      </c>
      <c r="X40" s="257" t="str">
        <f>IF(GUS_2020!X40&lt;&gt;"",GUS_2020!X40*41.868/1000,"")</f>
        <v/>
      </c>
      <c r="Y40" s="257" t="str">
        <f>IF(GUS_2020!Y40&lt;&gt;"",GUS_2020!Y40*41.868/1000,"")</f>
        <v/>
      </c>
      <c r="Z40" s="257" t="str">
        <f>IF(GUS_2020!Z40&lt;&gt;"",GUS_2020!Z40*41.868/1000,"")</f>
        <v/>
      </c>
      <c r="AA40" s="257" t="str">
        <f>IF(GUS_2020!AA40&lt;&gt;"",GUS_2020!AA40*41.868/1000,"")</f>
        <v/>
      </c>
      <c r="AB40" s="257" t="str">
        <f>IF(GUS_2020!AB40&lt;&gt;"",GUS_2020!AB40*41.868/1000,"")</f>
        <v/>
      </c>
      <c r="AC40" s="257">
        <f>IF(GUS_2020!AC40&lt;&gt;"",GUS_2020!AC40*41.868/1000,"")</f>
        <v>5.3591040000000003</v>
      </c>
      <c r="AD40" s="257" t="str">
        <f>IF(GUS_2020!AD40&lt;&gt;"",GUS_2020!AD40*41.868/1000,"")</f>
        <v/>
      </c>
      <c r="AE40" s="257">
        <f>IF(GUS_2020!AE40&lt;&gt;"",GUS_2020!AE40*41.868/1000,"")</f>
        <v>1.1304360000000002</v>
      </c>
      <c r="AF40" s="257" t="str">
        <f>IF(GUS_2020!AF40&lt;&gt;"",GUS_2020!AF40*41.868/1000,"")</f>
        <v/>
      </c>
      <c r="AG40" s="257" t="str">
        <f>IF(GUS_2020!AG40&lt;&gt;"",GUS_2020!AG40*41.868/1000,"")</f>
        <v/>
      </c>
      <c r="AH40" s="257" t="str">
        <f>IF(GUS_2020!AH40&lt;&gt;"",GUS_2020!AH40*41.868/1000,"")</f>
        <v/>
      </c>
      <c r="AI40" s="257" t="str">
        <f>IF(GUS_2020!AI40&lt;&gt;"",GUS_2020!AI40*41.868/1000,"")</f>
        <v/>
      </c>
      <c r="AJ40" s="257" t="str">
        <f>IF(GUS_2020!AJ40&lt;&gt;"",GUS_2020!AJ40*41.868/1000,"")</f>
        <v/>
      </c>
      <c r="AK40" s="257">
        <f>IF(GUS_2020!AK40&lt;&gt;"",GUS_2020!AK40*41.868/1000,"")</f>
        <v>15.491160000000002</v>
      </c>
      <c r="AL40" s="257">
        <f>IF(GUS_2020!AL40&lt;&gt;"",GUS_2020!AL40*41.868/1000,"")</f>
        <v>0.46054800000000001</v>
      </c>
      <c r="AM40" s="257" t="str">
        <f>IF(GUS_2020!AM40&lt;&gt;"",GUS_2020!AM40*41.868/1000,"")</f>
        <v/>
      </c>
      <c r="AN40" s="257" t="str">
        <f>IF(GUS_2020!AN40&lt;&gt;"",GUS_2020!AN40*41.868/1000,"")</f>
        <v/>
      </c>
      <c r="AO40" s="257" t="str">
        <f>IF(GUS_2020!AO40&lt;&gt;"",GUS_2020!AO40*41.868/1000,"")</f>
        <v/>
      </c>
      <c r="AP40" s="257" t="str">
        <f>IF(GUS_2020!AP40&lt;&gt;"",GUS_2020!AP40*41.868/1000,"")</f>
        <v/>
      </c>
      <c r="AQ40" s="257" t="str">
        <f>IF(GUS_2020!AQ40&lt;&gt;"",GUS_2020!AQ40*41.868/1000,"")</f>
        <v/>
      </c>
      <c r="AR40" s="257" t="str">
        <f>IF(GUS_2020!AR40&lt;&gt;"",GUS_2020!AR40*41.868/1000,"")</f>
        <v/>
      </c>
      <c r="AS40" s="257">
        <f>IF(GUS_2020!AS40&lt;&gt;"",GUS_2020!AS40*41.868/1000,"")</f>
        <v>6.782616</v>
      </c>
      <c r="AT40" s="257" t="str">
        <f>IF(GUS_2020!AT40&lt;&gt;"",GUS_2020!AT40*41.868/1000,"")</f>
        <v/>
      </c>
      <c r="AU40" s="257" t="str">
        <f>IF(GUS_2020!AU40&lt;&gt;"",GUS_2020!AU40*41.868/1000,"")</f>
        <v/>
      </c>
      <c r="AV40" s="257" t="str">
        <f>IF(GUS_2020!AV40&lt;&gt;"",GUS_2020!AV40*41.868/1000,"")</f>
        <v/>
      </c>
      <c r="AW40" s="257" t="str">
        <f>IF(GUS_2020!AW40&lt;&gt;"",GUS_2020!AW40*41.868/1000,"")</f>
        <v/>
      </c>
      <c r="AX40" s="257" t="str">
        <f>IF(GUS_2020!AX40&lt;&gt;"",GUS_2020!AX40*41.868/1000,"")</f>
        <v/>
      </c>
      <c r="AY40" s="257" t="str">
        <f>IF(GUS_2020!AY40&lt;&gt;"",GUS_2020!AY40*41.868/1000,"")</f>
        <v/>
      </c>
      <c r="AZ40" s="257" t="str">
        <f>IF(GUS_2020!AZ40&lt;&gt;"",GUS_2020!AZ40*41.868/1000,"")</f>
        <v/>
      </c>
      <c r="BA40" s="257" t="str">
        <f>IF(GUS_2020!BA40&lt;&gt;"",GUS_2020!BA40*41.868/1000,"")</f>
        <v/>
      </c>
      <c r="BB40" s="257" t="str">
        <f>IF(GUS_2020!BB40&lt;&gt;"",GUS_2020!BB40*41.868/1000,"")</f>
        <v/>
      </c>
      <c r="BC40" s="257" t="str">
        <f>IF(GUS_2020!BC40&lt;&gt;"",GUS_2020!BC40*41.868/1000,"")</f>
        <v/>
      </c>
      <c r="BD40" s="257" t="str">
        <f>IF(GUS_2020!BD40&lt;&gt;"",GUS_2020!BD40*41.868/1000,"")</f>
        <v/>
      </c>
      <c r="BE40" s="257" t="str">
        <f>IF(GUS_2020!BE40&lt;&gt;"",GUS_2020!BE40*41.868/1000,"")</f>
        <v/>
      </c>
      <c r="BF40" s="257" t="str">
        <f>IF(GUS_2020!BF40&lt;&gt;"",GUS_2020!BF40*41.868/1000,"")</f>
        <v/>
      </c>
      <c r="BG40" s="257" t="str">
        <f>IF(GUS_2020!BG40&lt;&gt;"",GUS_2020!BG40*41.868/1000,"")</f>
        <v/>
      </c>
      <c r="BH40" s="257" t="str">
        <f>IF(GUS_2020!BH40&lt;&gt;"",GUS_2020!BH40*41.868/1000,"")</f>
        <v/>
      </c>
      <c r="BI40" s="257" t="str">
        <f>IF(GUS_2020!BI40&lt;&gt;"",GUS_2020!BI40*41.868/1000,"")</f>
        <v/>
      </c>
      <c r="BJ40" s="257" t="str">
        <f>IF(GUS_2020!BJ40&lt;&gt;"",GUS_2020!BJ40*41.868/1000,"")</f>
        <v/>
      </c>
      <c r="BK40" s="257" t="str">
        <f>IF(GUS_2020!BK40&lt;&gt;"",GUS_2020!BK40*41.868/1000,"")</f>
        <v/>
      </c>
      <c r="BL40" s="257" t="str">
        <f>IF(GUS_2020!BL40&lt;&gt;"",GUS_2020!BL40*41.868/1000,"")</f>
        <v/>
      </c>
      <c r="BM40" s="257" t="str">
        <f>IF(GUS_2020!BM40&lt;&gt;"",GUS_2020!BM40*41.868/1000,"")</f>
        <v/>
      </c>
      <c r="BN40" s="257" t="str">
        <f>IF(GUS_2020!BN40&lt;&gt;"",GUS_2020!BN40*41.868/1000,"")</f>
        <v/>
      </c>
      <c r="BO40" s="257" t="str">
        <f>IF(GUS_2020!BO40&lt;&gt;"",GUS_2020!BO40*41.868/1000,"")</f>
        <v/>
      </c>
      <c r="BP40" s="257" t="str">
        <f>IF(GUS_2020!BP40&lt;&gt;"",GUS_2020!BP40*41.868/1000,"")</f>
        <v/>
      </c>
      <c r="BQ40" s="257" t="str">
        <f>IF(GUS_2020!BQ40&lt;&gt;"",GUS_2020!BQ40*41.868/1000,"")</f>
        <v/>
      </c>
      <c r="BR40" s="257" t="str">
        <f>IF(GUS_2020!BR40&lt;&gt;"",GUS_2020!BR40*41.868/1000,"")</f>
        <v/>
      </c>
      <c r="BS40" s="257" t="str">
        <f>IF(GUS_2020!BS40&lt;&gt;"",GUS_2020!BS40*41.868/1000,"")</f>
        <v/>
      </c>
    </row>
    <row r="41" spans="1:71" ht="22.5">
      <c r="A41" s="256" t="s">
        <v>714</v>
      </c>
      <c r="B41" s="257">
        <f>IF(GUS_2020!B41&lt;&gt;"",GUS_2020!B41*41.868/1000,"")</f>
        <v>0.33494400000000002</v>
      </c>
      <c r="C41" s="257">
        <f>IF(GUS_2020!C41&lt;&gt;"",GUS_2020!C41*41.868/1000,"")</f>
        <v>0.33494400000000002</v>
      </c>
      <c r="D41" s="257" t="str">
        <f>IF(GUS_2020!D41&lt;&gt;"",GUS_2020!D41*41.868/1000,"")</f>
        <v/>
      </c>
      <c r="E41" s="257">
        <f>IF(GUS_2020!E41&lt;&gt;"",GUS_2020!E41*41.868/1000,"")</f>
        <v>0</v>
      </c>
      <c r="F41" s="257">
        <f>IF(GUS_2020!F41&lt;&gt;"",GUS_2020!F41*41.868/1000,"")</f>
        <v>0.293076</v>
      </c>
      <c r="G41" s="257" t="str">
        <f>IF(GUS_2020!G41&lt;&gt;"",GUS_2020!G41*41.868/1000,"")</f>
        <v/>
      </c>
      <c r="H41" s="257" t="str">
        <f>IF(GUS_2020!H41&lt;&gt;"",GUS_2020!H41*41.868/1000,"")</f>
        <v/>
      </c>
      <c r="I41" s="257" t="str">
        <f>IF(GUS_2020!I41&lt;&gt;"",GUS_2020!I41*41.868/1000,"")</f>
        <v/>
      </c>
      <c r="J41" s="257" t="str">
        <f>IF(GUS_2020!J41&lt;&gt;"",GUS_2020!J41*41.868/1000,"")</f>
        <v/>
      </c>
      <c r="K41" s="257" t="str">
        <f>IF(GUS_2020!K41&lt;&gt;"",GUS_2020!K41*41.868/1000,"")</f>
        <v/>
      </c>
      <c r="L41" s="257" t="str">
        <f>IF(GUS_2020!L41&lt;&gt;"",GUS_2020!L41*41.868/1000,"")</f>
        <v/>
      </c>
      <c r="M41" s="257" t="str">
        <f>IF(GUS_2020!M41&lt;&gt;"",GUS_2020!M41*41.868/1000,"")</f>
        <v/>
      </c>
      <c r="N41" s="257" t="str">
        <f>IF(GUS_2020!N41&lt;&gt;"",GUS_2020!N41*41.868/1000,"")</f>
        <v/>
      </c>
      <c r="O41" s="257" t="str">
        <f>IF(GUS_2020!O41&lt;&gt;"",GUS_2020!O41*41.868/1000,"")</f>
        <v/>
      </c>
      <c r="P41" s="257" t="str">
        <f>IF(GUS_2020!P41&lt;&gt;"",GUS_2020!P41*41.868/1000,"")</f>
        <v/>
      </c>
      <c r="Q41" s="257" t="str">
        <f>IF(GUS_2020!Q41&lt;&gt;"",GUS_2020!Q41*41.868/1000,"")</f>
        <v/>
      </c>
      <c r="R41" s="257" t="str">
        <f>IF(GUS_2020!R41&lt;&gt;"",GUS_2020!R41*41.868/1000,"")</f>
        <v/>
      </c>
      <c r="S41" s="257" t="str">
        <f>IF(GUS_2020!S41&lt;&gt;"",GUS_2020!S41*41.868/1000,"")</f>
        <v/>
      </c>
      <c r="T41" s="257" t="str">
        <f>IF(GUS_2020!T41&lt;&gt;"",GUS_2020!T41*41.868/1000,"")</f>
        <v/>
      </c>
      <c r="U41" s="257" t="str">
        <f>IF(GUS_2020!U41&lt;&gt;"",GUS_2020!U41*41.868/1000,"")</f>
        <v/>
      </c>
      <c r="V41" s="257" t="str">
        <f>IF(GUS_2020!V41&lt;&gt;"",GUS_2020!V41*41.868/1000,"")</f>
        <v/>
      </c>
      <c r="W41" s="257" t="str">
        <f>IF(GUS_2020!W41&lt;&gt;"",GUS_2020!W41*41.868/1000,"")</f>
        <v/>
      </c>
      <c r="X41" s="257" t="str">
        <f>IF(GUS_2020!X41&lt;&gt;"",GUS_2020!X41*41.868/1000,"")</f>
        <v/>
      </c>
      <c r="Y41" s="257" t="str">
        <f>IF(GUS_2020!Y41&lt;&gt;"",GUS_2020!Y41*41.868/1000,"")</f>
        <v/>
      </c>
      <c r="Z41" s="257" t="str">
        <f>IF(GUS_2020!Z41&lt;&gt;"",GUS_2020!Z41*41.868/1000,"")</f>
        <v/>
      </c>
      <c r="AA41" s="257" t="str">
        <f>IF(GUS_2020!AA41&lt;&gt;"",GUS_2020!AA41*41.868/1000,"")</f>
        <v/>
      </c>
      <c r="AB41" s="257" t="str">
        <f>IF(GUS_2020!AB41&lt;&gt;"",GUS_2020!AB41*41.868/1000,"")</f>
        <v/>
      </c>
      <c r="AC41" s="257" t="str">
        <f>IF(GUS_2020!AC41&lt;&gt;"",GUS_2020!AC41*41.868/1000,"")</f>
        <v/>
      </c>
      <c r="AD41" s="257" t="str">
        <f>IF(GUS_2020!AD41&lt;&gt;"",GUS_2020!AD41*41.868/1000,"")</f>
        <v/>
      </c>
      <c r="AE41" s="257" t="str">
        <f>IF(GUS_2020!AE41&lt;&gt;"",GUS_2020!AE41*41.868/1000,"")</f>
        <v/>
      </c>
      <c r="AF41" s="257" t="str">
        <f>IF(GUS_2020!AF41&lt;&gt;"",GUS_2020!AF41*41.868/1000,"")</f>
        <v/>
      </c>
      <c r="AG41" s="257" t="str">
        <f>IF(GUS_2020!AG41&lt;&gt;"",GUS_2020!AG41*41.868/1000,"")</f>
        <v/>
      </c>
      <c r="AH41" s="257" t="str">
        <f>IF(GUS_2020!AH41&lt;&gt;"",GUS_2020!AH41*41.868/1000,"")</f>
        <v/>
      </c>
      <c r="AI41" s="257" t="str">
        <f>IF(GUS_2020!AI41&lt;&gt;"",GUS_2020!AI41*41.868/1000,"")</f>
        <v/>
      </c>
      <c r="AJ41" s="257" t="str">
        <f>IF(GUS_2020!AJ41&lt;&gt;"",GUS_2020!AJ41*41.868/1000,"")</f>
        <v/>
      </c>
      <c r="AK41" s="257" t="str">
        <f>IF(GUS_2020!AK41&lt;&gt;"",GUS_2020!AK41*41.868/1000,"")</f>
        <v/>
      </c>
      <c r="AL41" s="257" t="str">
        <f>IF(GUS_2020!AL41&lt;&gt;"",GUS_2020!AL41*41.868/1000,"")</f>
        <v/>
      </c>
      <c r="AM41" s="257" t="str">
        <f>IF(GUS_2020!AM41&lt;&gt;"",GUS_2020!AM41*41.868/1000,"")</f>
        <v/>
      </c>
      <c r="AN41" s="257" t="str">
        <f>IF(GUS_2020!AN41&lt;&gt;"",GUS_2020!AN41*41.868/1000,"")</f>
        <v/>
      </c>
      <c r="AO41" s="257" t="str">
        <f>IF(GUS_2020!AO41&lt;&gt;"",GUS_2020!AO41*41.868/1000,"")</f>
        <v/>
      </c>
      <c r="AP41" s="257" t="str">
        <f>IF(GUS_2020!AP41&lt;&gt;"",GUS_2020!AP41*41.868/1000,"")</f>
        <v/>
      </c>
      <c r="AQ41" s="257" t="str">
        <f>IF(GUS_2020!AQ41&lt;&gt;"",GUS_2020!AQ41*41.868/1000,"")</f>
        <v/>
      </c>
      <c r="AR41" s="257" t="str">
        <f>IF(GUS_2020!AR41&lt;&gt;"",GUS_2020!AR41*41.868/1000,"")</f>
        <v/>
      </c>
      <c r="AS41" s="257" t="str">
        <f>IF(GUS_2020!AS41&lt;&gt;"",GUS_2020!AS41*41.868/1000,"")</f>
        <v/>
      </c>
      <c r="AT41" s="257" t="str">
        <f>IF(GUS_2020!AT41&lt;&gt;"",GUS_2020!AT41*41.868/1000,"")</f>
        <v/>
      </c>
      <c r="AU41" s="257" t="str">
        <f>IF(GUS_2020!AU41&lt;&gt;"",GUS_2020!AU41*41.868/1000,"")</f>
        <v/>
      </c>
      <c r="AV41" s="257" t="str">
        <f>IF(GUS_2020!AV41&lt;&gt;"",GUS_2020!AV41*41.868/1000,"")</f>
        <v/>
      </c>
      <c r="AW41" s="257" t="str">
        <f>IF(GUS_2020!AW41&lt;&gt;"",GUS_2020!AW41*41.868/1000,"")</f>
        <v/>
      </c>
      <c r="AX41" s="257" t="str">
        <f>IF(GUS_2020!AX41&lt;&gt;"",GUS_2020!AX41*41.868/1000,"")</f>
        <v/>
      </c>
      <c r="AY41" s="257" t="str">
        <f>IF(GUS_2020!AY41&lt;&gt;"",GUS_2020!AY41*41.868/1000,"")</f>
        <v/>
      </c>
      <c r="AZ41" s="257" t="str">
        <f>IF(GUS_2020!AZ41&lt;&gt;"",GUS_2020!AZ41*41.868/1000,"")</f>
        <v/>
      </c>
      <c r="BA41" s="257" t="str">
        <f>IF(GUS_2020!BA41&lt;&gt;"",GUS_2020!BA41*41.868/1000,"")</f>
        <v/>
      </c>
      <c r="BB41" s="257" t="str">
        <f>IF(GUS_2020!BB41&lt;&gt;"",GUS_2020!BB41*41.868/1000,"")</f>
        <v/>
      </c>
      <c r="BC41" s="257" t="str">
        <f>IF(GUS_2020!BC41&lt;&gt;"",GUS_2020!BC41*41.868/1000,"")</f>
        <v/>
      </c>
      <c r="BD41" s="257" t="str">
        <f>IF(GUS_2020!BD41&lt;&gt;"",GUS_2020!BD41*41.868/1000,"")</f>
        <v/>
      </c>
      <c r="BE41" s="257" t="str">
        <f>IF(GUS_2020!BE41&lt;&gt;"",GUS_2020!BE41*41.868/1000,"")</f>
        <v/>
      </c>
      <c r="BF41" s="257" t="str">
        <f>IF(GUS_2020!BF41&lt;&gt;"",GUS_2020!BF41*41.868/1000,"")</f>
        <v/>
      </c>
      <c r="BG41" s="257" t="str">
        <f>IF(GUS_2020!BG41&lt;&gt;"",GUS_2020!BG41*41.868/1000,"")</f>
        <v/>
      </c>
      <c r="BH41" s="257" t="str">
        <f>IF(GUS_2020!BH41&lt;&gt;"",GUS_2020!BH41*41.868/1000,"")</f>
        <v/>
      </c>
      <c r="BI41" s="257" t="str">
        <f>IF(GUS_2020!BI41&lt;&gt;"",GUS_2020!BI41*41.868/1000,"")</f>
        <v/>
      </c>
      <c r="BJ41" s="257" t="str">
        <f>IF(GUS_2020!BJ41&lt;&gt;"",GUS_2020!BJ41*41.868/1000,"")</f>
        <v/>
      </c>
      <c r="BK41" s="257" t="str">
        <f>IF(GUS_2020!BK41&lt;&gt;"",GUS_2020!BK41*41.868/1000,"")</f>
        <v/>
      </c>
      <c r="BL41" s="257" t="str">
        <f>IF(GUS_2020!BL41&lt;&gt;"",GUS_2020!BL41*41.868/1000,"")</f>
        <v/>
      </c>
      <c r="BM41" s="257" t="str">
        <f>IF(GUS_2020!BM41&lt;&gt;"",GUS_2020!BM41*41.868/1000,"")</f>
        <v/>
      </c>
      <c r="BN41" s="257" t="str">
        <f>IF(GUS_2020!BN41&lt;&gt;"",GUS_2020!BN41*41.868/1000,"")</f>
        <v/>
      </c>
      <c r="BO41" s="257" t="str">
        <f>IF(GUS_2020!BO41&lt;&gt;"",GUS_2020!BO41*41.868/1000,"")</f>
        <v/>
      </c>
      <c r="BP41" s="257" t="str">
        <f>IF(GUS_2020!BP41&lt;&gt;"",GUS_2020!BP41*41.868/1000,"")</f>
        <v/>
      </c>
      <c r="BQ41" s="257" t="str">
        <f>IF(GUS_2020!BQ41&lt;&gt;"",GUS_2020!BQ41*41.868/1000,"")</f>
        <v/>
      </c>
      <c r="BR41" s="257" t="str">
        <f>IF(GUS_2020!BR41&lt;&gt;"",GUS_2020!BR41*41.868/1000,"")</f>
        <v/>
      </c>
      <c r="BS41" s="257" t="str">
        <f>IF(GUS_2020!BS41&lt;&gt;"",GUS_2020!BS41*41.868/1000,"")</f>
        <v/>
      </c>
    </row>
    <row r="42" spans="1:71" ht="22.5">
      <c r="A42" s="256" t="s">
        <v>715</v>
      </c>
      <c r="B42" s="257" t="str">
        <f>IF(GUS_2020!B42&lt;&gt;"",GUS_2020!B42*41.868/1000,"")</f>
        <v/>
      </c>
      <c r="C42" s="257" t="str">
        <f>IF(GUS_2020!C42&lt;&gt;"",GUS_2020!C42*41.868/1000,"")</f>
        <v/>
      </c>
      <c r="D42" s="257" t="str">
        <f>IF(GUS_2020!D42&lt;&gt;"",GUS_2020!D42*41.868/1000,"")</f>
        <v/>
      </c>
      <c r="E42" s="257" t="str">
        <f>IF(GUS_2020!E42&lt;&gt;"",GUS_2020!E42*41.868/1000,"")</f>
        <v/>
      </c>
      <c r="F42" s="257" t="str">
        <f>IF(GUS_2020!F42&lt;&gt;"",GUS_2020!F42*41.868/1000,"")</f>
        <v/>
      </c>
      <c r="G42" s="257" t="str">
        <f>IF(GUS_2020!G42&lt;&gt;"",GUS_2020!G42*41.868/1000,"")</f>
        <v/>
      </c>
      <c r="H42" s="257" t="str">
        <f>IF(GUS_2020!H42&lt;&gt;"",GUS_2020!H42*41.868/1000,"")</f>
        <v/>
      </c>
      <c r="I42" s="257" t="str">
        <f>IF(GUS_2020!I42&lt;&gt;"",GUS_2020!I42*41.868/1000,"")</f>
        <v/>
      </c>
      <c r="J42" s="257" t="str">
        <f>IF(GUS_2020!J42&lt;&gt;"",GUS_2020!J42*41.868/1000,"")</f>
        <v/>
      </c>
      <c r="K42" s="257" t="str">
        <f>IF(GUS_2020!K42&lt;&gt;"",GUS_2020!K42*41.868/1000,"")</f>
        <v/>
      </c>
      <c r="L42" s="257" t="str">
        <f>IF(GUS_2020!L42&lt;&gt;"",GUS_2020!L42*41.868/1000,"")</f>
        <v/>
      </c>
      <c r="M42" s="257" t="str">
        <f>IF(GUS_2020!M42&lt;&gt;"",GUS_2020!M42*41.868/1000,"")</f>
        <v/>
      </c>
      <c r="N42" s="257" t="str">
        <f>IF(GUS_2020!N42&lt;&gt;"",GUS_2020!N42*41.868/1000,"")</f>
        <v/>
      </c>
      <c r="O42" s="257" t="str">
        <f>IF(GUS_2020!O42&lt;&gt;"",GUS_2020!O42*41.868/1000,"")</f>
        <v/>
      </c>
      <c r="P42" s="257" t="str">
        <f>IF(GUS_2020!P42&lt;&gt;"",GUS_2020!P42*41.868/1000,"")</f>
        <v/>
      </c>
      <c r="Q42" s="257" t="str">
        <f>IF(GUS_2020!Q42&lt;&gt;"",GUS_2020!Q42*41.868/1000,"")</f>
        <v/>
      </c>
      <c r="R42" s="257" t="str">
        <f>IF(GUS_2020!R42&lt;&gt;"",GUS_2020!R42*41.868/1000,"")</f>
        <v/>
      </c>
      <c r="S42" s="257" t="str">
        <f>IF(GUS_2020!S42&lt;&gt;"",GUS_2020!S42*41.868/1000,"")</f>
        <v/>
      </c>
      <c r="T42" s="257" t="str">
        <f>IF(GUS_2020!T42&lt;&gt;"",GUS_2020!T42*41.868/1000,"")</f>
        <v/>
      </c>
      <c r="U42" s="257" t="str">
        <f>IF(GUS_2020!U42&lt;&gt;"",GUS_2020!U42*41.868/1000,"")</f>
        <v/>
      </c>
      <c r="V42" s="257" t="str">
        <f>IF(GUS_2020!V42&lt;&gt;"",GUS_2020!V42*41.868/1000,"")</f>
        <v/>
      </c>
      <c r="W42" s="257" t="str">
        <f>IF(GUS_2020!W42&lt;&gt;"",GUS_2020!W42*41.868/1000,"")</f>
        <v/>
      </c>
      <c r="X42" s="257" t="str">
        <f>IF(GUS_2020!X42&lt;&gt;"",GUS_2020!X42*41.868/1000,"")</f>
        <v/>
      </c>
      <c r="Y42" s="257" t="str">
        <f>IF(GUS_2020!Y42&lt;&gt;"",GUS_2020!Y42*41.868/1000,"")</f>
        <v/>
      </c>
      <c r="Z42" s="257" t="str">
        <f>IF(GUS_2020!Z42&lt;&gt;"",GUS_2020!Z42*41.868/1000,"")</f>
        <v/>
      </c>
      <c r="AA42" s="257" t="str">
        <f>IF(GUS_2020!AA42&lt;&gt;"",GUS_2020!AA42*41.868/1000,"")</f>
        <v/>
      </c>
      <c r="AB42" s="257" t="str">
        <f>IF(GUS_2020!AB42&lt;&gt;"",GUS_2020!AB42*41.868/1000,"")</f>
        <v/>
      </c>
      <c r="AC42" s="257" t="str">
        <f>IF(GUS_2020!AC42&lt;&gt;"",GUS_2020!AC42*41.868/1000,"")</f>
        <v/>
      </c>
      <c r="AD42" s="257" t="str">
        <f>IF(GUS_2020!AD42&lt;&gt;"",GUS_2020!AD42*41.868/1000,"")</f>
        <v/>
      </c>
      <c r="AE42" s="257" t="str">
        <f>IF(GUS_2020!AE42&lt;&gt;"",GUS_2020!AE42*41.868/1000,"")</f>
        <v/>
      </c>
      <c r="AF42" s="257" t="str">
        <f>IF(GUS_2020!AF42&lt;&gt;"",GUS_2020!AF42*41.868/1000,"")</f>
        <v/>
      </c>
      <c r="AG42" s="257" t="str">
        <f>IF(GUS_2020!AG42&lt;&gt;"",GUS_2020!AG42*41.868/1000,"")</f>
        <v/>
      </c>
      <c r="AH42" s="257" t="str">
        <f>IF(GUS_2020!AH42&lt;&gt;"",GUS_2020!AH42*41.868/1000,"")</f>
        <v/>
      </c>
      <c r="AI42" s="257" t="str">
        <f>IF(GUS_2020!AI42&lt;&gt;"",GUS_2020!AI42*41.868/1000,"")</f>
        <v/>
      </c>
      <c r="AJ42" s="257" t="str">
        <f>IF(GUS_2020!AJ42&lt;&gt;"",GUS_2020!AJ42*41.868/1000,"")</f>
        <v/>
      </c>
      <c r="AK42" s="257" t="str">
        <f>IF(GUS_2020!AK42&lt;&gt;"",GUS_2020!AK42*41.868/1000,"")</f>
        <v/>
      </c>
      <c r="AL42" s="257" t="str">
        <f>IF(GUS_2020!AL42&lt;&gt;"",GUS_2020!AL42*41.868/1000,"")</f>
        <v/>
      </c>
      <c r="AM42" s="257" t="str">
        <f>IF(GUS_2020!AM42&lt;&gt;"",GUS_2020!AM42*41.868/1000,"")</f>
        <v/>
      </c>
      <c r="AN42" s="257" t="str">
        <f>IF(GUS_2020!AN42&lt;&gt;"",GUS_2020!AN42*41.868/1000,"")</f>
        <v/>
      </c>
      <c r="AO42" s="257" t="str">
        <f>IF(GUS_2020!AO42&lt;&gt;"",GUS_2020!AO42*41.868/1000,"")</f>
        <v/>
      </c>
      <c r="AP42" s="257" t="str">
        <f>IF(GUS_2020!AP42&lt;&gt;"",GUS_2020!AP42*41.868/1000,"")</f>
        <v/>
      </c>
      <c r="AQ42" s="257" t="str">
        <f>IF(GUS_2020!AQ42&lt;&gt;"",GUS_2020!AQ42*41.868/1000,"")</f>
        <v/>
      </c>
      <c r="AR42" s="257" t="str">
        <f>IF(GUS_2020!AR42&lt;&gt;"",GUS_2020!AR42*41.868/1000,"")</f>
        <v/>
      </c>
      <c r="AS42" s="257" t="str">
        <f>IF(GUS_2020!AS42&lt;&gt;"",GUS_2020!AS42*41.868/1000,"")</f>
        <v/>
      </c>
      <c r="AT42" s="257" t="str">
        <f>IF(GUS_2020!AT42&lt;&gt;"",GUS_2020!AT42*41.868/1000,"")</f>
        <v/>
      </c>
      <c r="AU42" s="257" t="str">
        <f>IF(GUS_2020!AU42&lt;&gt;"",GUS_2020!AU42*41.868/1000,"")</f>
        <v/>
      </c>
      <c r="AV42" s="257" t="str">
        <f>IF(GUS_2020!AV42&lt;&gt;"",GUS_2020!AV42*41.868/1000,"")</f>
        <v/>
      </c>
      <c r="AW42" s="257" t="str">
        <f>IF(GUS_2020!AW42&lt;&gt;"",GUS_2020!AW42*41.868/1000,"")</f>
        <v/>
      </c>
      <c r="AX42" s="257" t="str">
        <f>IF(GUS_2020!AX42&lt;&gt;"",GUS_2020!AX42*41.868/1000,"")</f>
        <v/>
      </c>
      <c r="AY42" s="257" t="str">
        <f>IF(GUS_2020!AY42&lt;&gt;"",GUS_2020!AY42*41.868/1000,"")</f>
        <v/>
      </c>
      <c r="AZ42" s="257" t="str">
        <f>IF(GUS_2020!AZ42&lt;&gt;"",GUS_2020!AZ42*41.868/1000,"")</f>
        <v/>
      </c>
      <c r="BA42" s="257" t="str">
        <f>IF(GUS_2020!BA42&lt;&gt;"",GUS_2020!BA42*41.868/1000,"")</f>
        <v/>
      </c>
      <c r="BB42" s="257" t="str">
        <f>IF(GUS_2020!BB42&lt;&gt;"",GUS_2020!BB42*41.868/1000,"")</f>
        <v/>
      </c>
      <c r="BC42" s="257" t="str">
        <f>IF(GUS_2020!BC42&lt;&gt;"",GUS_2020!BC42*41.868/1000,"")</f>
        <v/>
      </c>
      <c r="BD42" s="257" t="str">
        <f>IF(GUS_2020!BD42&lt;&gt;"",GUS_2020!BD42*41.868/1000,"")</f>
        <v/>
      </c>
      <c r="BE42" s="257" t="str">
        <f>IF(GUS_2020!BE42&lt;&gt;"",GUS_2020!BE42*41.868/1000,"")</f>
        <v/>
      </c>
      <c r="BF42" s="257" t="str">
        <f>IF(GUS_2020!BF42&lt;&gt;"",GUS_2020!BF42*41.868/1000,"")</f>
        <v/>
      </c>
      <c r="BG42" s="257" t="str">
        <f>IF(GUS_2020!BG42&lt;&gt;"",GUS_2020!BG42*41.868/1000,"")</f>
        <v/>
      </c>
      <c r="BH42" s="257" t="str">
        <f>IF(GUS_2020!BH42&lt;&gt;"",GUS_2020!BH42*41.868/1000,"")</f>
        <v/>
      </c>
      <c r="BI42" s="257" t="str">
        <f>IF(GUS_2020!BI42&lt;&gt;"",GUS_2020!BI42*41.868/1000,"")</f>
        <v/>
      </c>
      <c r="BJ42" s="257" t="str">
        <f>IF(GUS_2020!BJ42&lt;&gt;"",GUS_2020!BJ42*41.868/1000,"")</f>
        <v/>
      </c>
      <c r="BK42" s="257" t="str">
        <f>IF(GUS_2020!BK42&lt;&gt;"",GUS_2020!BK42*41.868/1000,"")</f>
        <v/>
      </c>
      <c r="BL42" s="257" t="str">
        <f>IF(GUS_2020!BL42&lt;&gt;"",GUS_2020!BL42*41.868/1000,"")</f>
        <v/>
      </c>
      <c r="BM42" s="257" t="str">
        <f>IF(GUS_2020!BM42&lt;&gt;"",GUS_2020!BM42*41.868/1000,"")</f>
        <v/>
      </c>
      <c r="BN42" s="257" t="str">
        <f>IF(GUS_2020!BN42&lt;&gt;"",GUS_2020!BN42*41.868/1000,"")</f>
        <v/>
      </c>
      <c r="BO42" s="257" t="str">
        <f>IF(GUS_2020!BO42&lt;&gt;"",GUS_2020!BO42*41.868/1000,"")</f>
        <v/>
      </c>
      <c r="BP42" s="257" t="str">
        <f>IF(GUS_2020!BP42&lt;&gt;"",GUS_2020!BP42*41.868/1000,"")</f>
        <v/>
      </c>
      <c r="BQ42" s="257" t="str">
        <f>IF(GUS_2020!BQ42&lt;&gt;"",GUS_2020!BQ42*41.868/1000,"")</f>
        <v/>
      </c>
      <c r="BR42" s="257" t="str">
        <f>IF(GUS_2020!BR42&lt;&gt;"",GUS_2020!BR42*41.868/1000,"")</f>
        <v/>
      </c>
      <c r="BS42" s="257" t="str">
        <f>IF(GUS_2020!BS42&lt;&gt;"",GUS_2020!BS42*41.868/1000,"")</f>
        <v/>
      </c>
    </row>
    <row r="43" spans="1:71" ht="22.5">
      <c r="A43" s="256" t="s">
        <v>716</v>
      </c>
      <c r="B43" s="257" t="str">
        <f>IF(GUS_2020!B43&lt;&gt;"",GUS_2020!B43*41.868/1000,"")</f>
        <v/>
      </c>
      <c r="C43" s="257" t="str">
        <f>IF(GUS_2020!C43&lt;&gt;"",GUS_2020!C43*41.868/1000,"")</f>
        <v/>
      </c>
      <c r="D43" s="257" t="str">
        <f>IF(GUS_2020!D43&lt;&gt;"",GUS_2020!D43*41.868/1000,"")</f>
        <v/>
      </c>
      <c r="E43" s="257" t="str">
        <f>IF(GUS_2020!E43&lt;&gt;"",GUS_2020!E43*41.868/1000,"")</f>
        <v/>
      </c>
      <c r="F43" s="257" t="str">
        <f>IF(GUS_2020!F43&lt;&gt;"",GUS_2020!F43*41.868/1000,"")</f>
        <v/>
      </c>
      <c r="G43" s="257" t="str">
        <f>IF(GUS_2020!G43&lt;&gt;"",GUS_2020!G43*41.868/1000,"")</f>
        <v/>
      </c>
      <c r="H43" s="257" t="str">
        <f>IF(GUS_2020!H43&lt;&gt;"",GUS_2020!H43*41.868/1000,"")</f>
        <v/>
      </c>
      <c r="I43" s="257" t="str">
        <f>IF(GUS_2020!I43&lt;&gt;"",GUS_2020!I43*41.868/1000,"")</f>
        <v/>
      </c>
      <c r="J43" s="257" t="str">
        <f>IF(GUS_2020!J43&lt;&gt;"",GUS_2020!J43*41.868/1000,"")</f>
        <v/>
      </c>
      <c r="K43" s="257" t="str">
        <f>IF(GUS_2020!K43&lt;&gt;"",GUS_2020!K43*41.868/1000,"")</f>
        <v/>
      </c>
      <c r="L43" s="257" t="str">
        <f>IF(GUS_2020!L43&lt;&gt;"",GUS_2020!L43*41.868/1000,"")</f>
        <v/>
      </c>
      <c r="M43" s="257" t="str">
        <f>IF(GUS_2020!M43&lt;&gt;"",GUS_2020!M43*41.868/1000,"")</f>
        <v/>
      </c>
      <c r="N43" s="257" t="str">
        <f>IF(GUS_2020!N43&lt;&gt;"",GUS_2020!N43*41.868/1000,"")</f>
        <v/>
      </c>
      <c r="O43" s="257" t="str">
        <f>IF(GUS_2020!O43&lt;&gt;"",GUS_2020!O43*41.868/1000,"")</f>
        <v/>
      </c>
      <c r="P43" s="257" t="str">
        <f>IF(GUS_2020!P43&lt;&gt;"",GUS_2020!P43*41.868/1000,"")</f>
        <v/>
      </c>
      <c r="Q43" s="257" t="str">
        <f>IF(GUS_2020!Q43&lt;&gt;"",GUS_2020!Q43*41.868/1000,"")</f>
        <v/>
      </c>
      <c r="R43" s="257" t="str">
        <f>IF(GUS_2020!R43&lt;&gt;"",GUS_2020!R43*41.868/1000,"")</f>
        <v/>
      </c>
      <c r="S43" s="257" t="str">
        <f>IF(GUS_2020!S43&lt;&gt;"",GUS_2020!S43*41.868/1000,"")</f>
        <v/>
      </c>
      <c r="T43" s="257" t="str">
        <f>IF(GUS_2020!T43&lt;&gt;"",GUS_2020!T43*41.868/1000,"")</f>
        <v/>
      </c>
      <c r="U43" s="257" t="str">
        <f>IF(GUS_2020!U43&lt;&gt;"",GUS_2020!U43*41.868/1000,"")</f>
        <v/>
      </c>
      <c r="V43" s="257" t="str">
        <f>IF(GUS_2020!V43&lt;&gt;"",GUS_2020!V43*41.868/1000,"")</f>
        <v/>
      </c>
      <c r="W43" s="257" t="str">
        <f>IF(GUS_2020!W43&lt;&gt;"",GUS_2020!W43*41.868/1000,"")</f>
        <v/>
      </c>
      <c r="X43" s="257" t="str">
        <f>IF(GUS_2020!X43&lt;&gt;"",GUS_2020!X43*41.868/1000,"")</f>
        <v/>
      </c>
      <c r="Y43" s="257" t="str">
        <f>IF(GUS_2020!Y43&lt;&gt;"",GUS_2020!Y43*41.868/1000,"")</f>
        <v/>
      </c>
      <c r="Z43" s="257" t="str">
        <f>IF(GUS_2020!Z43&lt;&gt;"",GUS_2020!Z43*41.868/1000,"")</f>
        <v/>
      </c>
      <c r="AA43" s="257" t="str">
        <f>IF(GUS_2020!AA43&lt;&gt;"",GUS_2020!AA43*41.868/1000,"")</f>
        <v/>
      </c>
      <c r="AB43" s="257" t="str">
        <f>IF(GUS_2020!AB43&lt;&gt;"",GUS_2020!AB43*41.868/1000,"")</f>
        <v/>
      </c>
      <c r="AC43" s="257" t="str">
        <f>IF(GUS_2020!AC43&lt;&gt;"",GUS_2020!AC43*41.868/1000,"")</f>
        <v/>
      </c>
      <c r="AD43" s="257" t="str">
        <f>IF(GUS_2020!AD43&lt;&gt;"",GUS_2020!AD43*41.868/1000,"")</f>
        <v/>
      </c>
      <c r="AE43" s="257" t="str">
        <f>IF(GUS_2020!AE43&lt;&gt;"",GUS_2020!AE43*41.868/1000,"")</f>
        <v/>
      </c>
      <c r="AF43" s="257" t="str">
        <f>IF(GUS_2020!AF43&lt;&gt;"",GUS_2020!AF43*41.868/1000,"")</f>
        <v/>
      </c>
      <c r="AG43" s="257" t="str">
        <f>IF(GUS_2020!AG43&lt;&gt;"",GUS_2020!AG43*41.868/1000,"")</f>
        <v/>
      </c>
      <c r="AH43" s="257" t="str">
        <f>IF(GUS_2020!AH43&lt;&gt;"",GUS_2020!AH43*41.868/1000,"")</f>
        <v/>
      </c>
      <c r="AI43" s="257" t="str">
        <f>IF(GUS_2020!AI43&lt;&gt;"",GUS_2020!AI43*41.868/1000,"")</f>
        <v/>
      </c>
      <c r="AJ43" s="257" t="str">
        <f>IF(GUS_2020!AJ43&lt;&gt;"",GUS_2020!AJ43*41.868/1000,"")</f>
        <v/>
      </c>
      <c r="AK43" s="257" t="str">
        <f>IF(GUS_2020!AK43&lt;&gt;"",GUS_2020!AK43*41.868/1000,"")</f>
        <v/>
      </c>
      <c r="AL43" s="257" t="str">
        <f>IF(GUS_2020!AL43&lt;&gt;"",GUS_2020!AL43*41.868/1000,"")</f>
        <v/>
      </c>
      <c r="AM43" s="257" t="str">
        <f>IF(GUS_2020!AM43&lt;&gt;"",GUS_2020!AM43*41.868/1000,"")</f>
        <v/>
      </c>
      <c r="AN43" s="257" t="str">
        <f>IF(GUS_2020!AN43&lt;&gt;"",GUS_2020!AN43*41.868/1000,"")</f>
        <v/>
      </c>
      <c r="AO43" s="257" t="str">
        <f>IF(GUS_2020!AO43&lt;&gt;"",GUS_2020!AO43*41.868/1000,"")</f>
        <v/>
      </c>
      <c r="AP43" s="257" t="str">
        <f>IF(GUS_2020!AP43&lt;&gt;"",GUS_2020!AP43*41.868/1000,"")</f>
        <v/>
      </c>
      <c r="AQ43" s="257" t="str">
        <f>IF(GUS_2020!AQ43&lt;&gt;"",GUS_2020!AQ43*41.868/1000,"")</f>
        <v/>
      </c>
      <c r="AR43" s="257" t="str">
        <f>IF(GUS_2020!AR43&lt;&gt;"",GUS_2020!AR43*41.868/1000,"")</f>
        <v/>
      </c>
      <c r="AS43" s="257" t="str">
        <f>IF(GUS_2020!AS43&lt;&gt;"",GUS_2020!AS43*41.868/1000,"")</f>
        <v/>
      </c>
      <c r="AT43" s="257" t="str">
        <f>IF(GUS_2020!AT43&lt;&gt;"",GUS_2020!AT43*41.868/1000,"")</f>
        <v/>
      </c>
      <c r="AU43" s="257" t="str">
        <f>IF(GUS_2020!AU43&lt;&gt;"",GUS_2020!AU43*41.868/1000,"")</f>
        <v/>
      </c>
      <c r="AV43" s="257" t="str">
        <f>IF(GUS_2020!AV43&lt;&gt;"",GUS_2020!AV43*41.868/1000,"")</f>
        <v/>
      </c>
      <c r="AW43" s="257" t="str">
        <f>IF(GUS_2020!AW43&lt;&gt;"",GUS_2020!AW43*41.868/1000,"")</f>
        <v/>
      </c>
      <c r="AX43" s="257" t="str">
        <f>IF(GUS_2020!AX43&lt;&gt;"",GUS_2020!AX43*41.868/1000,"")</f>
        <v/>
      </c>
      <c r="AY43" s="257" t="str">
        <f>IF(GUS_2020!AY43&lt;&gt;"",GUS_2020!AY43*41.868/1000,"")</f>
        <v/>
      </c>
      <c r="AZ43" s="257" t="str">
        <f>IF(GUS_2020!AZ43&lt;&gt;"",GUS_2020!AZ43*41.868/1000,"")</f>
        <v/>
      </c>
      <c r="BA43" s="257" t="str">
        <f>IF(GUS_2020!BA43&lt;&gt;"",GUS_2020!BA43*41.868/1000,"")</f>
        <v/>
      </c>
      <c r="BB43" s="257" t="str">
        <f>IF(GUS_2020!BB43&lt;&gt;"",GUS_2020!BB43*41.868/1000,"")</f>
        <v/>
      </c>
      <c r="BC43" s="257" t="str">
        <f>IF(GUS_2020!BC43&lt;&gt;"",GUS_2020!BC43*41.868/1000,"")</f>
        <v/>
      </c>
      <c r="BD43" s="257" t="str">
        <f>IF(GUS_2020!BD43&lt;&gt;"",GUS_2020!BD43*41.868/1000,"")</f>
        <v/>
      </c>
      <c r="BE43" s="257" t="str">
        <f>IF(GUS_2020!BE43&lt;&gt;"",GUS_2020!BE43*41.868/1000,"")</f>
        <v/>
      </c>
      <c r="BF43" s="257" t="str">
        <f>IF(GUS_2020!BF43&lt;&gt;"",GUS_2020!BF43*41.868/1000,"")</f>
        <v/>
      </c>
      <c r="BG43" s="257" t="str">
        <f>IF(GUS_2020!BG43&lt;&gt;"",GUS_2020!BG43*41.868/1000,"")</f>
        <v/>
      </c>
      <c r="BH43" s="257" t="str">
        <f>IF(GUS_2020!BH43&lt;&gt;"",GUS_2020!BH43*41.868/1000,"")</f>
        <v/>
      </c>
      <c r="BI43" s="257" t="str">
        <f>IF(GUS_2020!BI43&lt;&gt;"",GUS_2020!BI43*41.868/1000,"")</f>
        <v/>
      </c>
      <c r="BJ43" s="257" t="str">
        <f>IF(GUS_2020!BJ43&lt;&gt;"",GUS_2020!BJ43*41.868/1000,"")</f>
        <v/>
      </c>
      <c r="BK43" s="257" t="str">
        <f>IF(GUS_2020!BK43&lt;&gt;"",GUS_2020!BK43*41.868/1000,"")</f>
        <v/>
      </c>
      <c r="BL43" s="257" t="str">
        <f>IF(GUS_2020!BL43&lt;&gt;"",GUS_2020!BL43*41.868/1000,"")</f>
        <v/>
      </c>
      <c r="BM43" s="257" t="str">
        <f>IF(GUS_2020!BM43&lt;&gt;"",GUS_2020!BM43*41.868/1000,"")</f>
        <v/>
      </c>
      <c r="BN43" s="257" t="str">
        <f>IF(GUS_2020!BN43&lt;&gt;"",GUS_2020!BN43*41.868/1000,"")</f>
        <v/>
      </c>
      <c r="BO43" s="257" t="str">
        <f>IF(GUS_2020!BO43&lt;&gt;"",GUS_2020!BO43*41.868/1000,"")</f>
        <v/>
      </c>
      <c r="BP43" s="257" t="str">
        <f>IF(GUS_2020!BP43&lt;&gt;"",GUS_2020!BP43*41.868/1000,"")</f>
        <v/>
      </c>
      <c r="BQ43" s="257" t="str">
        <f>IF(GUS_2020!BQ43&lt;&gt;"",GUS_2020!BQ43*41.868/1000,"")</f>
        <v/>
      </c>
      <c r="BR43" s="257" t="str">
        <f>IF(GUS_2020!BR43&lt;&gt;"",GUS_2020!BR43*41.868/1000,"")</f>
        <v/>
      </c>
      <c r="BS43" s="257" t="str">
        <f>IF(GUS_2020!BS43&lt;&gt;"",GUS_2020!BS43*41.868/1000,"")</f>
        <v/>
      </c>
    </row>
    <row r="44" spans="1:71" ht="22.5">
      <c r="A44" s="256" t="s">
        <v>717</v>
      </c>
      <c r="B44" s="257" t="str">
        <f>IF(GUS_2020!B44&lt;&gt;"",GUS_2020!B44*41.868/1000,"")</f>
        <v/>
      </c>
      <c r="C44" s="257" t="str">
        <f>IF(GUS_2020!C44&lt;&gt;"",GUS_2020!C44*41.868/1000,"")</f>
        <v/>
      </c>
      <c r="D44" s="257" t="str">
        <f>IF(GUS_2020!D44&lt;&gt;"",GUS_2020!D44*41.868/1000,"")</f>
        <v/>
      </c>
      <c r="E44" s="257" t="str">
        <f>IF(GUS_2020!E44&lt;&gt;"",GUS_2020!E44*41.868/1000,"")</f>
        <v/>
      </c>
      <c r="F44" s="257" t="str">
        <f>IF(GUS_2020!F44&lt;&gt;"",GUS_2020!F44*41.868/1000,"")</f>
        <v/>
      </c>
      <c r="G44" s="257" t="str">
        <f>IF(GUS_2020!G44&lt;&gt;"",GUS_2020!G44*41.868/1000,"")</f>
        <v/>
      </c>
      <c r="H44" s="257" t="str">
        <f>IF(GUS_2020!H44&lt;&gt;"",GUS_2020!H44*41.868/1000,"")</f>
        <v/>
      </c>
      <c r="I44" s="257" t="str">
        <f>IF(GUS_2020!I44&lt;&gt;"",GUS_2020!I44*41.868/1000,"")</f>
        <v/>
      </c>
      <c r="J44" s="257" t="str">
        <f>IF(GUS_2020!J44&lt;&gt;"",GUS_2020!J44*41.868/1000,"")</f>
        <v/>
      </c>
      <c r="K44" s="257" t="str">
        <f>IF(GUS_2020!K44&lt;&gt;"",GUS_2020!K44*41.868/1000,"")</f>
        <v/>
      </c>
      <c r="L44" s="257" t="str">
        <f>IF(GUS_2020!L44&lt;&gt;"",GUS_2020!L44*41.868/1000,"")</f>
        <v/>
      </c>
      <c r="M44" s="257" t="str">
        <f>IF(GUS_2020!M44&lt;&gt;"",GUS_2020!M44*41.868/1000,"")</f>
        <v/>
      </c>
      <c r="N44" s="257" t="str">
        <f>IF(GUS_2020!N44&lt;&gt;"",GUS_2020!N44*41.868/1000,"")</f>
        <v/>
      </c>
      <c r="O44" s="257" t="str">
        <f>IF(GUS_2020!O44&lt;&gt;"",GUS_2020!O44*41.868/1000,"")</f>
        <v/>
      </c>
      <c r="P44" s="257" t="str">
        <f>IF(GUS_2020!P44&lt;&gt;"",GUS_2020!P44*41.868/1000,"")</f>
        <v/>
      </c>
      <c r="Q44" s="257" t="str">
        <f>IF(GUS_2020!Q44&lt;&gt;"",GUS_2020!Q44*41.868/1000,"")</f>
        <v/>
      </c>
      <c r="R44" s="257" t="str">
        <f>IF(GUS_2020!R44&lt;&gt;"",GUS_2020!R44*41.868/1000,"")</f>
        <v/>
      </c>
      <c r="S44" s="257" t="str">
        <f>IF(GUS_2020!S44&lt;&gt;"",GUS_2020!S44*41.868/1000,"")</f>
        <v/>
      </c>
      <c r="T44" s="257" t="str">
        <f>IF(GUS_2020!T44&lt;&gt;"",GUS_2020!T44*41.868/1000,"")</f>
        <v/>
      </c>
      <c r="U44" s="257" t="str">
        <f>IF(GUS_2020!U44&lt;&gt;"",GUS_2020!U44*41.868/1000,"")</f>
        <v/>
      </c>
      <c r="V44" s="257" t="str">
        <f>IF(GUS_2020!V44&lt;&gt;"",GUS_2020!V44*41.868/1000,"")</f>
        <v/>
      </c>
      <c r="W44" s="257" t="str">
        <f>IF(GUS_2020!W44&lt;&gt;"",GUS_2020!W44*41.868/1000,"")</f>
        <v/>
      </c>
      <c r="X44" s="257" t="str">
        <f>IF(GUS_2020!X44&lt;&gt;"",GUS_2020!X44*41.868/1000,"")</f>
        <v/>
      </c>
      <c r="Y44" s="257" t="str">
        <f>IF(GUS_2020!Y44&lt;&gt;"",GUS_2020!Y44*41.868/1000,"")</f>
        <v/>
      </c>
      <c r="Z44" s="257" t="str">
        <f>IF(GUS_2020!Z44&lt;&gt;"",GUS_2020!Z44*41.868/1000,"")</f>
        <v/>
      </c>
      <c r="AA44" s="257" t="str">
        <f>IF(GUS_2020!AA44&lt;&gt;"",GUS_2020!AA44*41.868/1000,"")</f>
        <v/>
      </c>
      <c r="AB44" s="257" t="str">
        <f>IF(GUS_2020!AB44&lt;&gt;"",GUS_2020!AB44*41.868/1000,"")</f>
        <v/>
      </c>
      <c r="AC44" s="257" t="str">
        <f>IF(GUS_2020!AC44&lt;&gt;"",GUS_2020!AC44*41.868/1000,"")</f>
        <v/>
      </c>
      <c r="AD44" s="257" t="str">
        <f>IF(GUS_2020!AD44&lt;&gt;"",GUS_2020!AD44*41.868/1000,"")</f>
        <v/>
      </c>
      <c r="AE44" s="257" t="str">
        <f>IF(GUS_2020!AE44&lt;&gt;"",GUS_2020!AE44*41.868/1000,"")</f>
        <v/>
      </c>
      <c r="AF44" s="257" t="str">
        <f>IF(GUS_2020!AF44&lt;&gt;"",GUS_2020!AF44*41.868/1000,"")</f>
        <v/>
      </c>
      <c r="AG44" s="257" t="str">
        <f>IF(GUS_2020!AG44&lt;&gt;"",GUS_2020!AG44*41.868/1000,"")</f>
        <v/>
      </c>
      <c r="AH44" s="257" t="str">
        <f>IF(GUS_2020!AH44&lt;&gt;"",GUS_2020!AH44*41.868/1000,"")</f>
        <v/>
      </c>
      <c r="AI44" s="257" t="str">
        <f>IF(GUS_2020!AI44&lt;&gt;"",GUS_2020!AI44*41.868/1000,"")</f>
        <v/>
      </c>
      <c r="AJ44" s="257" t="str">
        <f>IF(GUS_2020!AJ44&lt;&gt;"",GUS_2020!AJ44*41.868/1000,"")</f>
        <v/>
      </c>
      <c r="AK44" s="257" t="str">
        <f>IF(GUS_2020!AK44&lt;&gt;"",GUS_2020!AK44*41.868/1000,"")</f>
        <v/>
      </c>
      <c r="AL44" s="257" t="str">
        <f>IF(GUS_2020!AL44&lt;&gt;"",GUS_2020!AL44*41.868/1000,"")</f>
        <v/>
      </c>
      <c r="AM44" s="257" t="str">
        <f>IF(GUS_2020!AM44&lt;&gt;"",GUS_2020!AM44*41.868/1000,"")</f>
        <v/>
      </c>
      <c r="AN44" s="257" t="str">
        <f>IF(GUS_2020!AN44&lt;&gt;"",GUS_2020!AN44*41.868/1000,"")</f>
        <v/>
      </c>
      <c r="AO44" s="257" t="str">
        <f>IF(GUS_2020!AO44&lt;&gt;"",GUS_2020!AO44*41.868/1000,"")</f>
        <v/>
      </c>
      <c r="AP44" s="257" t="str">
        <f>IF(GUS_2020!AP44&lt;&gt;"",GUS_2020!AP44*41.868/1000,"")</f>
        <v/>
      </c>
      <c r="AQ44" s="257" t="str">
        <f>IF(GUS_2020!AQ44&lt;&gt;"",GUS_2020!AQ44*41.868/1000,"")</f>
        <v/>
      </c>
      <c r="AR44" s="257" t="str">
        <f>IF(GUS_2020!AR44&lt;&gt;"",GUS_2020!AR44*41.868/1000,"")</f>
        <v/>
      </c>
      <c r="AS44" s="257" t="str">
        <f>IF(GUS_2020!AS44&lt;&gt;"",GUS_2020!AS44*41.868/1000,"")</f>
        <v/>
      </c>
      <c r="AT44" s="257" t="str">
        <f>IF(GUS_2020!AT44&lt;&gt;"",GUS_2020!AT44*41.868/1000,"")</f>
        <v/>
      </c>
      <c r="AU44" s="257" t="str">
        <f>IF(GUS_2020!AU44&lt;&gt;"",GUS_2020!AU44*41.868/1000,"")</f>
        <v/>
      </c>
      <c r="AV44" s="257" t="str">
        <f>IF(GUS_2020!AV44&lt;&gt;"",GUS_2020!AV44*41.868/1000,"")</f>
        <v/>
      </c>
      <c r="AW44" s="257" t="str">
        <f>IF(GUS_2020!AW44&lt;&gt;"",GUS_2020!AW44*41.868/1000,"")</f>
        <v/>
      </c>
      <c r="AX44" s="257" t="str">
        <f>IF(GUS_2020!AX44&lt;&gt;"",GUS_2020!AX44*41.868/1000,"")</f>
        <v/>
      </c>
      <c r="AY44" s="257" t="str">
        <f>IF(GUS_2020!AY44&lt;&gt;"",GUS_2020!AY44*41.868/1000,"")</f>
        <v/>
      </c>
      <c r="AZ44" s="257" t="str">
        <f>IF(GUS_2020!AZ44&lt;&gt;"",GUS_2020!AZ44*41.868/1000,"")</f>
        <v/>
      </c>
      <c r="BA44" s="257" t="str">
        <f>IF(GUS_2020!BA44&lt;&gt;"",GUS_2020!BA44*41.868/1000,"")</f>
        <v/>
      </c>
      <c r="BB44" s="257" t="str">
        <f>IF(GUS_2020!BB44&lt;&gt;"",GUS_2020!BB44*41.868/1000,"")</f>
        <v/>
      </c>
      <c r="BC44" s="257" t="str">
        <f>IF(GUS_2020!BC44&lt;&gt;"",GUS_2020!BC44*41.868/1000,"")</f>
        <v/>
      </c>
      <c r="BD44" s="257" t="str">
        <f>IF(GUS_2020!BD44&lt;&gt;"",GUS_2020!BD44*41.868/1000,"")</f>
        <v/>
      </c>
      <c r="BE44" s="257" t="str">
        <f>IF(GUS_2020!BE44&lt;&gt;"",GUS_2020!BE44*41.868/1000,"")</f>
        <v/>
      </c>
      <c r="BF44" s="257" t="str">
        <f>IF(GUS_2020!BF44&lt;&gt;"",GUS_2020!BF44*41.868/1000,"")</f>
        <v/>
      </c>
      <c r="BG44" s="257" t="str">
        <f>IF(GUS_2020!BG44&lt;&gt;"",GUS_2020!BG44*41.868/1000,"")</f>
        <v/>
      </c>
      <c r="BH44" s="257" t="str">
        <f>IF(GUS_2020!BH44&lt;&gt;"",GUS_2020!BH44*41.868/1000,"")</f>
        <v/>
      </c>
      <c r="BI44" s="257" t="str">
        <f>IF(GUS_2020!BI44&lt;&gt;"",GUS_2020!BI44*41.868/1000,"")</f>
        <v/>
      </c>
      <c r="BJ44" s="257" t="str">
        <f>IF(GUS_2020!BJ44&lt;&gt;"",GUS_2020!BJ44*41.868/1000,"")</f>
        <v/>
      </c>
      <c r="BK44" s="257" t="str">
        <f>IF(GUS_2020!BK44&lt;&gt;"",GUS_2020!BK44*41.868/1000,"")</f>
        <v/>
      </c>
      <c r="BL44" s="257" t="str">
        <f>IF(GUS_2020!BL44&lt;&gt;"",GUS_2020!BL44*41.868/1000,"")</f>
        <v/>
      </c>
      <c r="BM44" s="257" t="str">
        <f>IF(GUS_2020!BM44&lt;&gt;"",GUS_2020!BM44*41.868/1000,"")</f>
        <v/>
      </c>
      <c r="BN44" s="257" t="str">
        <f>IF(GUS_2020!BN44&lt;&gt;"",GUS_2020!BN44*41.868/1000,"")</f>
        <v/>
      </c>
      <c r="BO44" s="257" t="str">
        <f>IF(GUS_2020!BO44&lt;&gt;"",GUS_2020!BO44*41.868/1000,"")</f>
        <v/>
      </c>
      <c r="BP44" s="257" t="str">
        <f>IF(GUS_2020!BP44&lt;&gt;"",GUS_2020!BP44*41.868/1000,"")</f>
        <v/>
      </c>
      <c r="BQ44" s="257" t="str">
        <f>IF(GUS_2020!BQ44&lt;&gt;"",GUS_2020!BQ44*41.868/1000,"")</f>
        <v/>
      </c>
      <c r="BR44" s="257" t="str">
        <f>IF(GUS_2020!BR44&lt;&gt;"",GUS_2020!BR44*41.868/1000,"")</f>
        <v/>
      </c>
      <c r="BS44" s="257" t="str">
        <f>IF(GUS_2020!BS44&lt;&gt;"",GUS_2020!BS44*41.868/1000,"")</f>
        <v/>
      </c>
    </row>
    <row r="45" spans="1:71" ht="33.75">
      <c r="A45" s="256" t="s">
        <v>718</v>
      </c>
      <c r="B45" s="257">
        <f>IF(GUS_2020!B45&lt;&gt;"",GUS_2020!B45*41.868/1000,"")</f>
        <v>40.444488000000007</v>
      </c>
      <c r="C45" s="257" t="str">
        <f>IF(GUS_2020!C45&lt;&gt;"",GUS_2020!C45*41.868/1000,"")</f>
        <v/>
      </c>
      <c r="D45" s="257" t="str">
        <f>IF(GUS_2020!D45&lt;&gt;"",GUS_2020!D45*41.868/1000,"")</f>
        <v/>
      </c>
      <c r="E45" s="257" t="str">
        <f>IF(GUS_2020!E45&lt;&gt;"",GUS_2020!E45*41.868/1000,"")</f>
        <v/>
      </c>
      <c r="F45" s="257" t="str">
        <f>IF(GUS_2020!F45&lt;&gt;"",GUS_2020!F45*41.868/1000,"")</f>
        <v/>
      </c>
      <c r="G45" s="257" t="str">
        <f>IF(GUS_2020!G45&lt;&gt;"",GUS_2020!G45*41.868/1000,"")</f>
        <v/>
      </c>
      <c r="H45" s="257" t="str">
        <f>IF(GUS_2020!H45&lt;&gt;"",GUS_2020!H45*41.868/1000,"")</f>
        <v/>
      </c>
      <c r="I45" s="257" t="str">
        <f>IF(GUS_2020!I45&lt;&gt;"",GUS_2020!I45*41.868/1000,"")</f>
        <v/>
      </c>
      <c r="J45" s="257" t="str">
        <f>IF(GUS_2020!J45&lt;&gt;"",GUS_2020!J45*41.868/1000,"")</f>
        <v/>
      </c>
      <c r="K45" s="257" t="str">
        <f>IF(GUS_2020!K45&lt;&gt;"",GUS_2020!K45*41.868/1000,"")</f>
        <v/>
      </c>
      <c r="L45" s="257" t="str">
        <f>IF(GUS_2020!L45&lt;&gt;"",GUS_2020!L45*41.868/1000,"")</f>
        <v/>
      </c>
      <c r="M45" s="257" t="str">
        <f>IF(GUS_2020!M45&lt;&gt;"",GUS_2020!M45*41.868/1000,"")</f>
        <v/>
      </c>
      <c r="N45" s="257" t="str">
        <f>IF(GUS_2020!N45&lt;&gt;"",GUS_2020!N45*41.868/1000,"")</f>
        <v/>
      </c>
      <c r="O45" s="257" t="str">
        <f>IF(GUS_2020!O45&lt;&gt;"",GUS_2020!O45*41.868/1000,"")</f>
        <v/>
      </c>
      <c r="P45" s="257" t="str">
        <f>IF(GUS_2020!P45&lt;&gt;"",GUS_2020!P45*41.868/1000,"")</f>
        <v/>
      </c>
      <c r="Q45" s="257" t="str">
        <f>IF(GUS_2020!Q45&lt;&gt;"",GUS_2020!Q45*41.868/1000,"")</f>
        <v/>
      </c>
      <c r="R45" s="257" t="str">
        <f>IF(GUS_2020!R45&lt;&gt;"",GUS_2020!R45*41.868/1000,"")</f>
        <v/>
      </c>
      <c r="S45" s="257" t="str">
        <f>IF(GUS_2020!S45&lt;&gt;"",GUS_2020!S45*41.868/1000,"")</f>
        <v/>
      </c>
      <c r="T45" s="257" t="str">
        <f>IF(GUS_2020!T45&lt;&gt;"",GUS_2020!T45*41.868/1000,"")</f>
        <v/>
      </c>
      <c r="U45" s="257" t="str">
        <f>IF(GUS_2020!U45&lt;&gt;"",GUS_2020!U45*41.868/1000,"")</f>
        <v/>
      </c>
      <c r="V45" s="257" t="str">
        <f>IF(GUS_2020!V45&lt;&gt;"",GUS_2020!V45*41.868/1000,"")</f>
        <v/>
      </c>
      <c r="W45" s="257" t="str">
        <f>IF(GUS_2020!W45&lt;&gt;"",GUS_2020!W45*41.868/1000,"")</f>
        <v/>
      </c>
      <c r="X45" s="257" t="str">
        <f>IF(GUS_2020!X45&lt;&gt;"",GUS_2020!X45*41.868/1000,"")</f>
        <v/>
      </c>
      <c r="Y45" s="257" t="str">
        <f>IF(GUS_2020!Y45&lt;&gt;"",GUS_2020!Y45*41.868/1000,"")</f>
        <v/>
      </c>
      <c r="Z45" s="257" t="str">
        <f>IF(GUS_2020!Z45&lt;&gt;"",GUS_2020!Z45*41.868/1000,"")</f>
        <v/>
      </c>
      <c r="AA45" s="257" t="str">
        <f>IF(GUS_2020!AA45&lt;&gt;"",GUS_2020!AA45*41.868/1000,"")</f>
        <v/>
      </c>
      <c r="AB45" s="257" t="str">
        <f>IF(GUS_2020!AB45&lt;&gt;"",GUS_2020!AB45*41.868/1000,"")</f>
        <v/>
      </c>
      <c r="AC45" s="257" t="str">
        <f>IF(GUS_2020!AC45&lt;&gt;"",GUS_2020!AC45*41.868/1000,"")</f>
        <v/>
      </c>
      <c r="AD45" s="257" t="str">
        <f>IF(GUS_2020!AD45&lt;&gt;"",GUS_2020!AD45*41.868/1000,"")</f>
        <v/>
      </c>
      <c r="AE45" s="257" t="str">
        <f>IF(GUS_2020!AE45&lt;&gt;"",GUS_2020!AE45*41.868/1000,"")</f>
        <v/>
      </c>
      <c r="AF45" s="257" t="str">
        <f>IF(GUS_2020!AF45&lt;&gt;"",GUS_2020!AF45*41.868/1000,"")</f>
        <v/>
      </c>
      <c r="AG45" s="257" t="str">
        <f>IF(GUS_2020!AG45&lt;&gt;"",GUS_2020!AG45*41.868/1000,"")</f>
        <v/>
      </c>
      <c r="AH45" s="257" t="str">
        <f>IF(GUS_2020!AH45&lt;&gt;"",GUS_2020!AH45*41.868/1000,"")</f>
        <v/>
      </c>
      <c r="AI45" s="257" t="str">
        <f>IF(GUS_2020!AI45&lt;&gt;"",GUS_2020!AI45*41.868/1000,"")</f>
        <v/>
      </c>
      <c r="AJ45" s="257" t="str">
        <f>IF(GUS_2020!AJ45&lt;&gt;"",GUS_2020!AJ45*41.868/1000,"")</f>
        <v/>
      </c>
      <c r="AK45" s="257" t="str">
        <f>IF(GUS_2020!AK45&lt;&gt;"",GUS_2020!AK45*41.868/1000,"")</f>
        <v/>
      </c>
      <c r="AL45" s="257" t="str">
        <f>IF(GUS_2020!AL45&lt;&gt;"",GUS_2020!AL45*41.868/1000,"")</f>
        <v/>
      </c>
      <c r="AM45" s="257" t="str">
        <f>IF(GUS_2020!AM45&lt;&gt;"",GUS_2020!AM45*41.868/1000,"")</f>
        <v/>
      </c>
      <c r="AN45" s="257" t="str">
        <f>IF(GUS_2020!AN45&lt;&gt;"",GUS_2020!AN45*41.868/1000,"")</f>
        <v/>
      </c>
      <c r="AO45" s="257" t="str">
        <f>IF(GUS_2020!AO45&lt;&gt;"",GUS_2020!AO45*41.868/1000,"")</f>
        <v/>
      </c>
      <c r="AP45" s="257" t="str">
        <f>IF(GUS_2020!AP45&lt;&gt;"",GUS_2020!AP45*41.868/1000,"")</f>
        <v/>
      </c>
      <c r="AQ45" s="257" t="str">
        <f>IF(GUS_2020!AQ45&lt;&gt;"",GUS_2020!AQ45*41.868/1000,"")</f>
        <v/>
      </c>
      <c r="AR45" s="257" t="str">
        <f>IF(GUS_2020!AR45&lt;&gt;"",GUS_2020!AR45*41.868/1000,"")</f>
        <v/>
      </c>
      <c r="AS45" s="257" t="str">
        <f>IF(GUS_2020!AS45&lt;&gt;"",GUS_2020!AS45*41.868/1000,"")</f>
        <v/>
      </c>
      <c r="AT45" s="257" t="str">
        <f>IF(GUS_2020!AT45&lt;&gt;"",GUS_2020!AT45*41.868/1000,"")</f>
        <v/>
      </c>
      <c r="AU45" s="257">
        <f>IF(GUS_2020!AU45&lt;&gt;"",GUS_2020!AU45*41.868/1000,"")</f>
        <v>40.444488000000007</v>
      </c>
      <c r="AV45" s="257" t="str">
        <f>IF(GUS_2020!AV45&lt;&gt;"",GUS_2020!AV45*41.868/1000,"")</f>
        <v/>
      </c>
      <c r="AW45" s="257" t="str">
        <f>IF(GUS_2020!AW45&lt;&gt;"",GUS_2020!AW45*41.868/1000,"")</f>
        <v/>
      </c>
      <c r="AX45" s="257" t="str">
        <f>IF(GUS_2020!AX45&lt;&gt;"",GUS_2020!AX45*41.868/1000,"")</f>
        <v/>
      </c>
      <c r="AY45" s="257" t="str">
        <f>IF(GUS_2020!AY45&lt;&gt;"",GUS_2020!AY45*41.868/1000,"")</f>
        <v/>
      </c>
      <c r="AZ45" s="257" t="str">
        <f>IF(GUS_2020!AZ45&lt;&gt;"",GUS_2020!AZ45*41.868/1000,"")</f>
        <v/>
      </c>
      <c r="BA45" s="257" t="str">
        <f>IF(GUS_2020!BA45&lt;&gt;"",GUS_2020!BA45*41.868/1000,"")</f>
        <v/>
      </c>
      <c r="BB45" s="257" t="str">
        <f>IF(GUS_2020!BB45&lt;&gt;"",GUS_2020!BB45*41.868/1000,"")</f>
        <v/>
      </c>
      <c r="BC45" s="257" t="str">
        <f>IF(GUS_2020!BC45&lt;&gt;"",GUS_2020!BC45*41.868/1000,"")</f>
        <v/>
      </c>
      <c r="BD45" s="257" t="str">
        <f>IF(GUS_2020!BD45&lt;&gt;"",GUS_2020!BD45*41.868/1000,"")</f>
        <v/>
      </c>
      <c r="BE45" s="257" t="str">
        <f>IF(GUS_2020!BE45&lt;&gt;"",GUS_2020!BE45*41.868/1000,"")</f>
        <v/>
      </c>
      <c r="BF45" s="257">
        <f>IF(GUS_2020!BF45&lt;&gt;"",GUS_2020!BF45*41.868/1000,"")</f>
        <v>7.0756920000000001</v>
      </c>
      <c r="BG45" s="257" t="str">
        <f>IF(GUS_2020!BG45&lt;&gt;"",GUS_2020!BG45*41.868/1000,"")</f>
        <v/>
      </c>
      <c r="BH45" s="257">
        <f>IF(GUS_2020!BH45&lt;&gt;"",GUS_2020!BH45*41.868/1000,"")</f>
        <v>33.368796000000003</v>
      </c>
      <c r="BI45" s="257" t="str">
        <f>IF(GUS_2020!BI45&lt;&gt;"",GUS_2020!BI45*41.868/1000,"")</f>
        <v/>
      </c>
      <c r="BJ45" s="257" t="str">
        <f>IF(GUS_2020!BJ45&lt;&gt;"",GUS_2020!BJ45*41.868/1000,"")</f>
        <v/>
      </c>
      <c r="BK45" s="257" t="str">
        <f>IF(GUS_2020!BK45&lt;&gt;"",GUS_2020!BK45*41.868/1000,"")</f>
        <v/>
      </c>
      <c r="BL45" s="257" t="str">
        <f>IF(GUS_2020!BL45&lt;&gt;"",GUS_2020!BL45*41.868/1000,"")</f>
        <v/>
      </c>
      <c r="BM45" s="257" t="str">
        <f>IF(GUS_2020!BM45&lt;&gt;"",GUS_2020!BM45*41.868/1000,"")</f>
        <v/>
      </c>
      <c r="BN45" s="257" t="str">
        <f>IF(GUS_2020!BN45&lt;&gt;"",GUS_2020!BN45*41.868/1000,"")</f>
        <v/>
      </c>
      <c r="BO45" s="257" t="str">
        <f>IF(GUS_2020!BO45&lt;&gt;"",GUS_2020!BO45*41.868/1000,"")</f>
        <v/>
      </c>
      <c r="BP45" s="257" t="str">
        <f>IF(GUS_2020!BP45&lt;&gt;"",GUS_2020!BP45*41.868/1000,"")</f>
        <v/>
      </c>
      <c r="BQ45" s="257" t="str">
        <f>IF(GUS_2020!BQ45&lt;&gt;"",GUS_2020!BQ45*41.868/1000,"")</f>
        <v/>
      </c>
      <c r="BR45" s="257" t="str">
        <f>IF(GUS_2020!BR45&lt;&gt;"",GUS_2020!BR45*41.868/1000,"")</f>
        <v/>
      </c>
      <c r="BS45" s="257" t="str">
        <f>IF(GUS_2020!BS45&lt;&gt;"",GUS_2020!BS45*41.868/1000,"")</f>
        <v/>
      </c>
    </row>
    <row r="46" spans="1:71" ht="22.5">
      <c r="A46" s="256" t="s">
        <v>719</v>
      </c>
      <c r="B46" s="257" t="str">
        <f>IF(GUS_2020!B46&lt;&gt;"",GUS_2020!B46*41.868/1000,"")</f>
        <v/>
      </c>
      <c r="C46" s="257" t="str">
        <f>IF(GUS_2020!C46&lt;&gt;"",GUS_2020!C46*41.868/1000,"")</f>
        <v/>
      </c>
      <c r="D46" s="257" t="str">
        <f>IF(GUS_2020!D46&lt;&gt;"",GUS_2020!D46*41.868/1000,"")</f>
        <v/>
      </c>
      <c r="E46" s="257" t="str">
        <f>IF(GUS_2020!E46&lt;&gt;"",GUS_2020!E46*41.868/1000,"")</f>
        <v/>
      </c>
      <c r="F46" s="257" t="str">
        <f>IF(GUS_2020!F46&lt;&gt;"",GUS_2020!F46*41.868/1000,"")</f>
        <v/>
      </c>
      <c r="G46" s="257" t="str">
        <f>IF(GUS_2020!G46&lt;&gt;"",GUS_2020!G46*41.868/1000,"")</f>
        <v/>
      </c>
      <c r="H46" s="257" t="str">
        <f>IF(GUS_2020!H46&lt;&gt;"",GUS_2020!H46*41.868/1000,"")</f>
        <v/>
      </c>
      <c r="I46" s="257" t="str">
        <f>IF(GUS_2020!I46&lt;&gt;"",GUS_2020!I46*41.868/1000,"")</f>
        <v/>
      </c>
      <c r="J46" s="257" t="str">
        <f>IF(GUS_2020!J46&lt;&gt;"",GUS_2020!J46*41.868/1000,"")</f>
        <v/>
      </c>
      <c r="K46" s="257" t="str">
        <f>IF(GUS_2020!K46&lt;&gt;"",GUS_2020!K46*41.868/1000,"")</f>
        <v/>
      </c>
      <c r="L46" s="257" t="str">
        <f>IF(GUS_2020!L46&lt;&gt;"",GUS_2020!L46*41.868/1000,"")</f>
        <v/>
      </c>
      <c r="M46" s="257" t="str">
        <f>IF(GUS_2020!M46&lt;&gt;"",GUS_2020!M46*41.868/1000,"")</f>
        <v/>
      </c>
      <c r="N46" s="257" t="str">
        <f>IF(GUS_2020!N46&lt;&gt;"",GUS_2020!N46*41.868/1000,"")</f>
        <v/>
      </c>
      <c r="O46" s="257" t="str">
        <f>IF(GUS_2020!O46&lt;&gt;"",GUS_2020!O46*41.868/1000,"")</f>
        <v/>
      </c>
      <c r="P46" s="257" t="str">
        <f>IF(GUS_2020!P46&lt;&gt;"",GUS_2020!P46*41.868/1000,"")</f>
        <v/>
      </c>
      <c r="Q46" s="257" t="str">
        <f>IF(GUS_2020!Q46&lt;&gt;"",GUS_2020!Q46*41.868/1000,"")</f>
        <v/>
      </c>
      <c r="R46" s="257" t="str">
        <f>IF(GUS_2020!R46&lt;&gt;"",GUS_2020!R46*41.868/1000,"")</f>
        <v/>
      </c>
      <c r="S46" s="257" t="str">
        <f>IF(GUS_2020!S46&lt;&gt;"",GUS_2020!S46*41.868/1000,"")</f>
        <v/>
      </c>
      <c r="T46" s="257" t="str">
        <f>IF(GUS_2020!T46&lt;&gt;"",GUS_2020!T46*41.868/1000,"")</f>
        <v/>
      </c>
      <c r="U46" s="257" t="str">
        <f>IF(GUS_2020!U46&lt;&gt;"",GUS_2020!U46*41.868/1000,"")</f>
        <v/>
      </c>
      <c r="V46" s="257" t="str">
        <f>IF(GUS_2020!V46&lt;&gt;"",GUS_2020!V46*41.868/1000,"")</f>
        <v/>
      </c>
      <c r="W46" s="257" t="str">
        <f>IF(GUS_2020!W46&lt;&gt;"",GUS_2020!W46*41.868/1000,"")</f>
        <v/>
      </c>
      <c r="X46" s="257" t="str">
        <f>IF(GUS_2020!X46&lt;&gt;"",GUS_2020!X46*41.868/1000,"")</f>
        <v/>
      </c>
      <c r="Y46" s="257" t="str">
        <f>IF(GUS_2020!Y46&lt;&gt;"",GUS_2020!Y46*41.868/1000,"")</f>
        <v/>
      </c>
      <c r="Z46" s="257" t="str">
        <f>IF(GUS_2020!Z46&lt;&gt;"",GUS_2020!Z46*41.868/1000,"")</f>
        <v/>
      </c>
      <c r="AA46" s="257" t="str">
        <f>IF(GUS_2020!AA46&lt;&gt;"",GUS_2020!AA46*41.868/1000,"")</f>
        <v/>
      </c>
      <c r="AB46" s="257" t="str">
        <f>IF(GUS_2020!AB46&lt;&gt;"",GUS_2020!AB46*41.868/1000,"")</f>
        <v/>
      </c>
      <c r="AC46" s="257" t="str">
        <f>IF(GUS_2020!AC46&lt;&gt;"",GUS_2020!AC46*41.868/1000,"")</f>
        <v/>
      </c>
      <c r="AD46" s="257" t="str">
        <f>IF(GUS_2020!AD46&lt;&gt;"",GUS_2020!AD46*41.868/1000,"")</f>
        <v/>
      </c>
      <c r="AE46" s="257" t="str">
        <f>IF(GUS_2020!AE46&lt;&gt;"",GUS_2020!AE46*41.868/1000,"")</f>
        <v/>
      </c>
      <c r="AF46" s="257" t="str">
        <f>IF(GUS_2020!AF46&lt;&gt;"",GUS_2020!AF46*41.868/1000,"")</f>
        <v/>
      </c>
      <c r="AG46" s="257" t="str">
        <f>IF(GUS_2020!AG46&lt;&gt;"",GUS_2020!AG46*41.868/1000,"")</f>
        <v/>
      </c>
      <c r="AH46" s="257" t="str">
        <f>IF(GUS_2020!AH46&lt;&gt;"",GUS_2020!AH46*41.868/1000,"")</f>
        <v/>
      </c>
      <c r="AI46" s="257" t="str">
        <f>IF(GUS_2020!AI46&lt;&gt;"",GUS_2020!AI46*41.868/1000,"")</f>
        <v/>
      </c>
      <c r="AJ46" s="257" t="str">
        <f>IF(GUS_2020!AJ46&lt;&gt;"",GUS_2020!AJ46*41.868/1000,"")</f>
        <v/>
      </c>
      <c r="AK46" s="257" t="str">
        <f>IF(GUS_2020!AK46&lt;&gt;"",GUS_2020!AK46*41.868/1000,"")</f>
        <v/>
      </c>
      <c r="AL46" s="257" t="str">
        <f>IF(GUS_2020!AL46&lt;&gt;"",GUS_2020!AL46*41.868/1000,"")</f>
        <v/>
      </c>
      <c r="AM46" s="257" t="str">
        <f>IF(GUS_2020!AM46&lt;&gt;"",GUS_2020!AM46*41.868/1000,"")</f>
        <v/>
      </c>
      <c r="AN46" s="257" t="str">
        <f>IF(GUS_2020!AN46&lt;&gt;"",GUS_2020!AN46*41.868/1000,"")</f>
        <v/>
      </c>
      <c r="AO46" s="257" t="str">
        <f>IF(GUS_2020!AO46&lt;&gt;"",GUS_2020!AO46*41.868/1000,"")</f>
        <v/>
      </c>
      <c r="AP46" s="257" t="str">
        <f>IF(GUS_2020!AP46&lt;&gt;"",GUS_2020!AP46*41.868/1000,"")</f>
        <v/>
      </c>
      <c r="AQ46" s="257" t="str">
        <f>IF(GUS_2020!AQ46&lt;&gt;"",GUS_2020!AQ46*41.868/1000,"")</f>
        <v/>
      </c>
      <c r="AR46" s="257" t="str">
        <f>IF(GUS_2020!AR46&lt;&gt;"",GUS_2020!AR46*41.868/1000,"")</f>
        <v/>
      </c>
      <c r="AS46" s="257" t="str">
        <f>IF(GUS_2020!AS46&lt;&gt;"",GUS_2020!AS46*41.868/1000,"")</f>
        <v/>
      </c>
      <c r="AT46" s="257" t="str">
        <f>IF(GUS_2020!AT46&lt;&gt;"",GUS_2020!AT46*41.868/1000,"")</f>
        <v/>
      </c>
      <c r="AU46" s="257" t="str">
        <f>IF(GUS_2020!AU46&lt;&gt;"",GUS_2020!AU46*41.868/1000,"")</f>
        <v/>
      </c>
      <c r="AV46" s="257" t="str">
        <f>IF(GUS_2020!AV46&lt;&gt;"",GUS_2020!AV46*41.868/1000,"")</f>
        <v/>
      </c>
      <c r="AW46" s="257" t="str">
        <f>IF(GUS_2020!AW46&lt;&gt;"",GUS_2020!AW46*41.868/1000,"")</f>
        <v/>
      </c>
      <c r="AX46" s="257" t="str">
        <f>IF(GUS_2020!AX46&lt;&gt;"",GUS_2020!AX46*41.868/1000,"")</f>
        <v/>
      </c>
      <c r="AY46" s="257" t="str">
        <f>IF(GUS_2020!AY46&lt;&gt;"",GUS_2020!AY46*41.868/1000,"")</f>
        <v/>
      </c>
      <c r="AZ46" s="257" t="str">
        <f>IF(GUS_2020!AZ46&lt;&gt;"",GUS_2020!AZ46*41.868/1000,"")</f>
        <v/>
      </c>
      <c r="BA46" s="257" t="str">
        <f>IF(GUS_2020!BA46&lt;&gt;"",GUS_2020!BA46*41.868/1000,"")</f>
        <v/>
      </c>
      <c r="BB46" s="257" t="str">
        <f>IF(GUS_2020!BB46&lt;&gt;"",GUS_2020!BB46*41.868/1000,"")</f>
        <v/>
      </c>
      <c r="BC46" s="257" t="str">
        <f>IF(GUS_2020!BC46&lt;&gt;"",GUS_2020!BC46*41.868/1000,"")</f>
        <v/>
      </c>
      <c r="BD46" s="257" t="str">
        <f>IF(GUS_2020!BD46&lt;&gt;"",GUS_2020!BD46*41.868/1000,"")</f>
        <v/>
      </c>
      <c r="BE46" s="257" t="str">
        <f>IF(GUS_2020!BE46&lt;&gt;"",GUS_2020!BE46*41.868/1000,"")</f>
        <v/>
      </c>
      <c r="BF46" s="257" t="str">
        <f>IF(GUS_2020!BF46&lt;&gt;"",GUS_2020!BF46*41.868/1000,"")</f>
        <v/>
      </c>
      <c r="BG46" s="257" t="str">
        <f>IF(GUS_2020!BG46&lt;&gt;"",GUS_2020!BG46*41.868/1000,"")</f>
        <v/>
      </c>
      <c r="BH46" s="257" t="str">
        <f>IF(GUS_2020!BH46&lt;&gt;"",GUS_2020!BH46*41.868/1000,"")</f>
        <v/>
      </c>
      <c r="BI46" s="257" t="str">
        <f>IF(GUS_2020!BI46&lt;&gt;"",GUS_2020!BI46*41.868/1000,"")</f>
        <v/>
      </c>
      <c r="BJ46" s="257" t="str">
        <f>IF(GUS_2020!BJ46&lt;&gt;"",GUS_2020!BJ46*41.868/1000,"")</f>
        <v/>
      </c>
      <c r="BK46" s="257" t="str">
        <f>IF(GUS_2020!BK46&lt;&gt;"",GUS_2020!BK46*41.868/1000,"")</f>
        <v/>
      </c>
      <c r="BL46" s="257" t="str">
        <f>IF(GUS_2020!BL46&lt;&gt;"",GUS_2020!BL46*41.868/1000,"")</f>
        <v/>
      </c>
      <c r="BM46" s="257" t="str">
        <f>IF(GUS_2020!BM46&lt;&gt;"",GUS_2020!BM46*41.868/1000,"")</f>
        <v/>
      </c>
      <c r="BN46" s="257" t="str">
        <f>IF(GUS_2020!BN46&lt;&gt;"",GUS_2020!BN46*41.868/1000,"")</f>
        <v/>
      </c>
      <c r="BO46" s="257" t="str">
        <f>IF(GUS_2020!BO46&lt;&gt;"",GUS_2020!BO46*41.868/1000,"")</f>
        <v/>
      </c>
      <c r="BP46" s="257" t="str">
        <f>IF(GUS_2020!BP46&lt;&gt;"",GUS_2020!BP46*41.868/1000,"")</f>
        <v/>
      </c>
      <c r="BQ46" s="257" t="str">
        <f>IF(GUS_2020!BQ46&lt;&gt;"",GUS_2020!BQ46*41.868/1000,"")</f>
        <v/>
      </c>
      <c r="BR46" s="257" t="str">
        <f>IF(GUS_2020!BR46&lt;&gt;"",GUS_2020!BR46*41.868/1000,"")</f>
        <v/>
      </c>
      <c r="BS46" s="257" t="str">
        <f>IF(GUS_2020!BS46&lt;&gt;"",GUS_2020!BS46*41.868/1000,"")</f>
        <v/>
      </c>
    </row>
    <row r="47" spans="1:71" ht="22.5">
      <c r="A47" s="256" t="s">
        <v>720</v>
      </c>
      <c r="B47" s="257" t="str">
        <f>IF(GUS_2020!B47&lt;&gt;"",GUS_2020!B47*41.868/1000,"")</f>
        <v/>
      </c>
      <c r="C47" s="257" t="str">
        <f>IF(GUS_2020!C47&lt;&gt;"",GUS_2020!C47*41.868/1000,"")</f>
        <v/>
      </c>
      <c r="D47" s="257" t="str">
        <f>IF(GUS_2020!D47&lt;&gt;"",GUS_2020!D47*41.868/1000,"")</f>
        <v/>
      </c>
      <c r="E47" s="257" t="str">
        <f>IF(GUS_2020!E47&lt;&gt;"",GUS_2020!E47*41.868/1000,"")</f>
        <v/>
      </c>
      <c r="F47" s="257" t="str">
        <f>IF(GUS_2020!F47&lt;&gt;"",GUS_2020!F47*41.868/1000,"")</f>
        <v/>
      </c>
      <c r="G47" s="257" t="str">
        <f>IF(GUS_2020!G47&lt;&gt;"",GUS_2020!G47*41.868/1000,"")</f>
        <v/>
      </c>
      <c r="H47" s="257" t="str">
        <f>IF(GUS_2020!H47&lt;&gt;"",GUS_2020!H47*41.868/1000,"")</f>
        <v/>
      </c>
      <c r="I47" s="257" t="str">
        <f>IF(GUS_2020!I47&lt;&gt;"",GUS_2020!I47*41.868/1000,"")</f>
        <v/>
      </c>
      <c r="J47" s="257" t="str">
        <f>IF(GUS_2020!J47&lt;&gt;"",GUS_2020!J47*41.868/1000,"")</f>
        <v/>
      </c>
      <c r="K47" s="257" t="str">
        <f>IF(GUS_2020!K47&lt;&gt;"",GUS_2020!K47*41.868/1000,"")</f>
        <v/>
      </c>
      <c r="L47" s="257" t="str">
        <f>IF(GUS_2020!L47&lt;&gt;"",GUS_2020!L47*41.868/1000,"")</f>
        <v/>
      </c>
      <c r="M47" s="257" t="str">
        <f>IF(GUS_2020!M47&lt;&gt;"",GUS_2020!M47*41.868/1000,"")</f>
        <v/>
      </c>
      <c r="N47" s="257" t="str">
        <f>IF(GUS_2020!N47&lt;&gt;"",GUS_2020!N47*41.868/1000,"")</f>
        <v/>
      </c>
      <c r="O47" s="257" t="str">
        <f>IF(GUS_2020!O47&lt;&gt;"",GUS_2020!O47*41.868/1000,"")</f>
        <v/>
      </c>
      <c r="P47" s="257" t="str">
        <f>IF(GUS_2020!P47&lt;&gt;"",GUS_2020!P47*41.868/1000,"")</f>
        <v/>
      </c>
      <c r="Q47" s="257" t="str">
        <f>IF(GUS_2020!Q47&lt;&gt;"",GUS_2020!Q47*41.868/1000,"")</f>
        <v/>
      </c>
      <c r="R47" s="257" t="str">
        <f>IF(GUS_2020!R47&lt;&gt;"",GUS_2020!R47*41.868/1000,"")</f>
        <v/>
      </c>
      <c r="S47" s="257" t="str">
        <f>IF(GUS_2020!S47&lt;&gt;"",GUS_2020!S47*41.868/1000,"")</f>
        <v/>
      </c>
      <c r="T47" s="257" t="str">
        <f>IF(GUS_2020!T47&lt;&gt;"",GUS_2020!T47*41.868/1000,"")</f>
        <v/>
      </c>
      <c r="U47" s="257" t="str">
        <f>IF(GUS_2020!U47&lt;&gt;"",GUS_2020!U47*41.868/1000,"")</f>
        <v/>
      </c>
      <c r="V47" s="257" t="str">
        <f>IF(GUS_2020!V47&lt;&gt;"",GUS_2020!V47*41.868/1000,"")</f>
        <v/>
      </c>
      <c r="W47" s="257" t="str">
        <f>IF(GUS_2020!W47&lt;&gt;"",GUS_2020!W47*41.868/1000,"")</f>
        <v/>
      </c>
      <c r="X47" s="257" t="str">
        <f>IF(GUS_2020!X47&lt;&gt;"",GUS_2020!X47*41.868/1000,"")</f>
        <v/>
      </c>
      <c r="Y47" s="257" t="str">
        <f>IF(GUS_2020!Y47&lt;&gt;"",GUS_2020!Y47*41.868/1000,"")</f>
        <v/>
      </c>
      <c r="Z47" s="257" t="str">
        <f>IF(GUS_2020!Z47&lt;&gt;"",GUS_2020!Z47*41.868/1000,"")</f>
        <v/>
      </c>
      <c r="AA47" s="257" t="str">
        <f>IF(GUS_2020!AA47&lt;&gt;"",GUS_2020!AA47*41.868/1000,"")</f>
        <v/>
      </c>
      <c r="AB47" s="257" t="str">
        <f>IF(GUS_2020!AB47&lt;&gt;"",GUS_2020!AB47*41.868/1000,"")</f>
        <v/>
      </c>
      <c r="AC47" s="257" t="str">
        <f>IF(GUS_2020!AC47&lt;&gt;"",GUS_2020!AC47*41.868/1000,"")</f>
        <v/>
      </c>
      <c r="AD47" s="257" t="str">
        <f>IF(GUS_2020!AD47&lt;&gt;"",GUS_2020!AD47*41.868/1000,"")</f>
        <v/>
      </c>
      <c r="AE47" s="257" t="str">
        <f>IF(GUS_2020!AE47&lt;&gt;"",GUS_2020!AE47*41.868/1000,"")</f>
        <v/>
      </c>
      <c r="AF47" s="257" t="str">
        <f>IF(GUS_2020!AF47&lt;&gt;"",GUS_2020!AF47*41.868/1000,"")</f>
        <v/>
      </c>
      <c r="AG47" s="257" t="str">
        <f>IF(GUS_2020!AG47&lt;&gt;"",GUS_2020!AG47*41.868/1000,"")</f>
        <v/>
      </c>
      <c r="AH47" s="257" t="str">
        <f>IF(GUS_2020!AH47&lt;&gt;"",GUS_2020!AH47*41.868/1000,"")</f>
        <v/>
      </c>
      <c r="AI47" s="257" t="str">
        <f>IF(GUS_2020!AI47&lt;&gt;"",GUS_2020!AI47*41.868/1000,"")</f>
        <v/>
      </c>
      <c r="AJ47" s="257" t="str">
        <f>IF(GUS_2020!AJ47&lt;&gt;"",GUS_2020!AJ47*41.868/1000,"")</f>
        <v/>
      </c>
      <c r="AK47" s="257" t="str">
        <f>IF(GUS_2020!AK47&lt;&gt;"",GUS_2020!AK47*41.868/1000,"")</f>
        <v/>
      </c>
      <c r="AL47" s="257" t="str">
        <f>IF(GUS_2020!AL47&lt;&gt;"",GUS_2020!AL47*41.868/1000,"")</f>
        <v/>
      </c>
      <c r="AM47" s="257" t="str">
        <f>IF(GUS_2020!AM47&lt;&gt;"",GUS_2020!AM47*41.868/1000,"")</f>
        <v/>
      </c>
      <c r="AN47" s="257" t="str">
        <f>IF(GUS_2020!AN47&lt;&gt;"",GUS_2020!AN47*41.868/1000,"")</f>
        <v/>
      </c>
      <c r="AO47" s="257" t="str">
        <f>IF(GUS_2020!AO47&lt;&gt;"",GUS_2020!AO47*41.868/1000,"")</f>
        <v/>
      </c>
      <c r="AP47" s="257" t="str">
        <f>IF(GUS_2020!AP47&lt;&gt;"",GUS_2020!AP47*41.868/1000,"")</f>
        <v/>
      </c>
      <c r="AQ47" s="257" t="str">
        <f>IF(GUS_2020!AQ47&lt;&gt;"",GUS_2020!AQ47*41.868/1000,"")</f>
        <v/>
      </c>
      <c r="AR47" s="257" t="str">
        <f>IF(GUS_2020!AR47&lt;&gt;"",GUS_2020!AR47*41.868/1000,"")</f>
        <v/>
      </c>
      <c r="AS47" s="257" t="str">
        <f>IF(GUS_2020!AS47&lt;&gt;"",GUS_2020!AS47*41.868/1000,"")</f>
        <v/>
      </c>
      <c r="AT47" s="257" t="str">
        <f>IF(GUS_2020!AT47&lt;&gt;"",GUS_2020!AT47*41.868/1000,"")</f>
        <v/>
      </c>
      <c r="AU47" s="257" t="str">
        <f>IF(GUS_2020!AU47&lt;&gt;"",GUS_2020!AU47*41.868/1000,"")</f>
        <v/>
      </c>
      <c r="AV47" s="257" t="str">
        <f>IF(GUS_2020!AV47&lt;&gt;"",GUS_2020!AV47*41.868/1000,"")</f>
        <v/>
      </c>
      <c r="AW47" s="257" t="str">
        <f>IF(GUS_2020!AW47&lt;&gt;"",GUS_2020!AW47*41.868/1000,"")</f>
        <v/>
      </c>
      <c r="AX47" s="257" t="str">
        <f>IF(GUS_2020!AX47&lt;&gt;"",GUS_2020!AX47*41.868/1000,"")</f>
        <v/>
      </c>
      <c r="AY47" s="257" t="str">
        <f>IF(GUS_2020!AY47&lt;&gt;"",GUS_2020!AY47*41.868/1000,"")</f>
        <v/>
      </c>
      <c r="AZ47" s="257" t="str">
        <f>IF(GUS_2020!AZ47&lt;&gt;"",GUS_2020!AZ47*41.868/1000,"")</f>
        <v/>
      </c>
      <c r="BA47" s="257" t="str">
        <f>IF(GUS_2020!BA47&lt;&gt;"",GUS_2020!BA47*41.868/1000,"")</f>
        <v/>
      </c>
      <c r="BB47" s="257" t="str">
        <f>IF(GUS_2020!BB47&lt;&gt;"",GUS_2020!BB47*41.868/1000,"")</f>
        <v/>
      </c>
      <c r="BC47" s="257" t="str">
        <f>IF(GUS_2020!BC47&lt;&gt;"",GUS_2020!BC47*41.868/1000,"")</f>
        <v/>
      </c>
      <c r="BD47" s="257" t="str">
        <f>IF(GUS_2020!BD47&lt;&gt;"",GUS_2020!BD47*41.868/1000,"")</f>
        <v/>
      </c>
      <c r="BE47" s="257" t="str">
        <f>IF(GUS_2020!BE47&lt;&gt;"",GUS_2020!BE47*41.868/1000,"")</f>
        <v/>
      </c>
      <c r="BF47" s="257" t="str">
        <f>IF(GUS_2020!BF47&lt;&gt;"",GUS_2020!BF47*41.868/1000,"")</f>
        <v/>
      </c>
      <c r="BG47" s="257" t="str">
        <f>IF(GUS_2020!BG47&lt;&gt;"",GUS_2020!BG47*41.868/1000,"")</f>
        <v/>
      </c>
      <c r="BH47" s="257" t="str">
        <f>IF(GUS_2020!BH47&lt;&gt;"",GUS_2020!BH47*41.868/1000,"")</f>
        <v/>
      </c>
      <c r="BI47" s="257" t="str">
        <f>IF(GUS_2020!BI47&lt;&gt;"",GUS_2020!BI47*41.868/1000,"")</f>
        <v/>
      </c>
      <c r="BJ47" s="257" t="str">
        <f>IF(GUS_2020!BJ47&lt;&gt;"",GUS_2020!BJ47*41.868/1000,"")</f>
        <v/>
      </c>
      <c r="BK47" s="257" t="str">
        <f>IF(GUS_2020!BK47&lt;&gt;"",GUS_2020!BK47*41.868/1000,"")</f>
        <v/>
      </c>
      <c r="BL47" s="257" t="str">
        <f>IF(GUS_2020!BL47&lt;&gt;"",GUS_2020!BL47*41.868/1000,"")</f>
        <v/>
      </c>
      <c r="BM47" s="257" t="str">
        <f>IF(GUS_2020!BM47&lt;&gt;"",GUS_2020!BM47*41.868/1000,"")</f>
        <v/>
      </c>
      <c r="BN47" s="257" t="str">
        <f>IF(GUS_2020!BN47&lt;&gt;"",GUS_2020!BN47*41.868/1000,"")</f>
        <v/>
      </c>
      <c r="BO47" s="257" t="str">
        <f>IF(GUS_2020!BO47&lt;&gt;"",GUS_2020!BO47*41.868/1000,"")</f>
        <v/>
      </c>
      <c r="BP47" s="257" t="str">
        <f>IF(GUS_2020!BP47&lt;&gt;"",GUS_2020!BP47*41.868/1000,"")</f>
        <v/>
      </c>
      <c r="BQ47" s="257" t="str">
        <f>IF(GUS_2020!BQ47&lt;&gt;"",GUS_2020!BQ47*41.868/1000,"")</f>
        <v/>
      </c>
      <c r="BR47" s="257" t="str">
        <f>IF(GUS_2020!BR47&lt;&gt;"",GUS_2020!BR47*41.868/1000,"")</f>
        <v/>
      </c>
      <c r="BS47" s="257" t="str">
        <f>IF(GUS_2020!BS47&lt;&gt;"",GUS_2020!BS47*41.868/1000,"")</f>
        <v/>
      </c>
    </row>
    <row r="48" spans="1:71" ht="22.5">
      <c r="A48" s="256" t="s">
        <v>721</v>
      </c>
      <c r="B48" s="257">
        <f>IF(GUS_2020!B48&lt;&gt;"",GUS_2020!B48*41.868/1000,"")</f>
        <v>27.507276000000001</v>
      </c>
      <c r="C48" s="257">
        <f>IF(GUS_2020!C48&lt;&gt;"",GUS_2020!C48*41.868/1000,"")</f>
        <v>4.1449319999999998</v>
      </c>
      <c r="D48" s="257" t="str">
        <f>IF(GUS_2020!D48&lt;&gt;"",GUS_2020!D48*41.868/1000,"")</f>
        <v/>
      </c>
      <c r="E48" s="257" t="str">
        <f>IF(GUS_2020!E48&lt;&gt;"",GUS_2020!E48*41.868/1000,"")</f>
        <v/>
      </c>
      <c r="F48" s="257" t="str">
        <f>IF(GUS_2020!F48&lt;&gt;"",GUS_2020!F48*41.868/1000,"")</f>
        <v/>
      </c>
      <c r="G48" s="257" t="str">
        <f>IF(GUS_2020!G48&lt;&gt;"",GUS_2020!G48*41.868/1000,"")</f>
        <v/>
      </c>
      <c r="H48" s="257" t="str">
        <f>IF(GUS_2020!H48&lt;&gt;"",GUS_2020!H48*41.868/1000,"")</f>
        <v/>
      </c>
      <c r="I48" s="257" t="str">
        <f>IF(GUS_2020!I48&lt;&gt;"",GUS_2020!I48*41.868/1000,"")</f>
        <v/>
      </c>
      <c r="J48" s="257">
        <f>IF(GUS_2020!J48&lt;&gt;"",GUS_2020!J48*41.868/1000,"")</f>
        <v>4.1449319999999998</v>
      </c>
      <c r="K48" s="257" t="str">
        <f>IF(GUS_2020!K48&lt;&gt;"",GUS_2020!K48*41.868/1000,"")</f>
        <v/>
      </c>
      <c r="L48" s="257" t="str">
        <f>IF(GUS_2020!L48&lt;&gt;"",GUS_2020!L48*41.868/1000,"")</f>
        <v/>
      </c>
      <c r="M48" s="257" t="str">
        <f>IF(GUS_2020!M48&lt;&gt;"",GUS_2020!M48*41.868/1000,"")</f>
        <v/>
      </c>
      <c r="N48" s="257" t="str">
        <f>IF(GUS_2020!N48&lt;&gt;"",GUS_2020!N48*41.868/1000,"")</f>
        <v/>
      </c>
      <c r="O48" s="257" t="str">
        <f>IF(GUS_2020!O48&lt;&gt;"",GUS_2020!O48*41.868/1000,"")</f>
        <v/>
      </c>
      <c r="P48" s="257" t="str">
        <f>IF(GUS_2020!P48&lt;&gt;"",GUS_2020!P48*41.868/1000,"")</f>
        <v/>
      </c>
      <c r="Q48" s="257" t="str">
        <f>IF(GUS_2020!Q48&lt;&gt;"",GUS_2020!Q48*41.868/1000,"")</f>
        <v/>
      </c>
      <c r="R48" s="257" t="str">
        <f>IF(GUS_2020!R48&lt;&gt;"",GUS_2020!R48*41.868/1000,"")</f>
        <v/>
      </c>
      <c r="S48" s="257" t="str">
        <f>IF(GUS_2020!S48&lt;&gt;"",GUS_2020!S48*41.868/1000,"")</f>
        <v/>
      </c>
      <c r="T48" s="257" t="str">
        <f>IF(GUS_2020!T48&lt;&gt;"",GUS_2020!T48*41.868/1000,"")</f>
        <v/>
      </c>
      <c r="U48" s="257" t="str">
        <f>IF(GUS_2020!U48&lt;&gt;"",GUS_2020!U48*41.868/1000,"")</f>
        <v/>
      </c>
      <c r="V48" s="257" t="str">
        <f>IF(GUS_2020!V48&lt;&gt;"",GUS_2020!V48*41.868/1000,"")</f>
        <v/>
      </c>
      <c r="W48" s="257" t="str">
        <f>IF(GUS_2020!W48&lt;&gt;"",GUS_2020!W48*41.868/1000,"")</f>
        <v/>
      </c>
      <c r="X48" s="257" t="str">
        <f>IF(GUS_2020!X48&lt;&gt;"",GUS_2020!X48*41.868/1000,"")</f>
        <v/>
      </c>
      <c r="Y48" s="257" t="str">
        <f>IF(GUS_2020!Y48&lt;&gt;"",GUS_2020!Y48*41.868/1000,"")</f>
        <v/>
      </c>
      <c r="Z48" s="257" t="str">
        <f>IF(GUS_2020!Z48&lt;&gt;"",GUS_2020!Z48*41.868/1000,"")</f>
        <v/>
      </c>
      <c r="AA48" s="257" t="str">
        <f>IF(GUS_2020!AA48&lt;&gt;"",GUS_2020!AA48*41.868/1000,"")</f>
        <v/>
      </c>
      <c r="AB48" s="257" t="str">
        <f>IF(GUS_2020!AB48&lt;&gt;"",GUS_2020!AB48*41.868/1000,"")</f>
        <v/>
      </c>
      <c r="AC48" s="257" t="str">
        <f>IF(GUS_2020!AC48&lt;&gt;"",GUS_2020!AC48*41.868/1000,"")</f>
        <v/>
      </c>
      <c r="AD48" s="257" t="str">
        <f>IF(GUS_2020!AD48&lt;&gt;"",GUS_2020!AD48*41.868/1000,"")</f>
        <v/>
      </c>
      <c r="AE48" s="257" t="str">
        <f>IF(GUS_2020!AE48&lt;&gt;"",GUS_2020!AE48*41.868/1000,"")</f>
        <v/>
      </c>
      <c r="AF48" s="257" t="str">
        <f>IF(GUS_2020!AF48&lt;&gt;"",GUS_2020!AF48*41.868/1000,"")</f>
        <v/>
      </c>
      <c r="AG48" s="257" t="str">
        <f>IF(GUS_2020!AG48&lt;&gt;"",GUS_2020!AG48*41.868/1000,"")</f>
        <v/>
      </c>
      <c r="AH48" s="257" t="str">
        <f>IF(GUS_2020!AH48&lt;&gt;"",GUS_2020!AH48*41.868/1000,"")</f>
        <v/>
      </c>
      <c r="AI48" s="257" t="str">
        <f>IF(GUS_2020!AI48&lt;&gt;"",GUS_2020!AI48*41.868/1000,"")</f>
        <v/>
      </c>
      <c r="AJ48" s="257" t="str">
        <f>IF(GUS_2020!AJ48&lt;&gt;"",GUS_2020!AJ48*41.868/1000,"")</f>
        <v/>
      </c>
      <c r="AK48" s="257" t="str">
        <f>IF(GUS_2020!AK48&lt;&gt;"",GUS_2020!AK48*41.868/1000,"")</f>
        <v/>
      </c>
      <c r="AL48" s="257" t="str">
        <f>IF(GUS_2020!AL48&lt;&gt;"",GUS_2020!AL48*41.868/1000,"")</f>
        <v/>
      </c>
      <c r="AM48" s="257" t="str">
        <f>IF(GUS_2020!AM48&lt;&gt;"",GUS_2020!AM48*41.868/1000,"")</f>
        <v/>
      </c>
      <c r="AN48" s="257" t="str">
        <f>IF(GUS_2020!AN48&lt;&gt;"",GUS_2020!AN48*41.868/1000,"")</f>
        <v/>
      </c>
      <c r="AO48" s="257" t="str">
        <f>IF(GUS_2020!AO48&lt;&gt;"",GUS_2020!AO48*41.868/1000,"")</f>
        <v/>
      </c>
      <c r="AP48" s="257" t="str">
        <f>IF(GUS_2020!AP48&lt;&gt;"",GUS_2020!AP48*41.868/1000,"")</f>
        <v/>
      </c>
      <c r="AQ48" s="257" t="str">
        <f>IF(GUS_2020!AQ48&lt;&gt;"",GUS_2020!AQ48*41.868/1000,"")</f>
        <v/>
      </c>
      <c r="AR48" s="257" t="str">
        <f>IF(GUS_2020!AR48&lt;&gt;"",GUS_2020!AR48*41.868/1000,"")</f>
        <v/>
      </c>
      <c r="AS48" s="257" t="str">
        <f>IF(GUS_2020!AS48&lt;&gt;"",GUS_2020!AS48*41.868/1000,"")</f>
        <v/>
      </c>
      <c r="AT48" s="257">
        <f>IF(GUS_2020!AT48&lt;&gt;"",GUS_2020!AT48*41.868/1000,"")</f>
        <v>23.362344</v>
      </c>
      <c r="AU48" s="257" t="str">
        <f>IF(GUS_2020!AU48&lt;&gt;"",GUS_2020!AU48*41.868/1000,"")</f>
        <v/>
      </c>
      <c r="AV48" s="257" t="str">
        <f>IF(GUS_2020!AV48&lt;&gt;"",GUS_2020!AV48*41.868/1000,"")</f>
        <v/>
      </c>
      <c r="AW48" s="257" t="str">
        <f>IF(GUS_2020!AW48&lt;&gt;"",GUS_2020!AW48*41.868/1000,"")</f>
        <v/>
      </c>
      <c r="AX48" s="257" t="str">
        <f>IF(GUS_2020!AX48&lt;&gt;"",GUS_2020!AX48*41.868/1000,"")</f>
        <v/>
      </c>
      <c r="AY48" s="257" t="str">
        <f>IF(GUS_2020!AY48&lt;&gt;"",GUS_2020!AY48*41.868/1000,"")</f>
        <v/>
      </c>
      <c r="AZ48" s="257" t="str">
        <f>IF(GUS_2020!AZ48&lt;&gt;"",GUS_2020!AZ48*41.868/1000,"")</f>
        <v/>
      </c>
      <c r="BA48" s="257" t="str">
        <f>IF(GUS_2020!BA48&lt;&gt;"",GUS_2020!BA48*41.868/1000,"")</f>
        <v/>
      </c>
      <c r="BB48" s="257" t="str">
        <f>IF(GUS_2020!BB48&lt;&gt;"",GUS_2020!BB48*41.868/1000,"")</f>
        <v/>
      </c>
      <c r="BC48" s="257" t="str">
        <f>IF(GUS_2020!BC48&lt;&gt;"",GUS_2020!BC48*41.868/1000,"")</f>
        <v/>
      </c>
      <c r="BD48" s="257" t="str">
        <f>IF(GUS_2020!BD48&lt;&gt;"",GUS_2020!BD48*41.868/1000,"")</f>
        <v/>
      </c>
      <c r="BE48" s="257" t="str">
        <f>IF(GUS_2020!BE48&lt;&gt;"",GUS_2020!BE48*41.868/1000,"")</f>
        <v/>
      </c>
      <c r="BF48" s="257" t="str">
        <f>IF(GUS_2020!BF48&lt;&gt;"",GUS_2020!BF48*41.868/1000,"")</f>
        <v/>
      </c>
      <c r="BG48" s="257" t="str">
        <f>IF(GUS_2020!BG48&lt;&gt;"",GUS_2020!BG48*41.868/1000,"")</f>
        <v/>
      </c>
      <c r="BH48" s="257" t="str">
        <f>IF(GUS_2020!BH48&lt;&gt;"",GUS_2020!BH48*41.868/1000,"")</f>
        <v/>
      </c>
      <c r="BI48" s="257" t="str">
        <f>IF(GUS_2020!BI48&lt;&gt;"",GUS_2020!BI48*41.868/1000,"")</f>
        <v/>
      </c>
      <c r="BJ48" s="257" t="str">
        <f>IF(GUS_2020!BJ48&lt;&gt;"",GUS_2020!BJ48*41.868/1000,"")</f>
        <v/>
      </c>
      <c r="BK48" s="257" t="str">
        <f>IF(GUS_2020!BK48&lt;&gt;"",GUS_2020!BK48*41.868/1000,"")</f>
        <v/>
      </c>
      <c r="BL48" s="257" t="str">
        <f>IF(GUS_2020!BL48&lt;&gt;"",GUS_2020!BL48*41.868/1000,"")</f>
        <v/>
      </c>
      <c r="BM48" s="257" t="str">
        <f>IF(GUS_2020!BM48&lt;&gt;"",GUS_2020!BM48*41.868/1000,"")</f>
        <v/>
      </c>
      <c r="BN48" s="257" t="str">
        <f>IF(GUS_2020!BN48&lt;&gt;"",GUS_2020!BN48*41.868/1000,"")</f>
        <v/>
      </c>
      <c r="BO48" s="257" t="str">
        <f>IF(GUS_2020!BO48&lt;&gt;"",GUS_2020!BO48*41.868/1000,"")</f>
        <v/>
      </c>
      <c r="BP48" s="257" t="str">
        <f>IF(GUS_2020!BP48&lt;&gt;"",GUS_2020!BP48*41.868/1000,"")</f>
        <v/>
      </c>
      <c r="BQ48" s="257" t="str">
        <f>IF(GUS_2020!BQ48&lt;&gt;"",GUS_2020!BQ48*41.868/1000,"")</f>
        <v/>
      </c>
      <c r="BR48" s="257" t="str">
        <f>IF(GUS_2020!BR48&lt;&gt;"",GUS_2020!BR48*41.868/1000,"")</f>
        <v/>
      </c>
      <c r="BS48" s="257" t="str">
        <f>IF(GUS_2020!BS48&lt;&gt;"",GUS_2020!BS48*41.868/1000,"")</f>
        <v/>
      </c>
    </row>
    <row r="49" spans="1:71" ht="22.5">
      <c r="A49" s="256" t="s">
        <v>722</v>
      </c>
      <c r="B49" s="257">
        <f>IF(GUS_2020!B49&lt;&gt;"",GUS_2020!B49*41.868/1000,"")</f>
        <v>2440.5694560000002</v>
      </c>
      <c r="C49" s="257">
        <f>IF(GUS_2020!C49&lt;&gt;"",GUS_2020!C49*41.868/1000,"")</f>
        <v>230.02279200000001</v>
      </c>
      <c r="D49" s="257" t="str">
        <f>IF(GUS_2020!D49&lt;&gt;"",GUS_2020!D49*41.868/1000,"")</f>
        <v/>
      </c>
      <c r="E49" s="257" t="str">
        <f>IF(GUS_2020!E49&lt;&gt;"",GUS_2020!E49*41.868/1000,"")</f>
        <v/>
      </c>
      <c r="F49" s="257" t="str">
        <f>IF(GUS_2020!F49&lt;&gt;"",GUS_2020!F49*41.868/1000,"")</f>
        <v/>
      </c>
      <c r="G49" s="257" t="str">
        <f>IF(GUS_2020!G49&lt;&gt;"",GUS_2020!G49*41.868/1000,"")</f>
        <v/>
      </c>
      <c r="H49" s="257" t="str">
        <f>IF(GUS_2020!H49&lt;&gt;"",GUS_2020!H49*41.868/1000,"")</f>
        <v/>
      </c>
      <c r="I49" s="257">
        <f>IF(GUS_2020!I49&lt;&gt;"",GUS_2020!I49*41.868/1000,"")</f>
        <v>0.293076</v>
      </c>
      <c r="J49" s="257">
        <f>IF(GUS_2020!J49&lt;&gt;"",GUS_2020!J49*41.868/1000,"")</f>
        <v>217.92294000000001</v>
      </c>
      <c r="K49" s="257" t="str">
        <f>IF(GUS_2020!K49&lt;&gt;"",GUS_2020!K49*41.868/1000,"")</f>
        <v/>
      </c>
      <c r="L49" s="257">
        <f>IF(GUS_2020!L49&lt;&gt;"",GUS_2020!L49*41.868/1000,"")</f>
        <v>11.806775999999999</v>
      </c>
      <c r="M49" s="257" t="str">
        <f>IF(GUS_2020!M49&lt;&gt;"",GUS_2020!M49*41.868/1000,"")</f>
        <v/>
      </c>
      <c r="N49" s="257">
        <f>IF(GUS_2020!N49&lt;&gt;"",GUS_2020!N49*41.868/1000,"")</f>
        <v>81.851939999999999</v>
      </c>
      <c r="O49" s="257" t="str">
        <f>IF(GUS_2020!O49&lt;&gt;"",GUS_2020!O49*41.868/1000,"")</f>
        <v/>
      </c>
      <c r="P49" s="257">
        <f>IF(GUS_2020!P49&lt;&gt;"",GUS_2020!P49*41.868/1000,"")</f>
        <v>58.866408</v>
      </c>
      <c r="Q49" s="257">
        <f>IF(GUS_2020!Q49&lt;&gt;"",GUS_2020!Q49*41.868/1000,"")</f>
        <v>19.426752</v>
      </c>
      <c r="R49" s="257">
        <f>IF(GUS_2020!R49&lt;&gt;"",GUS_2020!R49*41.868/1000,"")</f>
        <v>3.5169120000000005</v>
      </c>
      <c r="S49" s="257" t="str">
        <f>IF(GUS_2020!S49&lt;&gt;"",GUS_2020!S49*41.868/1000,"")</f>
        <v/>
      </c>
      <c r="T49" s="257" t="str">
        <f>IF(GUS_2020!T49&lt;&gt;"",GUS_2020!T49*41.868/1000,"")</f>
        <v/>
      </c>
      <c r="U49" s="257" t="str">
        <f>IF(GUS_2020!U49&lt;&gt;"",GUS_2020!U49*41.868/1000,"")</f>
        <v/>
      </c>
      <c r="V49" s="257" t="str">
        <f>IF(GUS_2020!V49&lt;&gt;"",GUS_2020!V49*41.868/1000,"")</f>
        <v/>
      </c>
      <c r="W49" s="257">
        <f>IF(GUS_2020!W49&lt;&gt;"",GUS_2020!W49*41.868/1000,"")</f>
        <v>1233.43128</v>
      </c>
      <c r="X49" s="257" t="str">
        <f>IF(GUS_2020!X49&lt;&gt;"",GUS_2020!X49*41.868/1000,"")</f>
        <v/>
      </c>
      <c r="Y49" s="257" t="str">
        <f>IF(GUS_2020!Y49&lt;&gt;"",GUS_2020!Y49*41.868/1000,"")</f>
        <v/>
      </c>
      <c r="Z49" s="257">
        <f>IF(GUS_2020!Z49&lt;&gt;"",GUS_2020!Z49*41.868/1000,"")</f>
        <v>37.346256000000004</v>
      </c>
      <c r="AA49" s="257" t="str">
        <f>IF(GUS_2020!AA49&lt;&gt;"",GUS_2020!AA49*41.868/1000,"")</f>
        <v/>
      </c>
      <c r="AB49" s="257">
        <f>IF(GUS_2020!AB49&lt;&gt;"",GUS_2020!AB49*41.868/1000,"")</f>
        <v>23.362344</v>
      </c>
      <c r="AC49" s="257">
        <f>IF(GUS_2020!AC49&lt;&gt;"",GUS_2020!AC49*41.868/1000,"")</f>
        <v>43.835796000000002</v>
      </c>
      <c r="AD49" s="257" t="str">
        <f>IF(GUS_2020!AD49&lt;&gt;"",GUS_2020!AD49*41.868/1000,"")</f>
        <v/>
      </c>
      <c r="AE49" s="257">
        <f>IF(GUS_2020!AE49&lt;&gt;"",GUS_2020!AE49*41.868/1000,"")</f>
        <v>31.359132000000002</v>
      </c>
      <c r="AF49" s="257">
        <f>IF(GUS_2020!AF49&lt;&gt;"",GUS_2020!AF49*41.868/1000,"")</f>
        <v>171.198252</v>
      </c>
      <c r="AG49" s="257">
        <f>IF(GUS_2020!AG49&lt;&gt;"",GUS_2020!AG49*41.868/1000,"")</f>
        <v>1.25604</v>
      </c>
      <c r="AH49" s="257" t="str">
        <f>IF(GUS_2020!AH49&lt;&gt;"",GUS_2020!AH49*41.868/1000,"")</f>
        <v/>
      </c>
      <c r="AI49" s="257">
        <f>IF(GUS_2020!AI49&lt;&gt;"",GUS_2020!AI49*41.868/1000,"")</f>
        <v>25.288271999999999</v>
      </c>
      <c r="AJ49" s="257">
        <f>IF(GUS_2020!AJ49&lt;&gt;"",GUS_2020!AJ49*41.868/1000,"")</f>
        <v>0</v>
      </c>
      <c r="AK49" s="257">
        <f>IF(GUS_2020!AK49&lt;&gt;"",GUS_2020!AK49*41.868/1000,"")</f>
        <v>109.56855600000002</v>
      </c>
      <c r="AL49" s="257">
        <f>IF(GUS_2020!AL49&lt;&gt;"",GUS_2020!AL49*41.868/1000,"")</f>
        <v>554.87660400000004</v>
      </c>
      <c r="AM49" s="257">
        <f>IF(GUS_2020!AM49&lt;&gt;"",GUS_2020!AM49*41.868/1000,"")</f>
        <v>82.228752000000014</v>
      </c>
      <c r="AN49" s="257">
        <f>IF(GUS_2020!AN49&lt;&gt;"",GUS_2020!AN49*41.868/1000,"")</f>
        <v>6.0708600000000006</v>
      </c>
      <c r="AO49" s="257">
        <f>IF(GUS_2020!AO49&lt;&gt;"",GUS_2020!AO49*41.868/1000,"")</f>
        <v>16.495992000000001</v>
      </c>
      <c r="AP49" s="257">
        <f>IF(GUS_2020!AP49&lt;&gt;"",GUS_2020!AP49*41.868/1000,"")</f>
        <v>59.620032000000009</v>
      </c>
      <c r="AQ49" s="257">
        <f>IF(GUS_2020!AQ49&lt;&gt;"",GUS_2020!AQ49*41.868/1000,"")</f>
        <v>9.3784320000000001</v>
      </c>
      <c r="AR49" s="257">
        <f>IF(GUS_2020!AR49&lt;&gt;"",GUS_2020!AR49*41.868/1000,"")</f>
        <v>3.5169120000000005</v>
      </c>
      <c r="AS49" s="257">
        <f>IF(GUS_2020!AS49&lt;&gt;"",GUS_2020!AS49*41.868/1000,"")</f>
        <v>58.029048000000003</v>
      </c>
      <c r="AT49" s="257" t="str">
        <f>IF(GUS_2020!AT49&lt;&gt;"",GUS_2020!AT49*41.868/1000,"")</f>
        <v/>
      </c>
      <c r="AU49" s="257">
        <f>IF(GUS_2020!AU49&lt;&gt;"",GUS_2020!AU49*41.868/1000,"")</f>
        <v>40.444488000000007</v>
      </c>
      <c r="AV49" s="257" t="str">
        <f>IF(GUS_2020!AV49&lt;&gt;"",GUS_2020!AV49*41.868/1000,"")</f>
        <v/>
      </c>
      <c r="AW49" s="257" t="str">
        <f>IF(GUS_2020!AW49&lt;&gt;"",GUS_2020!AW49*41.868/1000,"")</f>
        <v/>
      </c>
      <c r="AX49" s="257" t="str">
        <f>IF(GUS_2020!AX49&lt;&gt;"",GUS_2020!AX49*41.868/1000,"")</f>
        <v/>
      </c>
      <c r="AY49" s="257" t="str">
        <f>IF(GUS_2020!AY49&lt;&gt;"",GUS_2020!AY49*41.868/1000,"")</f>
        <v/>
      </c>
      <c r="AZ49" s="257" t="str">
        <f>IF(GUS_2020!AZ49&lt;&gt;"",GUS_2020!AZ49*41.868/1000,"")</f>
        <v/>
      </c>
      <c r="BA49" s="257" t="str">
        <f>IF(GUS_2020!BA49&lt;&gt;"",GUS_2020!BA49*41.868/1000,"")</f>
        <v/>
      </c>
      <c r="BB49" s="257" t="str">
        <f>IF(GUS_2020!BB49&lt;&gt;"",GUS_2020!BB49*41.868/1000,"")</f>
        <v/>
      </c>
      <c r="BC49" s="257" t="str">
        <f>IF(GUS_2020!BC49&lt;&gt;"",GUS_2020!BC49*41.868/1000,"")</f>
        <v/>
      </c>
      <c r="BD49" s="257" t="str">
        <f>IF(GUS_2020!BD49&lt;&gt;"",GUS_2020!BD49*41.868/1000,"")</f>
        <v/>
      </c>
      <c r="BE49" s="257" t="str">
        <f>IF(GUS_2020!BE49&lt;&gt;"",GUS_2020!BE49*41.868/1000,"")</f>
        <v/>
      </c>
      <c r="BF49" s="257" t="str">
        <f>IF(GUS_2020!BF49&lt;&gt;"",GUS_2020!BF49*41.868/1000,"")</f>
        <v/>
      </c>
      <c r="BG49" s="257">
        <f>IF(GUS_2020!BG49&lt;&gt;"",GUS_2020!BG49*41.868/1000,"")</f>
        <v>7.0756920000000001</v>
      </c>
      <c r="BH49" s="257" t="str">
        <f>IF(GUS_2020!BH49&lt;&gt;"",GUS_2020!BH49*41.868/1000,"")</f>
        <v/>
      </c>
      <c r="BI49" s="257">
        <f>IF(GUS_2020!BI49&lt;&gt;"",GUS_2020!BI49*41.868/1000,"")</f>
        <v>33.368796000000003</v>
      </c>
      <c r="BJ49" s="257" t="str">
        <f>IF(GUS_2020!BJ49&lt;&gt;"",GUS_2020!BJ49*41.868/1000,"")</f>
        <v/>
      </c>
      <c r="BK49" s="257" t="str">
        <f>IF(GUS_2020!BK49&lt;&gt;"",GUS_2020!BK49*41.868/1000,"")</f>
        <v/>
      </c>
      <c r="BL49" s="257" t="str">
        <f>IF(GUS_2020!BL49&lt;&gt;"",GUS_2020!BL49*41.868/1000,"")</f>
        <v/>
      </c>
      <c r="BM49" s="257" t="str">
        <f>IF(GUS_2020!BM49&lt;&gt;"",GUS_2020!BM49*41.868/1000,"")</f>
        <v/>
      </c>
      <c r="BN49" s="257" t="str">
        <f>IF(GUS_2020!BN49&lt;&gt;"",GUS_2020!BN49*41.868/1000,"")</f>
        <v/>
      </c>
      <c r="BO49" s="257" t="str">
        <f>IF(GUS_2020!BO49&lt;&gt;"",GUS_2020!BO49*41.868/1000,"")</f>
        <v/>
      </c>
      <c r="BP49" s="257" t="str">
        <f>IF(GUS_2020!BP49&lt;&gt;"",GUS_2020!BP49*41.868/1000,"")</f>
        <v/>
      </c>
      <c r="BQ49" s="257" t="str">
        <f>IF(GUS_2020!BQ49&lt;&gt;"",GUS_2020!BQ49*41.868/1000,"")</f>
        <v/>
      </c>
      <c r="BR49" s="257">
        <f>IF(GUS_2020!BR49&lt;&gt;"",GUS_2020!BR49*41.868/1000,"")</f>
        <v>285.87470400000001</v>
      </c>
      <c r="BS49" s="257">
        <f>IF(GUS_2020!BS49&lt;&gt;"",GUS_2020!BS49*41.868/1000,"")</f>
        <v>568.94425200000001</v>
      </c>
    </row>
    <row r="50" spans="1:71" ht="22.5">
      <c r="A50" s="256" t="s">
        <v>693</v>
      </c>
      <c r="B50" s="257">
        <f>IF(GUS_2020!B50&lt;&gt;"",GUS_2020!B50*41.868/1000,"")</f>
        <v>854.81895599999996</v>
      </c>
      <c r="C50" s="257" t="str">
        <f>IF(GUS_2020!C50&lt;&gt;"",GUS_2020!C50*41.868/1000,"")</f>
        <v/>
      </c>
      <c r="D50" s="257" t="str">
        <f>IF(GUS_2020!D50&lt;&gt;"",GUS_2020!D50*41.868/1000,"")</f>
        <v/>
      </c>
      <c r="E50" s="257" t="str">
        <f>IF(GUS_2020!E50&lt;&gt;"",GUS_2020!E50*41.868/1000,"")</f>
        <v/>
      </c>
      <c r="F50" s="257" t="str">
        <f>IF(GUS_2020!F50&lt;&gt;"",GUS_2020!F50*41.868/1000,"")</f>
        <v/>
      </c>
      <c r="G50" s="257" t="str">
        <f>IF(GUS_2020!G50&lt;&gt;"",GUS_2020!G50*41.868/1000,"")</f>
        <v/>
      </c>
      <c r="H50" s="257" t="str">
        <f>IF(GUS_2020!H50&lt;&gt;"",GUS_2020!H50*41.868/1000,"")</f>
        <v/>
      </c>
      <c r="I50" s="257" t="str">
        <f>IF(GUS_2020!I50&lt;&gt;"",GUS_2020!I50*41.868/1000,"")</f>
        <v/>
      </c>
      <c r="J50" s="257" t="str">
        <f>IF(GUS_2020!J50&lt;&gt;"",GUS_2020!J50*41.868/1000,"")</f>
        <v/>
      </c>
      <c r="K50" s="257" t="str">
        <f>IF(GUS_2020!K50&lt;&gt;"",GUS_2020!K50*41.868/1000,"")</f>
        <v/>
      </c>
      <c r="L50" s="257" t="str">
        <f>IF(GUS_2020!L50&lt;&gt;"",GUS_2020!L50*41.868/1000,"")</f>
        <v/>
      </c>
      <c r="M50" s="257" t="str">
        <f>IF(GUS_2020!M50&lt;&gt;"",GUS_2020!M50*41.868/1000,"")</f>
        <v/>
      </c>
      <c r="N50" s="257" t="str">
        <f>IF(GUS_2020!N50&lt;&gt;"",GUS_2020!N50*41.868/1000,"")</f>
        <v/>
      </c>
      <c r="O50" s="257" t="str">
        <f>IF(GUS_2020!O50&lt;&gt;"",GUS_2020!O50*41.868/1000,"")</f>
        <v/>
      </c>
      <c r="P50" s="257" t="str">
        <f>IF(GUS_2020!P50&lt;&gt;"",GUS_2020!P50*41.868/1000,"")</f>
        <v/>
      </c>
      <c r="Q50" s="257" t="str">
        <f>IF(GUS_2020!Q50&lt;&gt;"",GUS_2020!Q50*41.868/1000,"")</f>
        <v/>
      </c>
      <c r="R50" s="257" t="str">
        <f>IF(GUS_2020!R50&lt;&gt;"",GUS_2020!R50*41.868/1000,"")</f>
        <v/>
      </c>
      <c r="S50" s="257" t="str">
        <f>IF(GUS_2020!S50&lt;&gt;"",GUS_2020!S50*41.868/1000,"")</f>
        <v/>
      </c>
      <c r="T50" s="257" t="str">
        <f>IF(GUS_2020!T50&lt;&gt;"",GUS_2020!T50*41.868/1000,"")</f>
        <v/>
      </c>
      <c r="U50" s="257" t="str">
        <f>IF(GUS_2020!U50&lt;&gt;"",GUS_2020!U50*41.868/1000,"")</f>
        <v/>
      </c>
      <c r="V50" s="257" t="str">
        <f>IF(GUS_2020!V50&lt;&gt;"",GUS_2020!V50*41.868/1000,"")</f>
        <v/>
      </c>
      <c r="W50" s="257" t="str">
        <f>IF(GUS_2020!W50&lt;&gt;"",GUS_2020!W50*41.868/1000,"")</f>
        <v/>
      </c>
      <c r="X50" s="257" t="str">
        <f>IF(GUS_2020!X50&lt;&gt;"",GUS_2020!X50*41.868/1000,"")</f>
        <v/>
      </c>
      <c r="Y50" s="257" t="str">
        <f>IF(GUS_2020!Y50&lt;&gt;"",GUS_2020!Y50*41.868/1000,"")</f>
        <v/>
      </c>
      <c r="Z50" s="257" t="str">
        <f>IF(GUS_2020!Z50&lt;&gt;"",GUS_2020!Z50*41.868/1000,"")</f>
        <v/>
      </c>
      <c r="AA50" s="257" t="str">
        <f>IF(GUS_2020!AA50&lt;&gt;"",GUS_2020!AA50*41.868/1000,"")</f>
        <v/>
      </c>
      <c r="AB50" s="257" t="str">
        <f>IF(GUS_2020!AB50&lt;&gt;"",GUS_2020!AB50*41.868/1000,"")</f>
        <v/>
      </c>
      <c r="AC50" s="257" t="str">
        <f>IF(GUS_2020!AC50&lt;&gt;"",GUS_2020!AC50*41.868/1000,"")</f>
        <v/>
      </c>
      <c r="AD50" s="257" t="str">
        <f>IF(GUS_2020!AD50&lt;&gt;"",GUS_2020!AD50*41.868/1000,"")</f>
        <v/>
      </c>
      <c r="AE50" s="257" t="str">
        <f>IF(GUS_2020!AE50&lt;&gt;"",GUS_2020!AE50*41.868/1000,"")</f>
        <v/>
      </c>
      <c r="AF50" s="257" t="str">
        <f>IF(GUS_2020!AF50&lt;&gt;"",GUS_2020!AF50*41.868/1000,"")</f>
        <v/>
      </c>
      <c r="AG50" s="257" t="str">
        <f>IF(GUS_2020!AG50&lt;&gt;"",GUS_2020!AG50*41.868/1000,"")</f>
        <v/>
      </c>
      <c r="AH50" s="257" t="str">
        <f>IF(GUS_2020!AH50&lt;&gt;"",GUS_2020!AH50*41.868/1000,"")</f>
        <v/>
      </c>
      <c r="AI50" s="257" t="str">
        <f>IF(GUS_2020!AI50&lt;&gt;"",GUS_2020!AI50*41.868/1000,"")</f>
        <v/>
      </c>
      <c r="AJ50" s="257" t="str">
        <f>IF(GUS_2020!AJ50&lt;&gt;"",GUS_2020!AJ50*41.868/1000,"")</f>
        <v/>
      </c>
      <c r="AK50" s="257" t="str">
        <f>IF(GUS_2020!AK50&lt;&gt;"",GUS_2020!AK50*41.868/1000,"")</f>
        <v/>
      </c>
      <c r="AL50" s="257" t="str">
        <f>IF(GUS_2020!AL50&lt;&gt;"",GUS_2020!AL50*41.868/1000,"")</f>
        <v/>
      </c>
      <c r="AM50" s="257" t="str">
        <f>IF(GUS_2020!AM50&lt;&gt;"",GUS_2020!AM50*41.868/1000,"")</f>
        <v/>
      </c>
      <c r="AN50" s="257" t="str">
        <f>IF(GUS_2020!AN50&lt;&gt;"",GUS_2020!AN50*41.868/1000,"")</f>
        <v/>
      </c>
      <c r="AO50" s="257" t="str">
        <f>IF(GUS_2020!AO50&lt;&gt;"",GUS_2020!AO50*41.868/1000,"")</f>
        <v/>
      </c>
      <c r="AP50" s="257" t="str">
        <f>IF(GUS_2020!AP50&lt;&gt;"",GUS_2020!AP50*41.868/1000,"")</f>
        <v/>
      </c>
      <c r="AQ50" s="257" t="str">
        <f>IF(GUS_2020!AQ50&lt;&gt;"",GUS_2020!AQ50*41.868/1000,"")</f>
        <v/>
      </c>
      <c r="AR50" s="257" t="str">
        <f>IF(GUS_2020!AR50&lt;&gt;"",GUS_2020!AR50*41.868/1000,"")</f>
        <v/>
      </c>
      <c r="AS50" s="257" t="str">
        <f>IF(GUS_2020!AS50&lt;&gt;"",GUS_2020!AS50*41.868/1000,"")</f>
        <v/>
      </c>
      <c r="AT50" s="257" t="str">
        <f>IF(GUS_2020!AT50&lt;&gt;"",GUS_2020!AT50*41.868/1000,"")</f>
        <v/>
      </c>
      <c r="AU50" s="257" t="str">
        <f>IF(GUS_2020!AU50&lt;&gt;"",GUS_2020!AU50*41.868/1000,"")</f>
        <v/>
      </c>
      <c r="AV50" s="257" t="str">
        <f>IF(GUS_2020!AV50&lt;&gt;"",GUS_2020!AV50*41.868/1000,"")</f>
        <v/>
      </c>
      <c r="AW50" s="257" t="str">
        <f>IF(GUS_2020!AW50&lt;&gt;"",GUS_2020!AW50*41.868/1000,"")</f>
        <v/>
      </c>
      <c r="AX50" s="257" t="str">
        <f>IF(GUS_2020!AX50&lt;&gt;"",GUS_2020!AX50*41.868/1000,"")</f>
        <v/>
      </c>
      <c r="AY50" s="257" t="str">
        <f>IF(GUS_2020!AY50&lt;&gt;"",GUS_2020!AY50*41.868/1000,"")</f>
        <v/>
      </c>
      <c r="AZ50" s="257" t="str">
        <f>IF(GUS_2020!AZ50&lt;&gt;"",GUS_2020!AZ50*41.868/1000,"")</f>
        <v/>
      </c>
      <c r="BA50" s="257" t="str">
        <f>IF(GUS_2020!BA50&lt;&gt;"",GUS_2020!BA50*41.868/1000,"")</f>
        <v/>
      </c>
      <c r="BB50" s="257" t="str">
        <f>IF(GUS_2020!BB50&lt;&gt;"",GUS_2020!BB50*41.868/1000,"")</f>
        <v/>
      </c>
      <c r="BC50" s="257" t="str">
        <f>IF(GUS_2020!BC50&lt;&gt;"",GUS_2020!BC50*41.868/1000,"")</f>
        <v/>
      </c>
      <c r="BD50" s="257" t="str">
        <f>IF(GUS_2020!BD50&lt;&gt;"",GUS_2020!BD50*41.868/1000,"")</f>
        <v/>
      </c>
      <c r="BE50" s="257" t="str">
        <f>IF(GUS_2020!BE50&lt;&gt;"",GUS_2020!BE50*41.868/1000,"")</f>
        <v/>
      </c>
      <c r="BF50" s="257" t="str">
        <f>IF(GUS_2020!BF50&lt;&gt;"",GUS_2020!BF50*41.868/1000,"")</f>
        <v/>
      </c>
      <c r="BG50" s="257" t="str">
        <f>IF(GUS_2020!BG50&lt;&gt;"",GUS_2020!BG50*41.868/1000,"")</f>
        <v/>
      </c>
      <c r="BH50" s="257" t="str">
        <f>IF(GUS_2020!BH50&lt;&gt;"",GUS_2020!BH50*41.868/1000,"")</f>
        <v/>
      </c>
      <c r="BI50" s="257" t="str">
        <f>IF(GUS_2020!BI50&lt;&gt;"",GUS_2020!BI50*41.868/1000,"")</f>
        <v/>
      </c>
      <c r="BJ50" s="257" t="str">
        <f>IF(GUS_2020!BJ50&lt;&gt;"",GUS_2020!BJ50*41.868/1000,"")</f>
        <v/>
      </c>
      <c r="BK50" s="257" t="str">
        <f>IF(GUS_2020!BK50&lt;&gt;"",GUS_2020!BK50*41.868/1000,"")</f>
        <v/>
      </c>
      <c r="BL50" s="257" t="str">
        <f>IF(GUS_2020!BL50&lt;&gt;"",GUS_2020!BL50*41.868/1000,"")</f>
        <v/>
      </c>
      <c r="BM50" s="257" t="str">
        <f>IF(GUS_2020!BM50&lt;&gt;"",GUS_2020!BM50*41.868/1000,"")</f>
        <v/>
      </c>
      <c r="BN50" s="257" t="str">
        <f>IF(GUS_2020!BN50&lt;&gt;"",GUS_2020!BN50*41.868/1000,"")</f>
        <v/>
      </c>
      <c r="BO50" s="257" t="str">
        <f>IF(GUS_2020!BO50&lt;&gt;"",GUS_2020!BO50*41.868/1000,"")</f>
        <v/>
      </c>
      <c r="BP50" s="257" t="str">
        <f>IF(GUS_2020!BP50&lt;&gt;"",GUS_2020!BP50*41.868/1000,"")</f>
        <v/>
      </c>
      <c r="BQ50" s="257" t="str">
        <f>IF(GUS_2020!BQ50&lt;&gt;"",GUS_2020!BQ50*41.868/1000,"")</f>
        <v/>
      </c>
      <c r="BR50" s="257">
        <f>IF(GUS_2020!BR50&lt;&gt;"",GUS_2020!BR50*41.868/1000,"")</f>
        <v>285.87470400000001</v>
      </c>
      <c r="BS50" s="257">
        <f>IF(GUS_2020!BS50&lt;&gt;"",GUS_2020!BS50*41.868/1000,"")</f>
        <v>568.94425200000001</v>
      </c>
    </row>
    <row r="51" spans="1:71" ht="22.5">
      <c r="A51" s="256" t="s">
        <v>694</v>
      </c>
      <c r="B51" s="257">
        <f>IF(GUS_2020!B51&lt;&gt;"",GUS_2020!B51*41.868/1000,"")</f>
        <v>82.521828000000014</v>
      </c>
      <c r="C51" s="257" t="str">
        <f>IF(GUS_2020!C51&lt;&gt;"",GUS_2020!C51*41.868/1000,"")</f>
        <v/>
      </c>
      <c r="D51" s="257" t="str">
        <f>IF(GUS_2020!D51&lt;&gt;"",GUS_2020!D51*41.868/1000,"")</f>
        <v/>
      </c>
      <c r="E51" s="257" t="str">
        <f>IF(GUS_2020!E51&lt;&gt;"",GUS_2020!E51*41.868/1000,"")</f>
        <v/>
      </c>
      <c r="F51" s="257" t="str">
        <f>IF(GUS_2020!F51&lt;&gt;"",GUS_2020!F51*41.868/1000,"")</f>
        <v/>
      </c>
      <c r="G51" s="257" t="str">
        <f>IF(GUS_2020!G51&lt;&gt;"",GUS_2020!G51*41.868/1000,"")</f>
        <v/>
      </c>
      <c r="H51" s="257" t="str">
        <f>IF(GUS_2020!H51&lt;&gt;"",GUS_2020!H51*41.868/1000,"")</f>
        <v/>
      </c>
      <c r="I51" s="257" t="str">
        <f>IF(GUS_2020!I51&lt;&gt;"",GUS_2020!I51*41.868/1000,"")</f>
        <v/>
      </c>
      <c r="J51" s="257" t="str">
        <f>IF(GUS_2020!J51&lt;&gt;"",GUS_2020!J51*41.868/1000,"")</f>
        <v/>
      </c>
      <c r="K51" s="257" t="str">
        <f>IF(GUS_2020!K51&lt;&gt;"",GUS_2020!K51*41.868/1000,"")</f>
        <v/>
      </c>
      <c r="L51" s="257" t="str">
        <f>IF(GUS_2020!L51&lt;&gt;"",GUS_2020!L51*41.868/1000,"")</f>
        <v/>
      </c>
      <c r="M51" s="257" t="str">
        <f>IF(GUS_2020!M51&lt;&gt;"",GUS_2020!M51*41.868/1000,"")</f>
        <v/>
      </c>
      <c r="N51" s="257" t="str">
        <f>IF(GUS_2020!N51&lt;&gt;"",GUS_2020!N51*41.868/1000,"")</f>
        <v/>
      </c>
      <c r="O51" s="257" t="str">
        <f>IF(GUS_2020!O51&lt;&gt;"",GUS_2020!O51*41.868/1000,"")</f>
        <v/>
      </c>
      <c r="P51" s="257" t="str">
        <f>IF(GUS_2020!P51&lt;&gt;"",GUS_2020!P51*41.868/1000,"")</f>
        <v/>
      </c>
      <c r="Q51" s="257" t="str">
        <f>IF(GUS_2020!Q51&lt;&gt;"",GUS_2020!Q51*41.868/1000,"")</f>
        <v/>
      </c>
      <c r="R51" s="257" t="str">
        <f>IF(GUS_2020!R51&lt;&gt;"",GUS_2020!R51*41.868/1000,"")</f>
        <v/>
      </c>
      <c r="S51" s="257" t="str">
        <f>IF(GUS_2020!S51&lt;&gt;"",GUS_2020!S51*41.868/1000,"")</f>
        <v/>
      </c>
      <c r="T51" s="257" t="str">
        <f>IF(GUS_2020!T51&lt;&gt;"",GUS_2020!T51*41.868/1000,"")</f>
        <v/>
      </c>
      <c r="U51" s="257" t="str">
        <f>IF(GUS_2020!U51&lt;&gt;"",GUS_2020!U51*41.868/1000,"")</f>
        <v/>
      </c>
      <c r="V51" s="257" t="str">
        <f>IF(GUS_2020!V51&lt;&gt;"",GUS_2020!V51*41.868/1000,"")</f>
        <v/>
      </c>
      <c r="W51" s="257" t="str">
        <f>IF(GUS_2020!W51&lt;&gt;"",GUS_2020!W51*41.868/1000,"")</f>
        <v/>
      </c>
      <c r="X51" s="257" t="str">
        <f>IF(GUS_2020!X51&lt;&gt;"",GUS_2020!X51*41.868/1000,"")</f>
        <v/>
      </c>
      <c r="Y51" s="257" t="str">
        <f>IF(GUS_2020!Y51&lt;&gt;"",GUS_2020!Y51*41.868/1000,"")</f>
        <v/>
      </c>
      <c r="Z51" s="257" t="str">
        <f>IF(GUS_2020!Z51&lt;&gt;"",GUS_2020!Z51*41.868/1000,"")</f>
        <v/>
      </c>
      <c r="AA51" s="257" t="str">
        <f>IF(GUS_2020!AA51&lt;&gt;"",GUS_2020!AA51*41.868/1000,"")</f>
        <v/>
      </c>
      <c r="AB51" s="257" t="str">
        <f>IF(GUS_2020!AB51&lt;&gt;"",GUS_2020!AB51*41.868/1000,"")</f>
        <v/>
      </c>
      <c r="AC51" s="257" t="str">
        <f>IF(GUS_2020!AC51&lt;&gt;"",GUS_2020!AC51*41.868/1000,"")</f>
        <v/>
      </c>
      <c r="AD51" s="257" t="str">
        <f>IF(GUS_2020!AD51&lt;&gt;"",GUS_2020!AD51*41.868/1000,"")</f>
        <v/>
      </c>
      <c r="AE51" s="257" t="str">
        <f>IF(GUS_2020!AE51&lt;&gt;"",GUS_2020!AE51*41.868/1000,"")</f>
        <v/>
      </c>
      <c r="AF51" s="257" t="str">
        <f>IF(GUS_2020!AF51&lt;&gt;"",GUS_2020!AF51*41.868/1000,"")</f>
        <v/>
      </c>
      <c r="AG51" s="257" t="str">
        <f>IF(GUS_2020!AG51&lt;&gt;"",GUS_2020!AG51*41.868/1000,"")</f>
        <v/>
      </c>
      <c r="AH51" s="257" t="str">
        <f>IF(GUS_2020!AH51&lt;&gt;"",GUS_2020!AH51*41.868/1000,"")</f>
        <v/>
      </c>
      <c r="AI51" s="257" t="str">
        <f>IF(GUS_2020!AI51&lt;&gt;"",GUS_2020!AI51*41.868/1000,"")</f>
        <v/>
      </c>
      <c r="AJ51" s="257" t="str">
        <f>IF(GUS_2020!AJ51&lt;&gt;"",GUS_2020!AJ51*41.868/1000,"")</f>
        <v/>
      </c>
      <c r="AK51" s="257" t="str">
        <f>IF(GUS_2020!AK51&lt;&gt;"",GUS_2020!AK51*41.868/1000,"")</f>
        <v/>
      </c>
      <c r="AL51" s="257" t="str">
        <f>IF(GUS_2020!AL51&lt;&gt;"",GUS_2020!AL51*41.868/1000,"")</f>
        <v/>
      </c>
      <c r="AM51" s="257" t="str">
        <f>IF(GUS_2020!AM51&lt;&gt;"",GUS_2020!AM51*41.868/1000,"")</f>
        <v/>
      </c>
      <c r="AN51" s="257" t="str">
        <f>IF(GUS_2020!AN51&lt;&gt;"",GUS_2020!AN51*41.868/1000,"")</f>
        <v/>
      </c>
      <c r="AO51" s="257" t="str">
        <f>IF(GUS_2020!AO51&lt;&gt;"",GUS_2020!AO51*41.868/1000,"")</f>
        <v/>
      </c>
      <c r="AP51" s="257" t="str">
        <f>IF(GUS_2020!AP51&lt;&gt;"",GUS_2020!AP51*41.868/1000,"")</f>
        <v/>
      </c>
      <c r="AQ51" s="257" t="str">
        <f>IF(GUS_2020!AQ51&lt;&gt;"",GUS_2020!AQ51*41.868/1000,"")</f>
        <v/>
      </c>
      <c r="AR51" s="257" t="str">
        <f>IF(GUS_2020!AR51&lt;&gt;"",GUS_2020!AR51*41.868/1000,"")</f>
        <v/>
      </c>
      <c r="AS51" s="257" t="str">
        <f>IF(GUS_2020!AS51&lt;&gt;"",GUS_2020!AS51*41.868/1000,"")</f>
        <v/>
      </c>
      <c r="AT51" s="257" t="str">
        <f>IF(GUS_2020!AT51&lt;&gt;"",GUS_2020!AT51*41.868/1000,"")</f>
        <v/>
      </c>
      <c r="AU51" s="257" t="str">
        <f>IF(GUS_2020!AU51&lt;&gt;"",GUS_2020!AU51*41.868/1000,"")</f>
        <v/>
      </c>
      <c r="AV51" s="257" t="str">
        <f>IF(GUS_2020!AV51&lt;&gt;"",GUS_2020!AV51*41.868/1000,"")</f>
        <v/>
      </c>
      <c r="AW51" s="257" t="str">
        <f>IF(GUS_2020!AW51&lt;&gt;"",GUS_2020!AW51*41.868/1000,"")</f>
        <v/>
      </c>
      <c r="AX51" s="257" t="str">
        <f>IF(GUS_2020!AX51&lt;&gt;"",GUS_2020!AX51*41.868/1000,"")</f>
        <v/>
      </c>
      <c r="AY51" s="257" t="str">
        <f>IF(GUS_2020!AY51&lt;&gt;"",GUS_2020!AY51*41.868/1000,"")</f>
        <v/>
      </c>
      <c r="AZ51" s="257" t="str">
        <f>IF(GUS_2020!AZ51&lt;&gt;"",GUS_2020!AZ51*41.868/1000,"")</f>
        <v/>
      </c>
      <c r="BA51" s="257" t="str">
        <f>IF(GUS_2020!BA51&lt;&gt;"",GUS_2020!BA51*41.868/1000,"")</f>
        <v/>
      </c>
      <c r="BB51" s="257" t="str">
        <f>IF(GUS_2020!BB51&lt;&gt;"",GUS_2020!BB51*41.868/1000,"")</f>
        <v/>
      </c>
      <c r="BC51" s="257" t="str">
        <f>IF(GUS_2020!BC51&lt;&gt;"",GUS_2020!BC51*41.868/1000,"")</f>
        <v/>
      </c>
      <c r="BD51" s="257" t="str">
        <f>IF(GUS_2020!BD51&lt;&gt;"",GUS_2020!BD51*41.868/1000,"")</f>
        <v/>
      </c>
      <c r="BE51" s="257" t="str">
        <f>IF(GUS_2020!BE51&lt;&gt;"",GUS_2020!BE51*41.868/1000,"")</f>
        <v/>
      </c>
      <c r="BF51" s="257" t="str">
        <f>IF(GUS_2020!BF51&lt;&gt;"",GUS_2020!BF51*41.868/1000,"")</f>
        <v/>
      </c>
      <c r="BG51" s="257" t="str">
        <f>IF(GUS_2020!BG51&lt;&gt;"",GUS_2020!BG51*41.868/1000,"")</f>
        <v/>
      </c>
      <c r="BH51" s="257" t="str">
        <f>IF(GUS_2020!BH51&lt;&gt;"",GUS_2020!BH51*41.868/1000,"")</f>
        <v/>
      </c>
      <c r="BI51" s="257" t="str">
        <f>IF(GUS_2020!BI51&lt;&gt;"",GUS_2020!BI51*41.868/1000,"")</f>
        <v/>
      </c>
      <c r="BJ51" s="257" t="str">
        <f>IF(GUS_2020!BJ51&lt;&gt;"",GUS_2020!BJ51*41.868/1000,"")</f>
        <v/>
      </c>
      <c r="BK51" s="257" t="str">
        <f>IF(GUS_2020!BK51&lt;&gt;"",GUS_2020!BK51*41.868/1000,"")</f>
        <v/>
      </c>
      <c r="BL51" s="257" t="str">
        <f>IF(GUS_2020!BL51&lt;&gt;"",GUS_2020!BL51*41.868/1000,"")</f>
        <v/>
      </c>
      <c r="BM51" s="257" t="str">
        <f>IF(GUS_2020!BM51&lt;&gt;"",GUS_2020!BM51*41.868/1000,"")</f>
        <v/>
      </c>
      <c r="BN51" s="257" t="str">
        <f>IF(GUS_2020!BN51&lt;&gt;"",GUS_2020!BN51*41.868/1000,"")</f>
        <v/>
      </c>
      <c r="BO51" s="257" t="str">
        <f>IF(GUS_2020!BO51&lt;&gt;"",GUS_2020!BO51*41.868/1000,"")</f>
        <v/>
      </c>
      <c r="BP51" s="257" t="str">
        <f>IF(GUS_2020!BP51&lt;&gt;"",GUS_2020!BP51*41.868/1000,"")</f>
        <v/>
      </c>
      <c r="BQ51" s="257" t="str">
        <f>IF(GUS_2020!BQ51&lt;&gt;"",GUS_2020!BQ51*41.868/1000,"")</f>
        <v/>
      </c>
      <c r="BR51" s="257" t="str">
        <f>IF(GUS_2020!BR51&lt;&gt;"",GUS_2020!BR51*41.868/1000,"")</f>
        <v/>
      </c>
      <c r="BS51" s="257">
        <f>IF(GUS_2020!BS51&lt;&gt;"",GUS_2020!BS51*41.868/1000,"")</f>
        <v>82.521828000000014</v>
      </c>
    </row>
    <row r="52" spans="1:71" ht="22.5">
      <c r="A52" s="256" t="s">
        <v>695</v>
      </c>
      <c r="B52" s="257">
        <f>IF(GUS_2020!B52&lt;&gt;"",GUS_2020!B52*41.868/1000,"")</f>
        <v>585.60771599999998</v>
      </c>
      <c r="C52" s="257" t="str">
        <f>IF(GUS_2020!C52&lt;&gt;"",GUS_2020!C52*41.868/1000,"")</f>
        <v/>
      </c>
      <c r="D52" s="257" t="str">
        <f>IF(GUS_2020!D52&lt;&gt;"",GUS_2020!D52*41.868/1000,"")</f>
        <v/>
      </c>
      <c r="E52" s="257" t="str">
        <f>IF(GUS_2020!E52&lt;&gt;"",GUS_2020!E52*41.868/1000,"")</f>
        <v/>
      </c>
      <c r="F52" s="257" t="str">
        <f>IF(GUS_2020!F52&lt;&gt;"",GUS_2020!F52*41.868/1000,"")</f>
        <v/>
      </c>
      <c r="G52" s="257" t="str">
        <f>IF(GUS_2020!G52&lt;&gt;"",GUS_2020!G52*41.868/1000,"")</f>
        <v/>
      </c>
      <c r="H52" s="257" t="str">
        <f>IF(GUS_2020!H52&lt;&gt;"",GUS_2020!H52*41.868/1000,"")</f>
        <v/>
      </c>
      <c r="I52" s="257" t="str">
        <f>IF(GUS_2020!I52&lt;&gt;"",GUS_2020!I52*41.868/1000,"")</f>
        <v/>
      </c>
      <c r="J52" s="257" t="str">
        <f>IF(GUS_2020!J52&lt;&gt;"",GUS_2020!J52*41.868/1000,"")</f>
        <v/>
      </c>
      <c r="K52" s="257" t="str">
        <f>IF(GUS_2020!K52&lt;&gt;"",GUS_2020!K52*41.868/1000,"")</f>
        <v/>
      </c>
      <c r="L52" s="257" t="str">
        <f>IF(GUS_2020!L52&lt;&gt;"",GUS_2020!L52*41.868/1000,"")</f>
        <v/>
      </c>
      <c r="M52" s="257" t="str">
        <f>IF(GUS_2020!M52&lt;&gt;"",GUS_2020!M52*41.868/1000,"")</f>
        <v/>
      </c>
      <c r="N52" s="257" t="str">
        <f>IF(GUS_2020!N52&lt;&gt;"",GUS_2020!N52*41.868/1000,"")</f>
        <v/>
      </c>
      <c r="O52" s="257" t="str">
        <f>IF(GUS_2020!O52&lt;&gt;"",GUS_2020!O52*41.868/1000,"")</f>
        <v/>
      </c>
      <c r="P52" s="257" t="str">
        <f>IF(GUS_2020!P52&lt;&gt;"",GUS_2020!P52*41.868/1000,"")</f>
        <v/>
      </c>
      <c r="Q52" s="257" t="str">
        <f>IF(GUS_2020!Q52&lt;&gt;"",GUS_2020!Q52*41.868/1000,"")</f>
        <v/>
      </c>
      <c r="R52" s="257" t="str">
        <f>IF(GUS_2020!R52&lt;&gt;"",GUS_2020!R52*41.868/1000,"")</f>
        <v/>
      </c>
      <c r="S52" s="257" t="str">
        <f>IF(GUS_2020!S52&lt;&gt;"",GUS_2020!S52*41.868/1000,"")</f>
        <v/>
      </c>
      <c r="T52" s="257" t="str">
        <f>IF(GUS_2020!T52&lt;&gt;"",GUS_2020!T52*41.868/1000,"")</f>
        <v/>
      </c>
      <c r="U52" s="257" t="str">
        <f>IF(GUS_2020!U52&lt;&gt;"",GUS_2020!U52*41.868/1000,"")</f>
        <v/>
      </c>
      <c r="V52" s="257" t="str">
        <f>IF(GUS_2020!V52&lt;&gt;"",GUS_2020!V52*41.868/1000,"")</f>
        <v/>
      </c>
      <c r="W52" s="257" t="str">
        <f>IF(GUS_2020!W52&lt;&gt;"",GUS_2020!W52*41.868/1000,"")</f>
        <v/>
      </c>
      <c r="X52" s="257" t="str">
        <f>IF(GUS_2020!X52&lt;&gt;"",GUS_2020!X52*41.868/1000,"")</f>
        <v/>
      </c>
      <c r="Y52" s="257" t="str">
        <f>IF(GUS_2020!Y52&lt;&gt;"",GUS_2020!Y52*41.868/1000,"")</f>
        <v/>
      </c>
      <c r="Z52" s="257" t="str">
        <f>IF(GUS_2020!Z52&lt;&gt;"",GUS_2020!Z52*41.868/1000,"")</f>
        <v/>
      </c>
      <c r="AA52" s="257" t="str">
        <f>IF(GUS_2020!AA52&lt;&gt;"",GUS_2020!AA52*41.868/1000,"")</f>
        <v/>
      </c>
      <c r="AB52" s="257" t="str">
        <f>IF(GUS_2020!AB52&lt;&gt;"",GUS_2020!AB52*41.868/1000,"")</f>
        <v/>
      </c>
      <c r="AC52" s="257" t="str">
        <f>IF(GUS_2020!AC52&lt;&gt;"",GUS_2020!AC52*41.868/1000,"")</f>
        <v/>
      </c>
      <c r="AD52" s="257" t="str">
        <f>IF(GUS_2020!AD52&lt;&gt;"",GUS_2020!AD52*41.868/1000,"")</f>
        <v/>
      </c>
      <c r="AE52" s="257" t="str">
        <f>IF(GUS_2020!AE52&lt;&gt;"",GUS_2020!AE52*41.868/1000,"")</f>
        <v/>
      </c>
      <c r="AF52" s="257" t="str">
        <f>IF(GUS_2020!AF52&lt;&gt;"",GUS_2020!AF52*41.868/1000,"")</f>
        <v/>
      </c>
      <c r="AG52" s="257" t="str">
        <f>IF(GUS_2020!AG52&lt;&gt;"",GUS_2020!AG52*41.868/1000,"")</f>
        <v/>
      </c>
      <c r="AH52" s="257" t="str">
        <f>IF(GUS_2020!AH52&lt;&gt;"",GUS_2020!AH52*41.868/1000,"")</f>
        <v/>
      </c>
      <c r="AI52" s="257" t="str">
        <f>IF(GUS_2020!AI52&lt;&gt;"",GUS_2020!AI52*41.868/1000,"")</f>
        <v/>
      </c>
      <c r="AJ52" s="257" t="str">
        <f>IF(GUS_2020!AJ52&lt;&gt;"",GUS_2020!AJ52*41.868/1000,"")</f>
        <v/>
      </c>
      <c r="AK52" s="257" t="str">
        <f>IF(GUS_2020!AK52&lt;&gt;"",GUS_2020!AK52*41.868/1000,"")</f>
        <v/>
      </c>
      <c r="AL52" s="257" t="str">
        <f>IF(GUS_2020!AL52&lt;&gt;"",GUS_2020!AL52*41.868/1000,"")</f>
        <v/>
      </c>
      <c r="AM52" s="257" t="str">
        <f>IF(GUS_2020!AM52&lt;&gt;"",GUS_2020!AM52*41.868/1000,"")</f>
        <v/>
      </c>
      <c r="AN52" s="257" t="str">
        <f>IF(GUS_2020!AN52&lt;&gt;"",GUS_2020!AN52*41.868/1000,"")</f>
        <v/>
      </c>
      <c r="AO52" s="257" t="str">
        <f>IF(GUS_2020!AO52&lt;&gt;"",GUS_2020!AO52*41.868/1000,"")</f>
        <v/>
      </c>
      <c r="AP52" s="257" t="str">
        <f>IF(GUS_2020!AP52&lt;&gt;"",GUS_2020!AP52*41.868/1000,"")</f>
        <v/>
      </c>
      <c r="AQ52" s="257" t="str">
        <f>IF(GUS_2020!AQ52&lt;&gt;"",GUS_2020!AQ52*41.868/1000,"")</f>
        <v/>
      </c>
      <c r="AR52" s="257" t="str">
        <f>IF(GUS_2020!AR52&lt;&gt;"",GUS_2020!AR52*41.868/1000,"")</f>
        <v/>
      </c>
      <c r="AS52" s="257" t="str">
        <f>IF(GUS_2020!AS52&lt;&gt;"",GUS_2020!AS52*41.868/1000,"")</f>
        <v/>
      </c>
      <c r="AT52" s="257" t="str">
        <f>IF(GUS_2020!AT52&lt;&gt;"",GUS_2020!AT52*41.868/1000,"")</f>
        <v/>
      </c>
      <c r="AU52" s="257" t="str">
        <f>IF(GUS_2020!AU52&lt;&gt;"",GUS_2020!AU52*41.868/1000,"")</f>
        <v/>
      </c>
      <c r="AV52" s="257" t="str">
        <f>IF(GUS_2020!AV52&lt;&gt;"",GUS_2020!AV52*41.868/1000,"")</f>
        <v/>
      </c>
      <c r="AW52" s="257" t="str">
        <f>IF(GUS_2020!AW52&lt;&gt;"",GUS_2020!AW52*41.868/1000,"")</f>
        <v/>
      </c>
      <c r="AX52" s="257" t="str">
        <f>IF(GUS_2020!AX52&lt;&gt;"",GUS_2020!AX52*41.868/1000,"")</f>
        <v/>
      </c>
      <c r="AY52" s="257" t="str">
        <f>IF(GUS_2020!AY52&lt;&gt;"",GUS_2020!AY52*41.868/1000,"")</f>
        <v/>
      </c>
      <c r="AZ52" s="257" t="str">
        <f>IF(GUS_2020!AZ52&lt;&gt;"",GUS_2020!AZ52*41.868/1000,"")</f>
        <v/>
      </c>
      <c r="BA52" s="257" t="str">
        <f>IF(GUS_2020!BA52&lt;&gt;"",GUS_2020!BA52*41.868/1000,"")</f>
        <v/>
      </c>
      <c r="BB52" s="257" t="str">
        <f>IF(GUS_2020!BB52&lt;&gt;"",GUS_2020!BB52*41.868/1000,"")</f>
        <v/>
      </c>
      <c r="BC52" s="257" t="str">
        <f>IF(GUS_2020!BC52&lt;&gt;"",GUS_2020!BC52*41.868/1000,"")</f>
        <v/>
      </c>
      <c r="BD52" s="257" t="str">
        <f>IF(GUS_2020!BD52&lt;&gt;"",GUS_2020!BD52*41.868/1000,"")</f>
        <v/>
      </c>
      <c r="BE52" s="257" t="str">
        <f>IF(GUS_2020!BE52&lt;&gt;"",GUS_2020!BE52*41.868/1000,"")</f>
        <v/>
      </c>
      <c r="BF52" s="257" t="str">
        <f>IF(GUS_2020!BF52&lt;&gt;"",GUS_2020!BF52*41.868/1000,"")</f>
        <v/>
      </c>
      <c r="BG52" s="257" t="str">
        <f>IF(GUS_2020!BG52&lt;&gt;"",GUS_2020!BG52*41.868/1000,"")</f>
        <v/>
      </c>
      <c r="BH52" s="257" t="str">
        <f>IF(GUS_2020!BH52&lt;&gt;"",GUS_2020!BH52*41.868/1000,"")</f>
        <v/>
      </c>
      <c r="BI52" s="257" t="str">
        <f>IF(GUS_2020!BI52&lt;&gt;"",GUS_2020!BI52*41.868/1000,"")</f>
        <v/>
      </c>
      <c r="BJ52" s="257" t="str">
        <f>IF(GUS_2020!BJ52&lt;&gt;"",GUS_2020!BJ52*41.868/1000,"")</f>
        <v/>
      </c>
      <c r="BK52" s="257" t="str">
        <f>IF(GUS_2020!BK52&lt;&gt;"",GUS_2020!BK52*41.868/1000,"")</f>
        <v/>
      </c>
      <c r="BL52" s="257" t="str">
        <f>IF(GUS_2020!BL52&lt;&gt;"",GUS_2020!BL52*41.868/1000,"")</f>
        <v/>
      </c>
      <c r="BM52" s="257" t="str">
        <f>IF(GUS_2020!BM52&lt;&gt;"",GUS_2020!BM52*41.868/1000,"")</f>
        <v/>
      </c>
      <c r="BN52" s="257" t="str">
        <f>IF(GUS_2020!BN52&lt;&gt;"",GUS_2020!BN52*41.868/1000,"")</f>
        <v/>
      </c>
      <c r="BO52" s="257" t="str">
        <f>IF(GUS_2020!BO52&lt;&gt;"",GUS_2020!BO52*41.868/1000,"")</f>
        <v/>
      </c>
      <c r="BP52" s="257" t="str">
        <f>IF(GUS_2020!BP52&lt;&gt;"",GUS_2020!BP52*41.868/1000,"")</f>
        <v/>
      </c>
      <c r="BQ52" s="257" t="str">
        <f>IF(GUS_2020!BQ52&lt;&gt;"",GUS_2020!BQ52*41.868/1000,"")</f>
        <v/>
      </c>
      <c r="BR52" s="257">
        <f>IF(GUS_2020!BR52&lt;&gt;"",GUS_2020!BR52*41.868/1000,"")</f>
        <v>169.816608</v>
      </c>
      <c r="BS52" s="257">
        <f>IF(GUS_2020!BS52&lt;&gt;"",GUS_2020!BS52*41.868/1000,"")</f>
        <v>415.79110800000001</v>
      </c>
    </row>
    <row r="53" spans="1:71" ht="22.5">
      <c r="A53" s="256" t="s">
        <v>696</v>
      </c>
      <c r="B53" s="257">
        <f>IF(GUS_2020!B53&lt;&gt;"",GUS_2020!B53*41.868/1000,"")</f>
        <v>93.909924000000004</v>
      </c>
      <c r="C53" s="257" t="str">
        <f>IF(GUS_2020!C53&lt;&gt;"",GUS_2020!C53*41.868/1000,"")</f>
        <v/>
      </c>
      <c r="D53" s="257" t="str">
        <f>IF(GUS_2020!D53&lt;&gt;"",GUS_2020!D53*41.868/1000,"")</f>
        <v/>
      </c>
      <c r="E53" s="257" t="str">
        <f>IF(GUS_2020!E53&lt;&gt;"",GUS_2020!E53*41.868/1000,"")</f>
        <v/>
      </c>
      <c r="F53" s="257" t="str">
        <f>IF(GUS_2020!F53&lt;&gt;"",GUS_2020!F53*41.868/1000,"")</f>
        <v/>
      </c>
      <c r="G53" s="257" t="str">
        <f>IF(GUS_2020!G53&lt;&gt;"",GUS_2020!G53*41.868/1000,"")</f>
        <v/>
      </c>
      <c r="H53" s="257" t="str">
        <f>IF(GUS_2020!H53&lt;&gt;"",GUS_2020!H53*41.868/1000,"")</f>
        <v/>
      </c>
      <c r="I53" s="257" t="str">
        <f>IF(GUS_2020!I53&lt;&gt;"",GUS_2020!I53*41.868/1000,"")</f>
        <v/>
      </c>
      <c r="J53" s="257" t="str">
        <f>IF(GUS_2020!J53&lt;&gt;"",GUS_2020!J53*41.868/1000,"")</f>
        <v/>
      </c>
      <c r="K53" s="257" t="str">
        <f>IF(GUS_2020!K53&lt;&gt;"",GUS_2020!K53*41.868/1000,"")</f>
        <v/>
      </c>
      <c r="L53" s="257" t="str">
        <f>IF(GUS_2020!L53&lt;&gt;"",GUS_2020!L53*41.868/1000,"")</f>
        <v/>
      </c>
      <c r="M53" s="257" t="str">
        <f>IF(GUS_2020!M53&lt;&gt;"",GUS_2020!M53*41.868/1000,"")</f>
        <v/>
      </c>
      <c r="N53" s="257" t="str">
        <f>IF(GUS_2020!N53&lt;&gt;"",GUS_2020!N53*41.868/1000,"")</f>
        <v/>
      </c>
      <c r="O53" s="257" t="str">
        <f>IF(GUS_2020!O53&lt;&gt;"",GUS_2020!O53*41.868/1000,"")</f>
        <v/>
      </c>
      <c r="P53" s="257" t="str">
        <f>IF(GUS_2020!P53&lt;&gt;"",GUS_2020!P53*41.868/1000,"")</f>
        <v/>
      </c>
      <c r="Q53" s="257" t="str">
        <f>IF(GUS_2020!Q53&lt;&gt;"",GUS_2020!Q53*41.868/1000,"")</f>
        <v/>
      </c>
      <c r="R53" s="257" t="str">
        <f>IF(GUS_2020!R53&lt;&gt;"",GUS_2020!R53*41.868/1000,"")</f>
        <v/>
      </c>
      <c r="S53" s="257" t="str">
        <f>IF(GUS_2020!S53&lt;&gt;"",GUS_2020!S53*41.868/1000,"")</f>
        <v/>
      </c>
      <c r="T53" s="257" t="str">
        <f>IF(GUS_2020!T53&lt;&gt;"",GUS_2020!T53*41.868/1000,"")</f>
        <v/>
      </c>
      <c r="U53" s="257" t="str">
        <f>IF(GUS_2020!U53&lt;&gt;"",GUS_2020!U53*41.868/1000,"")</f>
        <v/>
      </c>
      <c r="V53" s="257" t="str">
        <f>IF(GUS_2020!V53&lt;&gt;"",GUS_2020!V53*41.868/1000,"")</f>
        <v/>
      </c>
      <c r="W53" s="257" t="str">
        <f>IF(GUS_2020!W53&lt;&gt;"",GUS_2020!W53*41.868/1000,"")</f>
        <v/>
      </c>
      <c r="X53" s="257" t="str">
        <f>IF(GUS_2020!X53&lt;&gt;"",GUS_2020!X53*41.868/1000,"")</f>
        <v/>
      </c>
      <c r="Y53" s="257" t="str">
        <f>IF(GUS_2020!Y53&lt;&gt;"",GUS_2020!Y53*41.868/1000,"")</f>
        <v/>
      </c>
      <c r="Z53" s="257" t="str">
        <f>IF(GUS_2020!Z53&lt;&gt;"",GUS_2020!Z53*41.868/1000,"")</f>
        <v/>
      </c>
      <c r="AA53" s="257" t="str">
        <f>IF(GUS_2020!AA53&lt;&gt;"",GUS_2020!AA53*41.868/1000,"")</f>
        <v/>
      </c>
      <c r="AB53" s="257" t="str">
        <f>IF(GUS_2020!AB53&lt;&gt;"",GUS_2020!AB53*41.868/1000,"")</f>
        <v/>
      </c>
      <c r="AC53" s="257" t="str">
        <f>IF(GUS_2020!AC53&lt;&gt;"",GUS_2020!AC53*41.868/1000,"")</f>
        <v/>
      </c>
      <c r="AD53" s="257" t="str">
        <f>IF(GUS_2020!AD53&lt;&gt;"",GUS_2020!AD53*41.868/1000,"")</f>
        <v/>
      </c>
      <c r="AE53" s="257" t="str">
        <f>IF(GUS_2020!AE53&lt;&gt;"",GUS_2020!AE53*41.868/1000,"")</f>
        <v/>
      </c>
      <c r="AF53" s="257" t="str">
        <f>IF(GUS_2020!AF53&lt;&gt;"",GUS_2020!AF53*41.868/1000,"")</f>
        <v/>
      </c>
      <c r="AG53" s="257" t="str">
        <f>IF(GUS_2020!AG53&lt;&gt;"",GUS_2020!AG53*41.868/1000,"")</f>
        <v/>
      </c>
      <c r="AH53" s="257" t="str">
        <f>IF(GUS_2020!AH53&lt;&gt;"",GUS_2020!AH53*41.868/1000,"")</f>
        <v/>
      </c>
      <c r="AI53" s="257" t="str">
        <f>IF(GUS_2020!AI53&lt;&gt;"",GUS_2020!AI53*41.868/1000,"")</f>
        <v/>
      </c>
      <c r="AJ53" s="257" t="str">
        <f>IF(GUS_2020!AJ53&lt;&gt;"",GUS_2020!AJ53*41.868/1000,"")</f>
        <v/>
      </c>
      <c r="AK53" s="257" t="str">
        <f>IF(GUS_2020!AK53&lt;&gt;"",GUS_2020!AK53*41.868/1000,"")</f>
        <v/>
      </c>
      <c r="AL53" s="257" t="str">
        <f>IF(GUS_2020!AL53&lt;&gt;"",GUS_2020!AL53*41.868/1000,"")</f>
        <v/>
      </c>
      <c r="AM53" s="257" t="str">
        <f>IF(GUS_2020!AM53&lt;&gt;"",GUS_2020!AM53*41.868/1000,"")</f>
        <v/>
      </c>
      <c r="AN53" s="257" t="str">
        <f>IF(GUS_2020!AN53&lt;&gt;"",GUS_2020!AN53*41.868/1000,"")</f>
        <v/>
      </c>
      <c r="AO53" s="257" t="str">
        <f>IF(GUS_2020!AO53&lt;&gt;"",GUS_2020!AO53*41.868/1000,"")</f>
        <v/>
      </c>
      <c r="AP53" s="257" t="str">
        <f>IF(GUS_2020!AP53&lt;&gt;"",GUS_2020!AP53*41.868/1000,"")</f>
        <v/>
      </c>
      <c r="AQ53" s="257" t="str">
        <f>IF(GUS_2020!AQ53&lt;&gt;"",GUS_2020!AQ53*41.868/1000,"")</f>
        <v/>
      </c>
      <c r="AR53" s="257" t="str">
        <f>IF(GUS_2020!AR53&lt;&gt;"",GUS_2020!AR53*41.868/1000,"")</f>
        <v/>
      </c>
      <c r="AS53" s="257" t="str">
        <f>IF(GUS_2020!AS53&lt;&gt;"",GUS_2020!AS53*41.868/1000,"")</f>
        <v/>
      </c>
      <c r="AT53" s="257" t="str">
        <f>IF(GUS_2020!AT53&lt;&gt;"",GUS_2020!AT53*41.868/1000,"")</f>
        <v/>
      </c>
      <c r="AU53" s="257" t="str">
        <f>IF(GUS_2020!AU53&lt;&gt;"",GUS_2020!AU53*41.868/1000,"")</f>
        <v/>
      </c>
      <c r="AV53" s="257" t="str">
        <f>IF(GUS_2020!AV53&lt;&gt;"",GUS_2020!AV53*41.868/1000,"")</f>
        <v/>
      </c>
      <c r="AW53" s="257" t="str">
        <f>IF(GUS_2020!AW53&lt;&gt;"",GUS_2020!AW53*41.868/1000,"")</f>
        <v/>
      </c>
      <c r="AX53" s="257" t="str">
        <f>IF(GUS_2020!AX53&lt;&gt;"",GUS_2020!AX53*41.868/1000,"")</f>
        <v/>
      </c>
      <c r="AY53" s="257" t="str">
        <f>IF(GUS_2020!AY53&lt;&gt;"",GUS_2020!AY53*41.868/1000,"")</f>
        <v/>
      </c>
      <c r="AZ53" s="257" t="str">
        <f>IF(GUS_2020!AZ53&lt;&gt;"",GUS_2020!AZ53*41.868/1000,"")</f>
        <v/>
      </c>
      <c r="BA53" s="257" t="str">
        <f>IF(GUS_2020!BA53&lt;&gt;"",GUS_2020!BA53*41.868/1000,"")</f>
        <v/>
      </c>
      <c r="BB53" s="257" t="str">
        <f>IF(GUS_2020!BB53&lt;&gt;"",GUS_2020!BB53*41.868/1000,"")</f>
        <v/>
      </c>
      <c r="BC53" s="257" t="str">
        <f>IF(GUS_2020!BC53&lt;&gt;"",GUS_2020!BC53*41.868/1000,"")</f>
        <v/>
      </c>
      <c r="BD53" s="257" t="str">
        <f>IF(GUS_2020!BD53&lt;&gt;"",GUS_2020!BD53*41.868/1000,"")</f>
        <v/>
      </c>
      <c r="BE53" s="257" t="str">
        <f>IF(GUS_2020!BE53&lt;&gt;"",GUS_2020!BE53*41.868/1000,"")</f>
        <v/>
      </c>
      <c r="BF53" s="257" t="str">
        <f>IF(GUS_2020!BF53&lt;&gt;"",GUS_2020!BF53*41.868/1000,"")</f>
        <v/>
      </c>
      <c r="BG53" s="257" t="str">
        <f>IF(GUS_2020!BG53&lt;&gt;"",GUS_2020!BG53*41.868/1000,"")</f>
        <v/>
      </c>
      <c r="BH53" s="257" t="str">
        <f>IF(GUS_2020!BH53&lt;&gt;"",GUS_2020!BH53*41.868/1000,"")</f>
        <v/>
      </c>
      <c r="BI53" s="257" t="str">
        <f>IF(GUS_2020!BI53&lt;&gt;"",GUS_2020!BI53*41.868/1000,"")</f>
        <v/>
      </c>
      <c r="BJ53" s="257" t="str">
        <f>IF(GUS_2020!BJ53&lt;&gt;"",GUS_2020!BJ53*41.868/1000,"")</f>
        <v/>
      </c>
      <c r="BK53" s="257" t="str">
        <f>IF(GUS_2020!BK53&lt;&gt;"",GUS_2020!BK53*41.868/1000,"")</f>
        <v/>
      </c>
      <c r="BL53" s="257" t="str">
        <f>IF(GUS_2020!BL53&lt;&gt;"",GUS_2020!BL53*41.868/1000,"")</f>
        <v/>
      </c>
      <c r="BM53" s="257" t="str">
        <f>IF(GUS_2020!BM53&lt;&gt;"",GUS_2020!BM53*41.868/1000,"")</f>
        <v/>
      </c>
      <c r="BN53" s="257" t="str">
        <f>IF(GUS_2020!BN53&lt;&gt;"",GUS_2020!BN53*41.868/1000,"")</f>
        <v/>
      </c>
      <c r="BO53" s="257" t="str">
        <f>IF(GUS_2020!BO53&lt;&gt;"",GUS_2020!BO53*41.868/1000,"")</f>
        <v/>
      </c>
      <c r="BP53" s="257" t="str">
        <f>IF(GUS_2020!BP53&lt;&gt;"",GUS_2020!BP53*41.868/1000,"")</f>
        <v/>
      </c>
      <c r="BQ53" s="257" t="str">
        <f>IF(GUS_2020!BQ53&lt;&gt;"",GUS_2020!BQ53*41.868/1000,"")</f>
        <v/>
      </c>
      <c r="BR53" s="257">
        <f>IF(GUS_2020!BR53&lt;&gt;"",GUS_2020!BR53*41.868/1000,"")</f>
        <v>93.909924000000004</v>
      </c>
      <c r="BS53" s="257" t="str">
        <f>IF(GUS_2020!BS53&lt;&gt;"",GUS_2020!BS53*41.868/1000,"")</f>
        <v/>
      </c>
    </row>
    <row r="54" spans="1:71" ht="22.5">
      <c r="A54" s="256" t="s">
        <v>697</v>
      </c>
      <c r="B54" s="257">
        <f>IF(GUS_2020!B54&lt;&gt;"",GUS_2020!B54*41.868/1000,"")</f>
        <v>7.0756920000000001</v>
      </c>
      <c r="C54" s="257" t="str">
        <f>IF(GUS_2020!C54&lt;&gt;"",GUS_2020!C54*41.868/1000,"")</f>
        <v/>
      </c>
      <c r="D54" s="257" t="str">
        <f>IF(GUS_2020!D54&lt;&gt;"",GUS_2020!D54*41.868/1000,"")</f>
        <v/>
      </c>
      <c r="E54" s="257" t="str">
        <f>IF(GUS_2020!E54&lt;&gt;"",GUS_2020!E54*41.868/1000,"")</f>
        <v/>
      </c>
      <c r="F54" s="257" t="str">
        <f>IF(GUS_2020!F54&lt;&gt;"",GUS_2020!F54*41.868/1000,"")</f>
        <v/>
      </c>
      <c r="G54" s="257" t="str">
        <f>IF(GUS_2020!G54&lt;&gt;"",GUS_2020!G54*41.868/1000,"")</f>
        <v/>
      </c>
      <c r="H54" s="257" t="str">
        <f>IF(GUS_2020!H54&lt;&gt;"",GUS_2020!H54*41.868/1000,"")</f>
        <v/>
      </c>
      <c r="I54" s="257" t="str">
        <f>IF(GUS_2020!I54&lt;&gt;"",GUS_2020!I54*41.868/1000,"")</f>
        <v/>
      </c>
      <c r="J54" s="257" t="str">
        <f>IF(GUS_2020!J54&lt;&gt;"",GUS_2020!J54*41.868/1000,"")</f>
        <v/>
      </c>
      <c r="K54" s="257" t="str">
        <f>IF(GUS_2020!K54&lt;&gt;"",GUS_2020!K54*41.868/1000,"")</f>
        <v/>
      </c>
      <c r="L54" s="257" t="str">
        <f>IF(GUS_2020!L54&lt;&gt;"",GUS_2020!L54*41.868/1000,"")</f>
        <v/>
      </c>
      <c r="M54" s="257" t="str">
        <f>IF(GUS_2020!M54&lt;&gt;"",GUS_2020!M54*41.868/1000,"")</f>
        <v/>
      </c>
      <c r="N54" s="257" t="str">
        <f>IF(GUS_2020!N54&lt;&gt;"",GUS_2020!N54*41.868/1000,"")</f>
        <v/>
      </c>
      <c r="O54" s="257" t="str">
        <f>IF(GUS_2020!O54&lt;&gt;"",GUS_2020!O54*41.868/1000,"")</f>
        <v/>
      </c>
      <c r="P54" s="257" t="str">
        <f>IF(GUS_2020!P54&lt;&gt;"",GUS_2020!P54*41.868/1000,"")</f>
        <v/>
      </c>
      <c r="Q54" s="257" t="str">
        <f>IF(GUS_2020!Q54&lt;&gt;"",GUS_2020!Q54*41.868/1000,"")</f>
        <v/>
      </c>
      <c r="R54" s="257" t="str">
        <f>IF(GUS_2020!R54&lt;&gt;"",GUS_2020!R54*41.868/1000,"")</f>
        <v/>
      </c>
      <c r="S54" s="257" t="str">
        <f>IF(GUS_2020!S54&lt;&gt;"",GUS_2020!S54*41.868/1000,"")</f>
        <v/>
      </c>
      <c r="T54" s="257" t="str">
        <f>IF(GUS_2020!T54&lt;&gt;"",GUS_2020!T54*41.868/1000,"")</f>
        <v/>
      </c>
      <c r="U54" s="257" t="str">
        <f>IF(GUS_2020!U54&lt;&gt;"",GUS_2020!U54*41.868/1000,"")</f>
        <v/>
      </c>
      <c r="V54" s="257" t="str">
        <f>IF(GUS_2020!V54&lt;&gt;"",GUS_2020!V54*41.868/1000,"")</f>
        <v/>
      </c>
      <c r="W54" s="257" t="str">
        <f>IF(GUS_2020!W54&lt;&gt;"",GUS_2020!W54*41.868/1000,"")</f>
        <v/>
      </c>
      <c r="X54" s="257" t="str">
        <f>IF(GUS_2020!X54&lt;&gt;"",GUS_2020!X54*41.868/1000,"")</f>
        <v/>
      </c>
      <c r="Y54" s="257" t="str">
        <f>IF(GUS_2020!Y54&lt;&gt;"",GUS_2020!Y54*41.868/1000,"")</f>
        <v/>
      </c>
      <c r="Z54" s="257" t="str">
        <f>IF(GUS_2020!Z54&lt;&gt;"",GUS_2020!Z54*41.868/1000,"")</f>
        <v/>
      </c>
      <c r="AA54" s="257" t="str">
        <f>IF(GUS_2020!AA54&lt;&gt;"",GUS_2020!AA54*41.868/1000,"")</f>
        <v/>
      </c>
      <c r="AB54" s="257" t="str">
        <f>IF(GUS_2020!AB54&lt;&gt;"",GUS_2020!AB54*41.868/1000,"")</f>
        <v/>
      </c>
      <c r="AC54" s="257" t="str">
        <f>IF(GUS_2020!AC54&lt;&gt;"",GUS_2020!AC54*41.868/1000,"")</f>
        <v/>
      </c>
      <c r="AD54" s="257" t="str">
        <f>IF(GUS_2020!AD54&lt;&gt;"",GUS_2020!AD54*41.868/1000,"")</f>
        <v/>
      </c>
      <c r="AE54" s="257" t="str">
        <f>IF(GUS_2020!AE54&lt;&gt;"",GUS_2020!AE54*41.868/1000,"")</f>
        <v/>
      </c>
      <c r="AF54" s="257" t="str">
        <f>IF(GUS_2020!AF54&lt;&gt;"",GUS_2020!AF54*41.868/1000,"")</f>
        <v/>
      </c>
      <c r="AG54" s="257" t="str">
        <f>IF(GUS_2020!AG54&lt;&gt;"",GUS_2020!AG54*41.868/1000,"")</f>
        <v/>
      </c>
      <c r="AH54" s="257" t="str">
        <f>IF(GUS_2020!AH54&lt;&gt;"",GUS_2020!AH54*41.868/1000,"")</f>
        <v/>
      </c>
      <c r="AI54" s="257" t="str">
        <f>IF(GUS_2020!AI54&lt;&gt;"",GUS_2020!AI54*41.868/1000,"")</f>
        <v/>
      </c>
      <c r="AJ54" s="257" t="str">
        <f>IF(GUS_2020!AJ54&lt;&gt;"",GUS_2020!AJ54*41.868/1000,"")</f>
        <v/>
      </c>
      <c r="AK54" s="257" t="str">
        <f>IF(GUS_2020!AK54&lt;&gt;"",GUS_2020!AK54*41.868/1000,"")</f>
        <v/>
      </c>
      <c r="AL54" s="257" t="str">
        <f>IF(GUS_2020!AL54&lt;&gt;"",GUS_2020!AL54*41.868/1000,"")</f>
        <v/>
      </c>
      <c r="AM54" s="257" t="str">
        <f>IF(GUS_2020!AM54&lt;&gt;"",GUS_2020!AM54*41.868/1000,"")</f>
        <v/>
      </c>
      <c r="AN54" s="257" t="str">
        <f>IF(GUS_2020!AN54&lt;&gt;"",GUS_2020!AN54*41.868/1000,"")</f>
        <v/>
      </c>
      <c r="AO54" s="257" t="str">
        <f>IF(GUS_2020!AO54&lt;&gt;"",GUS_2020!AO54*41.868/1000,"")</f>
        <v/>
      </c>
      <c r="AP54" s="257" t="str">
        <f>IF(GUS_2020!AP54&lt;&gt;"",GUS_2020!AP54*41.868/1000,"")</f>
        <v/>
      </c>
      <c r="AQ54" s="257" t="str">
        <f>IF(GUS_2020!AQ54&lt;&gt;"",GUS_2020!AQ54*41.868/1000,"")</f>
        <v/>
      </c>
      <c r="AR54" s="257" t="str">
        <f>IF(GUS_2020!AR54&lt;&gt;"",GUS_2020!AR54*41.868/1000,"")</f>
        <v/>
      </c>
      <c r="AS54" s="257" t="str">
        <f>IF(GUS_2020!AS54&lt;&gt;"",GUS_2020!AS54*41.868/1000,"")</f>
        <v/>
      </c>
      <c r="AT54" s="257" t="str">
        <f>IF(GUS_2020!AT54&lt;&gt;"",GUS_2020!AT54*41.868/1000,"")</f>
        <v/>
      </c>
      <c r="AU54" s="257" t="str">
        <f>IF(GUS_2020!AU54&lt;&gt;"",GUS_2020!AU54*41.868/1000,"")</f>
        <v/>
      </c>
      <c r="AV54" s="257" t="str">
        <f>IF(GUS_2020!AV54&lt;&gt;"",GUS_2020!AV54*41.868/1000,"")</f>
        <v/>
      </c>
      <c r="AW54" s="257" t="str">
        <f>IF(GUS_2020!AW54&lt;&gt;"",GUS_2020!AW54*41.868/1000,"")</f>
        <v/>
      </c>
      <c r="AX54" s="257" t="str">
        <f>IF(GUS_2020!AX54&lt;&gt;"",GUS_2020!AX54*41.868/1000,"")</f>
        <v/>
      </c>
      <c r="AY54" s="257" t="str">
        <f>IF(GUS_2020!AY54&lt;&gt;"",GUS_2020!AY54*41.868/1000,"")</f>
        <v/>
      </c>
      <c r="AZ54" s="257" t="str">
        <f>IF(GUS_2020!AZ54&lt;&gt;"",GUS_2020!AZ54*41.868/1000,"")</f>
        <v/>
      </c>
      <c r="BA54" s="257" t="str">
        <f>IF(GUS_2020!BA54&lt;&gt;"",GUS_2020!BA54*41.868/1000,"")</f>
        <v/>
      </c>
      <c r="BB54" s="257" t="str">
        <f>IF(GUS_2020!BB54&lt;&gt;"",GUS_2020!BB54*41.868/1000,"")</f>
        <v/>
      </c>
      <c r="BC54" s="257" t="str">
        <f>IF(GUS_2020!BC54&lt;&gt;"",GUS_2020!BC54*41.868/1000,"")</f>
        <v/>
      </c>
      <c r="BD54" s="257" t="str">
        <f>IF(GUS_2020!BD54&lt;&gt;"",GUS_2020!BD54*41.868/1000,"")</f>
        <v/>
      </c>
      <c r="BE54" s="257" t="str">
        <f>IF(GUS_2020!BE54&lt;&gt;"",GUS_2020!BE54*41.868/1000,"")</f>
        <v/>
      </c>
      <c r="BF54" s="257" t="str">
        <f>IF(GUS_2020!BF54&lt;&gt;"",GUS_2020!BF54*41.868/1000,"")</f>
        <v/>
      </c>
      <c r="BG54" s="257" t="str">
        <f>IF(GUS_2020!BG54&lt;&gt;"",GUS_2020!BG54*41.868/1000,"")</f>
        <v/>
      </c>
      <c r="BH54" s="257" t="str">
        <f>IF(GUS_2020!BH54&lt;&gt;"",GUS_2020!BH54*41.868/1000,"")</f>
        <v/>
      </c>
      <c r="BI54" s="257" t="str">
        <f>IF(GUS_2020!BI54&lt;&gt;"",GUS_2020!BI54*41.868/1000,"")</f>
        <v/>
      </c>
      <c r="BJ54" s="257" t="str">
        <f>IF(GUS_2020!BJ54&lt;&gt;"",GUS_2020!BJ54*41.868/1000,"")</f>
        <v/>
      </c>
      <c r="BK54" s="257" t="str">
        <f>IF(GUS_2020!BK54&lt;&gt;"",GUS_2020!BK54*41.868/1000,"")</f>
        <v/>
      </c>
      <c r="BL54" s="257" t="str">
        <f>IF(GUS_2020!BL54&lt;&gt;"",GUS_2020!BL54*41.868/1000,"")</f>
        <v/>
      </c>
      <c r="BM54" s="257" t="str">
        <f>IF(GUS_2020!BM54&lt;&gt;"",GUS_2020!BM54*41.868/1000,"")</f>
        <v/>
      </c>
      <c r="BN54" s="257" t="str">
        <f>IF(GUS_2020!BN54&lt;&gt;"",GUS_2020!BN54*41.868/1000,"")</f>
        <v/>
      </c>
      <c r="BO54" s="257" t="str">
        <f>IF(GUS_2020!BO54&lt;&gt;"",GUS_2020!BO54*41.868/1000,"")</f>
        <v/>
      </c>
      <c r="BP54" s="257" t="str">
        <f>IF(GUS_2020!BP54&lt;&gt;"",GUS_2020!BP54*41.868/1000,"")</f>
        <v/>
      </c>
      <c r="BQ54" s="257" t="str">
        <f>IF(GUS_2020!BQ54&lt;&gt;"",GUS_2020!BQ54*41.868/1000,"")</f>
        <v/>
      </c>
      <c r="BR54" s="257" t="str">
        <f>IF(GUS_2020!BR54&lt;&gt;"",GUS_2020!BR54*41.868/1000,"")</f>
        <v/>
      </c>
      <c r="BS54" s="257">
        <f>IF(GUS_2020!BS54&lt;&gt;"",GUS_2020!BS54*41.868/1000,"")</f>
        <v>7.0756920000000001</v>
      </c>
    </row>
    <row r="55" spans="1:71" ht="22.5">
      <c r="A55" s="256" t="s">
        <v>698</v>
      </c>
      <c r="B55" s="257">
        <f>IF(GUS_2020!B55&lt;&gt;"",GUS_2020!B55*41.868/1000,"")</f>
        <v>76.869647999999998</v>
      </c>
      <c r="C55" s="257" t="str">
        <f>IF(GUS_2020!C55&lt;&gt;"",GUS_2020!C55*41.868/1000,"")</f>
        <v/>
      </c>
      <c r="D55" s="257" t="str">
        <f>IF(GUS_2020!D55&lt;&gt;"",GUS_2020!D55*41.868/1000,"")</f>
        <v/>
      </c>
      <c r="E55" s="257" t="str">
        <f>IF(GUS_2020!E55&lt;&gt;"",GUS_2020!E55*41.868/1000,"")</f>
        <v/>
      </c>
      <c r="F55" s="257" t="str">
        <f>IF(GUS_2020!F55&lt;&gt;"",GUS_2020!F55*41.868/1000,"")</f>
        <v/>
      </c>
      <c r="G55" s="257" t="str">
        <f>IF(GUS_2020!G55&lt;&gt;"",GUS_2020!G55*41.868/1000,"")</f>
        <v/>
      </c>
      <c r="H55" s="257" t="str">
        <f>IF(GUS_2020!H55&lt;&gt;"",GUS_2020!H55*41.868/1000,"")</f>
        <v/>
      </c>
      <c r="I55" s="257" t="str">
        <f>IF(GUS_2020!I55&lt;&gt;"",GUS_2020!I55*41.868/1000,"")</f>
        <v/>
      </c>
      <c r="J55" s="257" t="str">
        <f>IF(GUS_2020!J55&lt;&gt;"",GUS_2020!J55*41.868/1000,"")</f>
        <v/>
      </c>
      <c r="K55" s="257" t="str">
        <f>IF(GUS_2020!K55&lt;&gt;"",GUS_2020!K55*41.868/1000,"")</f>
        <v/>
      </c>
      <c r="L55" s="257" t="str">
        <f>IF(GUS_2020!L55&lt;&gt;"",GUS_2020!L55*41.868/1000,"")</f>
        <v/>
      </c>
      <c r="M55" s="257" t="str">
        <f>IF(GUS_2020!M55&lt;&gt;"",GUS_2020!M55*41.868/1000,"")</f>
        <v/>
      </c>
      <c r="N55" s="257" t="str">
        <f>IF(GUS_2020!N55&lt;&gt;"",GUS_2020!N55*41.868/1000,"")</f>
        <v/>
      </c>
      <c r="O55" s="257" t="str">
        <f>IF(GUS_2020!O55&lt;&gt;"",GUS_2020!O55*41.868/1000,"")</f>
        <v/>
      </c>
      <c r="P55" s="257" t="str">
        <f>IF(GUS_2020!P55&lt;&gt;"",GUS_2020!P55*41.868/1000,"")</f>
        <v/>
      </c>
      <c r="Q55" s="257" t="str">
        <f>IF(GUS_2020!Q55&lt;&gt;"",GUS_2020!Q55*41.868/1000,"")</f>
        <v/>
      </c>
      <c r="R55" s="257" t="str">
        <f>IF(GUS_2020!R55&lt;&gt;"",GUS_2020!R55*41.868/1000,"")</f>
        <v/>
      </c>
      <c r="S55" s="257" t="str">
        <f>IF(GUS_2020!S55&lt;&gt;"",GUS_2020!S55*41.868/1000,"")</f>
        <v/>
      </c>
      <c r="T55" s="257" t="str">
        <f>IF(GUS_2020!T55&lt;&gt;"",GUS_2020!T55*41.868/1000,"")</f>
        <v/>
      </c>
      <c r="U55" s="257" t="str">
        <f>IF(GUS_2020!U55&lt;&gt;"",GUS_2020!U55*41.868/1000,"")</f>
        <v/>
      </c>
      <c r="V55" s="257" t="str">
        <f>IF(GUS_2020!V55&lt;&gt;"",GUS_2020!V55*41.868/1000,"")</f>
        <v/>
      </c>
      <c r="W55" s="257" t="str">
        <f>IF(GUS_2020!W55&lt;&gt;"",GUS_2020!W55*41.868/1000,"")</f>
        <v/>
      </c>
      <c r="X55" s="257" t="str">
        <f>IF(GUS_2020!X55&lt;&gt;"",GUS_2020!X55*41.868/1000,"")</f>
        <v/>
      </c>
      <c r="Y55" s="257" t="str">
        <f>IF(GUS_2020!Y55&lt;&gt;"",GUS_2020!Y55*41.868/1000,"")</f>
        <v/>
      </c>
      <c r="Z55" s="257" t="str">
        <f>IF(GUS_2020!Z55&lt;&gt;"",GUS_2020!Z55*41.868/1000,"")</f>
        <v/>
      </c>
      <c r="AA55" s="257" t="str">
        <f>IF(GUS_2020!AA55&lt;&gt;"",GUS_2020!AA55*41.868/1000,"")</f>
        <v/>
      </c>
      <c r="AB55" s="257" t="str">
        <f>IF(GUS_2020!AB55&lt;&gt;"",GUS_2020!AB55*41.868/1000,"")</f>
        <v/>
      </c>
      <c r="AC55" s="257" t="str">
        <f>IF(GUS_2020!AC55&lt;&gt;"",GUS_2020!AC55*41.868/1000,"")</f>
        <v/>
      </c>
      <c r="AD55" s="257" t="str">
        <f>IF(GUS_2020!AD55&lt;&gt;"",GUS_2020!AD55*41.868/1000,"")</f>
        <v/>
      </c>
      <c r="AE55" s="257" t="str">
        <f>IF(GUS_2020!AE55&lt;&gt;"",GUS_2020!AE55*41.868/1000,"")</f>
        <v/>
      </c>
      <c r="AF55" s="257" t="str">
        <f>IF(GUS_2020!AF55&lt;&gt;"",GUS_2020!AF55*41.868/1000,"")</f>
        <v/>
      </c>
      <c r="AG55" s="257" t="str">
        <f>IF(GUS_2020!AG55&lt;&gt;"",GUS_2020!AG55*41.868/1000,"")</f>
        <v/>
      </c>
      <c r="AH55" s="257" t="str">
        <f>IF(GUS_2020!AH55&lt;&gt;"",GUS_2020!AH55*41.868/1000,"")</f>
        <v/>
      </c>
      <c r="AI55" s="257" t="str">
        <f>IF(GUS_2020!AI55&lt;&gt;"",GUS_2020!AI55*41.868/1000,"")</f>
        <v/>
      </c>
      <c r="AJ55" s="257" t="str">
        <f>IF(GUS_2020!AJ55&lt;&gt;"",GUS_2020!AJ55*41.868/1000,"")</f>
        <v/>
      </c>
      <c r="AK55" s="257" t="str">
        <f>IF(GUS_2020!AK55&lt;&gt;"",GUS_2020!AK55*41.868/1000,"")</f>
        <v/>
      </c>
      <c r="AL55" s="257" t="str">
        <f>IF(GUS_2020!AL55&lt;&gt;"",GUS_2020!AL55*41.868/1000,"")</f>
        <v/>
      </c>
      <c r="AM55" s="257" t="str">
        <f>IF(GUS_2020!AM55&lt;&gt;"",GUS_2020!AM55*41.868/1000,"")</f>
        <v/>
      </c>
      <c r="AN55" s="257" t="str">
        <f>IF(GUS_2020!AN55&lt;&gt;"",GUS_2020!AN55*41.868/1000,"")</f>
        <v/>
      </c>
      <c r="AO55" s="257" t="str">
        <f>IF(GUS_2020!AO55&lt;&gt;"",GUS_2020!AO55*41.868/1000,"")</f>
        <v/>
      </c>
      <c r="AP55" s="257" t="str">
        <f>IF(GUS_2020!AP55&lt;&gt;"",GUS_2020!AP55*41.868/1000,"")</f>
        <v/>
      </c>
      <c r="AQ55" s="257" t="str">
        <f>IF(GUS_2020!AQ55&lt;&gt;"",GUS_2020!AQ55*41.868/1000,"")</f>
        <v/>
      </c>
      <c r="AR55" s="257" t="str">
        <f>IF(GUS_2020!AR55&lt;&gt;"",GUS_2020!AR55*41.868/1000,"")</f>
        <v/>
      </c>
      <c r="AS55" s="257" t="str">
        <f>IF(GUS_2020!AS55&lt;&gt;"",GUS_2020!AS55*41.868/1000,"")</f>
        <v/>
      </c>
      <c r="AT55" s="257" t="str">
        <f>IF(GUS_2020!AT55&lt;&gt;"",GUS_2020!AT55*41.868/1000,"")</f>
        <v/>
      </c>
      <c r="AU55" s="257" t="str">
        <f>IF(GUS_2020!AU55&lt;&gt;"",GUS_2020!AU55*41.868/1000,"")</f>
        <v/>
      </c>
      <c r="AV55" s="257" t="str">
        <f>IF(GUS_2020!AV55&lt;&gt;"",GUS_2020!AV55*41.868/1000,"")</f>
        <v/>
      </c>
      <c r="AW55" s="257" t="str">
        <f>IF(GUS_2020!AW55&lt;&gt;"",GUS_2020!AW55*41.868/1000,"")</f>
        <v/>
      </c>
      <c r="AX55" s="257" t="str">
        <f>IF(GUS_2020!AX55&lt;&gt;"",GUS_2020!AX55*41.868/1000,"")</f>
        <v/>
      </c>
      <c r="AY55" s="257" t="str">
        <f>IF(GUS_2020!AY55&lt;&gt;"",GUS_2020!AY55*41.868/1000,"")</f>
        <v/>
      </c>
      <c r="AZ55" s="257" t="str">
        <f>IF(GUS_2020!AZ55&lt;&gt;"",GUS_2020!AZ55*41.868/1000,"")</f>
        <v/>
      </c>
      <c r="BA55" s="257" t="str">
        <f>IF(GUS_2020!BA55&lt;&gt;"",GUS_2020!BA55*41.868/1000,"")</f>
        <v/>
      </c>
      <c r="BB55" s="257" t="str">
        <f>IF(GUS_2020!BB55&lt;&gt;"",GUS_2020!BB55*41.868/1000,"")</f>
        <v/>
      </c>
      <c r="BC55" s="257" t="str">
        <f>IF(GUS_2020!BC55&lt;&gt;"",GUS_2020!BC55*41.868/1000,"")</f>
        <v/>
      </c>
      <c r="BD55" s="257" t="str">
        <f>IF(GUS_2020!BD55&lt;&gt;"",GUS_2020!BD55*41.868/1000,"")</f>
        <v/>
      </c>
      <c r="BE55" s="257" t="str">
        <f>IF(GUS_2020!BE55&lt;&gt;"",GUS_2020!BE55*41.868/1000,"")</f>
        <v/>
      </c>
      <c r="BF55" s="257" t="str">
        <f>IF(GUS_2020!BF55&lt;&gt;"",GUS_2020!BF55*41.868/1000,"")</f>
        <v/>
      </c>
      <c r="BG55" s="257" t="str">
        <f>IF(GUS_2020!BG55&lt;&gt;"",GUS_2020!BG55*41.868/1000,"")</f>
        <v/>
      </c>
      <c r="BH55" s="257" t="str">
        <f>IF(GUS_2020!BH55&lt;&gt;"",GUS_2020!BH55*41.868/1000,"")</f>
        <v/>
      </c>
      <c r="BI55" s="257" t="str">
        <f>IF(GUS_2020!BI55&lt;&gt;"",GUS_2020!BI55*41.868/1000,"")</f>
        <v/>
      </c>
      <c r="BJ55" s="257" t="str">
        <f>IF(GUS_2020!BJ55&lt;&gt;"",GUS_2020!BJ55*41.868/1000,"")</f>
        <v/>
      </c>
      <c r="BK55" s="257" t="str">
        <f>IF(GUS_2020!BK55&lt;&gt;"",GUS_2020!BK55*41.868/1000,"")</f>
        <v/>
      </c>
      <c r="BL55" s="257" t="str">
        <f>IF(GUS_2020!BL55&lt;&gt;"",GUS_2020!BL55*41.868/1000,"")</f>
        <v/>
      </c>
      <c r="BM55" s="257" t="str">
        <f>IF(GUS_2020!BM55&lt;&gt;"",GUS_2020!BM55*41.868/1000,"")</f>
        <v/>
      </c>
      <c r="BN55" s="257" t="str">
        <f>IF(GUS_2020!BN55&lt;&gt;"",GUS_2020!BN55*41.868/1000,"")</f>
        <v/>
      </c>
      <c r="BO55" s="257" t="str">
        <f>IF(GUS_2020!BO55&lt;&gt;"",GUS_2020!BO55*41.868/1000,"")</f>
        <v/>
      </c>
      <c r="BP55" s="257" t="str">
        <f>IF(GUS_2020!BP55&lt;&gt;"",GUS_2020!BP55*41.868/1000,"")</f>
        <v/>
      </c>
      <c r="BQ55" s="257" t="str">
        <f>IF(GUS_2020!BQ55&lt;&gt;"",GUS_2020!BQ55*41.868/1000,"")</f>
        <v/>
      </c>
      <c r="BR55" s="257">
        <f>IF(GUS_2020!BR55&lt;&gt;"",GUS_2020!BR55*41.868/1000,"")</f>
        <v>16.579727999999999</v>
      </c>
      <c r="BS55" s="257">
        <f>IF(GUS_2020!BS55&lt;&gt;"",GUS_2020!BS55*41.868/1000,"")</f>
        <v>60.248052000000001</v>
      </c>
    </row>
    <row r="56" spans="1:71" ht="22.5">
      <c r="A56" s="256" t="s">
        <v>699</v>
      </c>
      <c r="B56" s="257">
        <f>IF(GUS_2020!B56&lt;&gt;"",GUS_2020!B56*41.868/1000,"")</f>
        <v>4.8985560000000001</v>
      </c>
      <c r="C56" s="257" t="str">
        <f>IF(GUS_2020!C56&lt;&gt;"",GUS_2020!C56*41.868/1000,"")</f>
        <v/>
      </c>
      <c r="D56" s="257" t="str">
        <f>IF(GUS_2020!D56&lt;&gt;"",GUS_2020!D56*41.868/1000,"")</f>
        <v/>
      </c>
      <c r="E56" s="257" t="str">
        <f>IF(GUS_2020!E56&lt;&gt;"",GUS_2020!E56*41.868/1000,"")</f>
        <v/>
      </c>
      <c r="F56" s="257" t="str">
        <f>IF(GUS_2020!F56&lt;&gt;"",GUS_2020!F56*41.868/1000,"")</f>
        <v/>
      </c>
      <c r="G56" s="257" t="str">
        <f>IF(GUS_2020!G56&lt;&gt;"",GUS_2020!G56*41.868/1000,"")</f>
        <v/>
      </c>
      <c r="H56" s="257" t="str">
        <f>IF(GUS_2020!H56&lt;&gt;"",GUS_2020!H56*41.868/1000,"")</f>
        <v/>
      </c>
      <c r="I56" s="257" t="str">
        <f>IF(GUS_2020!I56&lt;&gt;"",GUS_2020!I56*41.868/1000,"")</f>
        <v/>
      </c>
      <c r="J56" s="257" t="str">
        <f>IF(GUS_2020!J56&lt;&gt;"",GUS_2020!J56*41.868/1000,"")</f>
        <v/>
      </c>
      <c r="K56" s="257" t="str">
        <f>IF(GUS_2020!K56&lt;&gt;"",GUS_2020!K56*41.868/1000,"")</f>
        <v/>
      </c>
      <c r="L56" s="257" t="str">
        <f>IF(GUS_2020!L56&lt;&gt;"",GUS_2020!L56*41.868/1000,"")</f>
        <v/>
      </c>
      <c r="M56" s="257" t="str">
        <f>IF(GUS_2020!M56&lt;&gt;"",GUS_2020!M56*41.868/1000,"")</f>
        <v/>
      </c>
      <c r="N56" s="257" t="str">
        <f>IF(GUS_2020!N56&lt;&gt;"",GUS_2020!N56*41.868/1000,"")</f>
        <v/>
      </c>
      <c r="O56" s="257" t="str">
        <f>IF(GUS_2020!O56&lt;&gt;"",GUS_2020!O56*41.868/1000,"")</f>
        <v/>
      </c>
      <c r="P56" s="257" t="str">
        <f>IF(GUS_2020!P56&lt;&gt;"",GUS_2020!P56*41.868/1000,"")</f>
        <v/>
      </c>
      <c r="Q56" s="257" t="str">
        <f>IF(GUS_2020!Q56&lt;&gt;"",GUS_2020!Q56*41.868/1000,"")</f>
        <v/>
      </c>
      <c r="R56" s="257" t="str">
        <f>IF(GUS_2020!R56&lt;&gt;"",GUS_2020!R56*41.868/1000,"")</f>
        <v/>
      </c>
      <c r="S56" s="257" t="str">
        <f>IF(GUS_2020!S56&lt;&gt;"",GUS_2020!S56*41.868/1000,"")</f>
        <v/>
      </c>
      <c r="T56" s="257" t="str">
        <f>IF(GUS_2020!T56&lt;&gt;"",GUS_2020!T56*41.868/1000,"")</f>
        <v/>
      </c>
      <c r="U56" s="257" t="str">
        <f>IF(GUS_2020!U56&lt;&gt;"",GUS_2020!U56*41.868/1000,"")</f>
        <v/>
      </c>
      <c r="V56" s="257" t="str">
        <f>IF(GUS_2020!V56&lt;&gt;"",GUS_2020!V56*41.868/1000,"")</f>
        <v/>
      </c>
      <c r="W56" s="257" t="str">
        <f>IF(GUS_2020!W56&lt;&gt;"",GUS_2020!W56*41.868/1000,"")</f>
        <v/>
      </c>
      <c r="X56" s="257" t="str">
        <f>IF(GUS_2020!X56&lt;&gt;"",GUS_2020!X56*41.868/1000,"")</f>
        <v/>
      </c>
      <c r="Y56" s="257" t="str">
        <f>IF(GUS_2020!Y56&lt;&gt;"",GUS_2020!Y56*41.868/1000,"")</f>
        <v/>
      </c>
      <c r="Z56" s="257" t="str">
        <f>IF(GUS_2020!Z56&lt;&gt;"",GUS_2020!Z56*41.868/1000,"")</f>
        <v/>
      </c>
      <c r="AA56" s="257" t="str">
        <f>IF(GUS_2020!AA56&lt;&gt;"",GUS_2020!AA56*41.868/1000,"")</f>
        <v/>
      </c>
      <c r="AB56" s="257" t="str">
        <f>IF(GUS_2020!AB56&lt;&gt;"",GUS_2020!AB56*41.868/1000,"")</f>
        <v/>
      </c>
      <c r="AC56" s="257" t="str">
        <f>IF(GUS_2020!AC56&lt;&gt;"",GUS_2020!AC56*41.868/1000,"")</f>
        <v/>
      </c>
      <c r="AD56" s="257" t="str">
        <f>IF(GUS_2020!AD56&lt;&gt;"",GUS_2020!AD56*41.868/1000,"")</f>
        <v/>
      </c>
      <c r="AE56" s="257" t="str">
        <f>IF(GUS_2020!AE56&lt;&gt;"",GUS_2020!AE56*41.868/1000,"")</f>
        <v/>
      </c>
      <c r="AF56" s="257" t="str">
        <f>IF(GUS_2020!AF56&lt;&gt;"",GUS_2020!AF56*41.868/1000,"")</f>
        <v/>
      </c>
      <c r="AG56" s="257" t="str">
        <f>IF(GUS_2020!AG56&lt;&gt;"",GUS_2020!AG56*41.868/1000,"")</f>
        <v/>
      </c>
      <c r="AH56" s="257" t="str">
        <f>IF(GUS_2020!AH56&lt;&gt;"",GUS_2020!AH56*41.868/1000,"")</f>
        <v/>
      </c>
      <c r="AI56" s="257" t="str">
        <f>IF(GUS_2020!AI56&lt;&gt;"",GUS_2020!AI56*41.868/1000,"")</f>
        <v/>
      </c>
      <c r="AJ56" s="257" t="str">
        <f>IF(GUS_2020!AJ56&lt;&gt;"",GUS_2020!AJ56*41.868/1000,"")</f>
        <v/>
      </c>
      <c r="AK56" s="257" t="str">
        <f>IF(GUS_2020!AK56&lt;&gt;"",GUS_2020!AK56*41.868/1000,"")</f>
        <v/>
      </c>
      <c r="AL56" s="257" t="str">
        <f>IF(GUS_2020!AL56&lt;&gt;"",GUS_2020!AL56*41.868/1000,"")</f>
        <v/>
      </c>
      <c r="AM56" s="257" t="str">
        <f>IF(GUS_2020!AM56&lt;&gt;"",GUS_2020!AM56*41.868/1000,"")</f>
        <v/>
      </c>
      <c r="AN56" s="257" t="str">
        <f>IF(GUS_2020!AN56&lt;&gt;"",GUS_2020!AN56*41.868/1000,"")</f>
        <v/>
      </c>
      <c r="AO56" s="257" t="str">
        <f>IF(GUS_2020!AO56&lt;&gt;"",GUS_2020!AO56*41.868/1000,"")</f>
        <v/>
      </c>
      <c r="AP56" s="257" t="str">
        <f>IF(GUS_2020!AP56&lt;&gt;"",GUS_2020!AP56*41.868/1000,"")</f>
        <v/>
      </c>
      <c r="AQ56" s="257" t="str">
        <f>IF(GUS_2020!AQ56&lt;&gt;"",GUS_2020!AQ56*41.868/1000,"")</f>
        <v/>
      </c>
      <c r="AR56" s="257" t="str">
        <f>IF(GUS_2020!AR56&lt;&gt;"",GUS_2020!AR56*41.868/1000,"")</f>
        <v/>
      </c>
      <c r="AS56" s="257" t="str">
        <f>IF(GUS_2020!AS56&lt;&gt;"",GUS_2020!AS56*41.868/1000,"")</f>
        <v/>
      </c>
      <c r="AT56" s="257" t="str">
        <f>IF(GUS_2020!AT56&lt;&gt;"",GUS_2020!AT56*41.868/1000,"")</f>
        <v/>
      </c>
      <c r="AU56" s="257" t="str">
        <f>IF(GUS_2020!AU56&lt;&gt;"",GUS_2020!AU56*41.868/1000,"")</f>
        <v/>
      </c>
      <c r="AV56" s="257" t="str">
        <f>IF(GUS_2020!AV56&lt;&gt;"",GUS_2020!AV56*41.868/1000,"")</f>
        <v/>
      </c>
      <c r="AW56" s="257" t="str">
        <f>IF(GUS_2020!AW56&lt;&gt;"",GUS_2020!AW56*41.868/1000,"")</f>
        <v/>
      </c>
      <c r="AX56" s="257" t="str">
        <f>IF(GUS_2020!AX56&lt;&gt;"",GUS_2020!AX56*41.868/1000,"")</f>
        <v/>
      </c>
      <c r="AY56" s="257" t="str">
        <f>IF(GUS_2020!AY56&lt;&gt;"",GUS_2020!AY56*41.868/1000,"")</f>
        <v/>
      </c>
      <c r="AZ56" s="257" t="str">
        <f>IF(GUS_2020!AZ56&lt;&gt;"",GUS_2020!AZ56*41.868/1000,"")</f>
        <v/>
      </c>
      <c r="BA56" s="257" t="str">
        <f>IF(GUS_2020!BA56&lt;&gt;"",GUS_2020!BA56*41.868/1000,"")</f>
        <v/>
      </c>
      <c r="BB56" s="257" t="str">
        <f>IF(GUS_2020!BB56&lt;&gt;"",GUS_2020!BB56*41.868/1000,"")</f>
        <v/>
      </c>
      <c r="BC56" s="257" t="str">
        <f>IF(GUS_2020!BC56&lt;&gt;"",GUS_2020!BC56*41.868/1000,"")</f>
        <v/>
      </c>
      <c r="BD56" s="257" t="str">
        <f>IF(GUS_2020!BD56&lt;&gt;"",GUS_2020!BD56*41.868/1000,"")</f>
        <v/>
      </c>
      <c r="BE56" s="257" t="str">
        <f>IF(GUS_2020!BE56&lt;&gt;"",GUS_2020!BE56*41.868/1000,"")</f>
        <v/>
      </c>
      <c r="BF56" s="257" t="str">
        <f>IF(GUS_2020!BF56&lt;&gt;"",GUS_2020!BF56*41.868/1000,"")</f>
        <v/>
      </c>
      <c r="BG56" s="257" t="str">
        <f>IF(GUS_2020!BG56&lt;&gt;"",GUS_2020!BG56*41.868/1000,"")</f>
        <v/>
      </c>
      <c r="BH56" s="257" t="str">
        <f>IF(GUS_2020!BH56&lt;&gt;"",GUS_2020!BH56*41.868/1000,"")</f>
        <v/>
      </c>
      <c r="BI56" s="257" t="str">
        <f>IF(GUS_2020!BI56&lt;&gt;"",GUS_2020!BI56*41.868/1000,"")</f>
        <v/>
      </c>
      <c r="BJ56" s="257" t="str">
        <f>IF(GUS_2020!BJ56&lt;&gt;"",GUS_2020!BJ56*41.868/1000,"")</f>
        <v/>
      </c>
      <c r="BK56" s="257" t="str">
        <f>IF(GUS_2020!BK56&lt;&gt;"",GUS_2020!BK56*41.868/1000,"")</f>
        <v/>
      </c>
      <c r="BL56" s="257" t="str">
        <f>IF(GUS_2020!BL56&lt;&gt;"",GUS_2020!BL56*41.868/1000,"")</f>
        <v/>
      </c>
      <c r="BM56" s="257" t="str">
        <f>IF(GUS_2020!BM56&lt;&gt;"",GUS_2020!BM56*41.868/1000,"")</f>
        <v/>
      </c>
      <c r="BN56" s="257" t="str">
        <f>IF(GUS_2020!BN56&lt;&gt;"",GUS_2020!BN56*41.868/1000,"")</f>
        <v/>
      </c>
      <c r="BO56" s="257" t="str">
        <f>IF(GUS_2020!BO56&lt;&gt;"",GUS_2020!BO56*41.868/1000,"")</f>
        <v/>
      </c>
      <c r="BP56" s="257" t="str">
        <f>IF(GUS_2020!BP56&lt;&gt;"",GUS_2020!BP56*41.868/1000,"")</f>
        <v/>
      </c>
      <c r="BQ56" s="257" t="str">
        <f>IF(GUS_2020!BQ56&lt;&gt;"",GUS_2020!BQ56*41.868/1000,"")</f>
        <v/>
      </c>
      <c r="BR56" s="257">
        <f>IF(GUS_2020!BR56&lt;&gt;"",GUS_2020!BR56*41.868/1000,"")</f>
        <v>4.8985560000000001</v>
      </c>
      <c r="BS56" s="257" t="str">
        <f>IF(GUS_2020!BS56&lt;&gt;"",GUS_2020!BS56*41.868/1000,"")</f>
        <v/>
      </c>
    </row>
    <row r="57" spans="1:71" ht="22.5">
      <c r="A57" s="256" t="s">
        <v>700</v>
      </c>
      <c r="B57" s="257">
        <f>IF(GUS_2020!B57&lt;&gt;"",GUS_2020!B57*41.868/1000,"")</f>
        <v>0</v>
      </c>
      <c r="C57" s="257" t="str">
        <f>IF(GUS_2020!C57&lt;&gt;"",GUS_2020!C57*41.868/1000,"")</f>
        <v/>
      </c>
      <c r="D57" s="257" t="str">
        <f>IF(GUS_2020!D57&lt;&gt;"",GUS_2020!D57*41.868/1000,"")</f>
        <v/>
      </c>
      <c r="E57" s="257" t="str">
        <f>IF(GUS_2020!E57&lt;&gt;"",GUS_2020!E57*41.868/1000,"")</f>
        <v/>
      </c>
      <c r="F57" s="257" t="str">
        <f>IF(GUS_2020!F57&lt;&gt;"",GUS_2020!F57*41.868/1000,"")</f>
        <v/>
      </c>
      <c r="G57" s="257" t="str">
        <f>IF(GUS_2020!G57&lt;&gt;"",GUS_2020!G57*41.868/1000,"")</f>
        <v/>
      </c>
      <c r="H57" s="257" t="str">
        <f>IF(GUS_2020!H57&lt;&gt;"",GUS_2020!H57*41.868/1000,"")</f>
        <v/>
      </c>
      <c r="I57" s="257" t="str">
        <f>IF(GUS_2020!I57&lt;&gt;"",GUS_2020!I57*41.868/1000,"")</f>
        <v/>
      </c>
      <c r="J57" s="257" t="str">
        <f>IF(GUS_2020!J57&lt;&gt;"",GUS_2020!J57*41.868/1000,"")</f>
        <v/>
      </c>
      <c r="K57" s="257" t="str">
        <f>IF(GUS_2020!K57&lt;&gt;"",GUS_2020!K57*41.868/1000,"")</f>
        <v/>
      </c>
      <c r="L57" s="257" t="str">
        <f>IF(GUS_2020!L57&lt;&gt;"",GUS_2020!L57*41.868/1000,"")</f>
        <v/>
      </c>
      <c r="M57" s="257" t="str">
        <f>IF(GUS_2020!M57&lt;&gt;"",GUS_2020!M57*41.868/1000,"")</f>
        <v/>
      </c>
      <c r="N57" s="257" t="str">
        <f>IF(GUS_2020!N57&lt;&gt;"",GUS_2020!N57*41.868/1000,"")</f>
        <v/>
      </c>
      <c r="O57" s="257" t="str">
        <f>IF(GUS_2020!O57&lt;&gt;"",GUS_2020!O57*41.868/1000,"")</f>
        <v/>
      </c>
      <c r="P57" s="257" t="str">
        <f>IF(GUS_2020!P57&lt;&gt;"",GUS_2020!P57*41.868/1000,"")</f>
        <v/>
      </c>
      <c r="Q57" s="257" t="str">
        <f>IF(GUS_2020!Q57&lt;&gt;"",GUS_2020!Q57*41.868/1000,"")</f>
        <v/>
      </c>
      <c r="R57" s="257" t="str">
        <f>IF(GUS_2020!R57&lt;&gt;"",GUS_2020!R57*41.868/1000,"")</f>
        <v/>
      </c>
      <c r="S57" s="257" t="str">
        <f>IF(GUS_2020!S57&lt;&gt;"",GUS_2020!S57*41.868/1000,"")</f>
        <v/>
      </c>
      <c r="T57" s="257" t="str">
        <f>IF(GUS_2020!T57&lt;&gt;"",GUS_2020!T57*41.868/1000,"")</f>
        <v/>
      </c>
      <c r="U57" s="257" t="str">
        <f>IF(GUS_2020!U57&lt;&gt;"",GUS_2020!U57*41.868/1000,"")</f>
        <v/>
      </c>
      <c r="V57" s="257" t="str">
        <f>IF(GUS_2020!V57&lt;&gt;"",GUS_2020!V57*41.868/1000,"")</f>
        <v/>
      </c>
      <c r="W57" s="257" t="str">
        <f>IF(GUS_2020!W57&lt;&gt;"",GUS_2020!W57*41.868/1000,"")</f>
        <v/>
      </c>
      <c r="X57" s="257" t="str">
        <f>IF(GUS_2020!X57&lt;&gt;"",GUS_2020!X57*41.868/1000,"")</f>
        <v/>
      </c>
      <c r="Y57" s="257" t="str">
        <f>IF(GUS_2020!Y57&lt;&gt;"",GUS_2020!Y57*41.868/1000,"")</f>
        <v/>
      </c>
      <c r="Z57" s="257" t="str">
        <f>IF(GUS_2020!Z57&lt;&gt;"",GUS_2020!Z57*41.868/1000,"")</f>
        <v/>
      </c>
      <c r="AA57" s="257" t="str">
        <f>IF(GUS_2020!AA57&lt;&gt;"",GUS_2020!AA57*41.868/1000,"")</f>
        <v/>
      </c>
      <c r="AB57" s="257" t="str">
        <f>IF(GUS_2020!AB57&lt;&gt;"",GUS_2020!AB57*41.868/1000,"")</f>
        <v/>
      </c>
      <c r="AC57" s="257" t="str">
        <f>IF(GUS_2020!AC57&lt;&gt;"",GUS_2020!AC57*41.868/1000,"")</f>
        <v/>
      </c>
      <c r="AD57" s="257" t="str">
        <f>IF(GUS_2020!AD57&lt;&gt;"",GUS_2020!AD57*41.868/1000,"")</f>
        <v/>
      </c>
      <c r="AE57" s="257" t="str">
        <f>IF(GUS_2020!AE57&lt;&gt;"",GUS_2020!AE57*41.868/1000,"")</f>
        <v/>
      </c>
      <c r="AF57" s="257" t="str">
        <f>IF(GUS_2020!AF57&lt;&gt;"",GUS_2020!AF57*41.868/1000,"")</f>
        <v/>
      </c>
      <c r="AG57" s="257" t="str">
        <f>IF(GUS_2020!AG57&lt;&gt;"",GUS_2020!AG57*41.868/1000,"")</f>
        <v/>
      </c>
      <c r="AH57" s="257" t="str">
        <f>IF(GUS_2020!AH57&lt;&gt;"",GUS_2020!AH57*41.868/1000,"")</f>
        <v/>
      </c>
      <c r="AI57" s="257" t="str">
        <f>IF(GUS_2020!AI57&lt;&gt;"",GUS_2020!AI57*41.868/1000,"")</f>
        <v/>
      </c>
      <c r="AJ57" s="257" t="str">
        <f>IF(GUS_2020!AJ57&lt;&gt;"",GUS_2020!AJ57*41.868/1000,"")</f>
        <v/>
      </c>
      <c r="AK57" s="257" t="str">
        <f>IF(GUS_2020!AK57&lt;&gt;"",GUS_2020!AK57*41.868/1000,"")</f>
        <v/>
      </c>
      <c r="AL57" s="257" t="str">
        <f>IF(GUS_2020!AL57&lt;&gt;"",GUS_2020!AL57*41.868/1000,"")</f>
        <v/>
      </c>
      <c r="AM57" s="257" t="str">
        <f>IF(GUS_2020!AM57&lt;&gt;"",GUS_2020!AM57*41.868/1000,"")</f>
        <v/>
      </c>
      <c r="AN57" s="257" t="str">
        <f>IF(GUS_2020!AN57&lt;&gt;"",GUS_2020!AN57*41.868/1000,"")</f>
        <v/>
      </c>
      <c r="AO57" s="257" t="str">
        <f>IF(GUS_2020!AO57&lt;&gt;"",GUS_2020!AO57*41.868/1000,"")</f>
        <v/>
      </c>
      <c r="AP57" s="257" t="str">
        <f>IF(GUS_2020!AP57&lt;&gt;"",GUS_2020!AP57*41.868/1000,"")</f>
        <v/>
      </c>
      <c r="AQ57" s="257" t="str">
        <f>IF(GUS_2020!AQ57&lt;&gt;"",GUS_2020!AQ57*41.868/1000,"")</f>
        <v/>
      </c>
      <c r="AR57" s="257" t="str">
        <f>IF(GUS_2020!AR57&lt;&gt;"",GUS_2020!AR57*41.868/1000,"")</f>
        <v/>
      </c>
      <c r="AS57" s="257" t="str">
        <f>IF(GUS_2020!AS57&lt;&gt;"",GUS_2020!AS57*41.868/1000,"")</f>
        <v/>
      </c>
      <c r="AT57" s="257" t="str">
        <f>IF(GUS_2020!AT57&lt;&gt;"",GUS_2020!AT57*41.868/1000,"")</f>
        <v/>
      </c>
      <c r="AU57" s="257" t="str">
        <f>IF(GUS_2020!AU57&lt;&gt;"",GUS_2020!AU57*41.868/1000,"")</f>
        <v/>
      </c>
      <c r="AV57" s="257" t="str">
        <f>IF(GUS_2020!AV57&lt;&gt;"",GUS_2020!AV57*41.868/1000,"")</f>
        <v/>
      </c>
      <c r="AW57" s="257" t="str">
        <f>IF(GUS_2020!AW57&lt;&gt;"",GUS_2020!AW57*41.868/1000,"")</f>
        <v/>
      </c>
      <c r="AX57" s="257" t="str">
        <f>IF(GUS_2020!AX57&lt;&gt;"",GUS_2020!AX57*41.868/1000,"")</f>
        <v/>
      </c>
      <c r="AY57" s="257" t="str">
        <f>IF(GUS_2020!AY57&lt;&gt;"",GUS_2020!AY57*41.868/1000,"")</f>
        <v/>
      </c>
      <c r="AZ57" s="257" t="str">
        <f>IF(GUS_2020!AZ57&lt;&gt;"",GUS_2020!AZ57*41.868/1000,"")</f>
        <v/>
      </c>
      <c r="BA57" s="257" t="str">
        <f>IF(GUS_2020!BA57&lt;&gt;"",GUS_2020!BA57*41.868/1000,"")</f>
        <v/>
      </c>
      <c r="BB57" s="257" t="str">
        <f>IF(GUS_2020!BB57&lt;&gt;"",GUS_2020!BB57*41.868/1000,"")</f>
        <v/>
      </c>
      <c r="BC57" s="257" t="str">
        <f>IF(GUS_2020!BC57&lt;&gt;"",GUS_2020!BC57*41.868/1000,"")</f>
        <v/>
      </c>
      <c r="BD57" s="257" t="str">
        <f>IF(GUS_2020!BD57&lt;&gt;"",GUS_2020!BD57*41.868/1000,"")</f>
        <v/>
      </c>
      <c r="BE57" s="257" t="str">
        <f>IF(GUS_2020!BE57&lt;&gt;"",GUS_2020!BE57*41.868/1000,"")</f>
        <v/>
      </c>
      <c r="BF57" s="257" t="str">
        <f>IF(GUS_2020!BF57&lt;&gt;"",GUS_2020!BF57*41.868/1000,"")</f>
        <v/>
      </c>
      <c r="BG57" s="257" t="str">
        <f>IF(GUS_2020!BG57&lt;&gt;"",GUS_2020!BG57*41.868/1000,"")</f>
        <v/>
      </c>
      <c r="BH57" s="257" t="str">
        <f>IF(GUS_2020!BH57&lt;&gt;"",GUS_2020!BH57*41.868/1000,"")</f>
        <v/>
      </c>
      <c r="BI57" s="257" t="str">
        <f>IF(GUS_2020!BI57&lt;&gt;"",GUS_2020!BI57*41.868/1000,"")</f>
        <v/>
      </c>
      <c r="BJ57" s="257" t="str">
        <f>IF(GUS_2020!BJ57&lt;&gt;"",GUS_2020!BJ57*41.868/1000,"")</f>
        <v/>
      </c>
      <c r="BK57" s="257" t="str">
        <f>IF(GUS_2020!BK57&lt;&gt;"",GUS_2020!BK57*41.868/1000,"")</f>
        <v/>
      </c>
      <c r="BL57" s="257" t="str">
        <f>IF(GUS_2020!BL57&lt;&gt;"",GUS_2020!BL57*41.868/1000,"")</f>
        <v/>
      </c>
      <c r="BM57" s="257" t="str">
        <f>IF(GUS_2020!BM57&lt;&gt;"",GUS_2020!BM57*41.868/1000,"")</f>
        <v/>
      </c>
      <c r="BN57" s="257" t="str">
        <f>IF(GUS_2020!BN57&lt;&gt;"",GUS_2020!BN57*41.868/1000,"")</f>
        <v/>
      </c>
      <c r="BO57" s="257" t="str">
        <f>IF(GUS_2020!BO57&lt;&gt;"",GUS_2020!BO57*41.868/1000,"")</f>
        <v/>
      </c>
      <c r="BP57" s="257" t="str">
        <f>IF(GUS_2020!BP57&lt;&gt;"",GUS_2020!BP57*41.868/1000,"")</f>
        <v/>
      </c>
      <c r="BQ57" s="257" t="str">
        <f>IF(GUS_2020!BQ57&lt;&gt;"",GUS_2020!BQ57*41.868/1000,"")</f>
        <v/>
      </c>
      <c r="BR57" s="257">
        <f>IF(GUS_2020!BR57&lt;&gt;"",GUS_2020!BR57*41.868/1000,"")</f>
        <v>0</v>
      </c>
      <c r="BS57" s="257" t="str">
        <f>IF(GUS_2020!BS57&lt;&gt;"",GUS_2020!BS57*41.868/1000,"")</f>
        <v/>
      </c>
    </row>
    <row r="58" spans="1:71" ht="22.5">
      <c r="A58" s="256" t="s">
        <v>701</v>
      </c>
      <c r="B58" s="257" t="str">
        <f>IF(GUS_2020!B58&lt;&gt;"",GUS_2020!B58*41.868/1000,"")</f>
        <v/>
      </c>
      <c r="C58" s="257" t="str">
        <f>IF(GUS_2020!C58&lt;&gt;"",GUS_2020!C58*41.868/1000,"")</f>
        <v/>
      </c>
      <c r="D58" s="257" t="str">
        <f>IF(GUS_2020!D58&lt;&gt;"",GUS_2020!D58*41.868/1000,"")</f>
        <v/>
      </c>
      <c r="E58" s="257" t="str">
        <f>IF(GUS_2020!E58&lt;&gt;"",GUS_2020!E58*41.868/1000,"")</f>
        <v/>
      </c>
      <c r="F58" s="257" t="str">
        <f>IF(GUS_2020!F58&lt;&gt;"",GUS_2020!F58*41.868/1000,"")</f>
        <v/>
      </c>
      <c r="G58" s="257" t="str">
        <f>IF(GUS_2020!G58&lt;&gt;"",GUS_2020!G58*41.868/1000,"")</f>
        <v/>
      </c>
      <c r="H58" s="257" t="str">
        <f>IF(GUS_2020!H58&lt;&gt;"",GUS_2020!H58*41.868/1000,"")</f>
        <v/>
      </c>
      <c r="I58" s="257" t="str">
        <f>IF(GUS_2020!I58&lt;&gt;"",GUS_2020!I58*41.868/1000,"")</f>
        <v/>
      </c>
      <c r="J58" s="257" t="str">
        <f>IF(GUS_2020!J58&lt;&gt;"",GUS_2020!J58*41.868/1000,"")</f>
        <v/>
      </c>
      <c r="K58" s="257" t="str">
        <f>IF(GUS_2020!K58&lt;&gt;"",GUS_2020!K58*41.868/1000,"")</f>
        <v/>
      </c>
      <c r="L58" s="257" t="str">
        <f>IF(GUS_2020!L58&lt;&gt;"",GUS_2020!L58*41.868/1000,"")</f>
        <v/>
      </c>
      <c r="M58" s="257" t="str">
        <f>IF(GUS_2020!M58&lt;&gt;"",GUS_2020!M58*41.868/1000,"")</f>
        <v/>
      </c>
      <c r="N58" s="257" t="str">
        <f>IF(GUS_2020!N58&lt;&gt;"",GUS_2020!N58*41.868/1000,"")</f>
        <v/>
      </c>
      <c r="O58" s="257" t="str">
        <f>IF(GUS_2020!O58&lt;&gt;"",GUS_2020!O58*41.868/1000,"")</f>
        <v/>
      </c>
      <c r="P58" s="257" t="str">
        <f>IF(GUS_2020!P58&lt;&gt;"",GUS_2020!P58*41.868/1000,"")</f>
        <v/>
      </c>
      <c r="Q58" s="257" t="str">
        <f>IF(GUS_2020!Q58&lt;&gt;"",GUS_2020!Q58*41.868/1000,"")</f>
        <v/>
      </c>
      <c r="R58" s="257" t="str">
        <f>IF(GUS_2020!R58&lt;&gt;"",GUS_2020!R58*41.868/1000,"")</f>
        <v/>
      </c>
      <c r="S58" s="257" t="str">
        <f>IF(GUS_2020!S58&lt;&gt;"",GUS_2020!S58*41.868/1000,"")</f>
        <v/>
      </c>
      <c r="T58" s="257" t="str">
        <f>IF(GUS_2020!T58&lt;&gt;"",GUS_2020!T58*41.868/1000,"")</f>
        <v/>
      </c>
      <c r="U58" s="257" t="str">
        <f>IF(GUS_2020!U58&lt;&gt;"",GUS_2020!U58*41.868/1000,"")</f>
        <v/>
      </c>
      <c r="V58" s="257" t="str">
        <f>IF(GUS_2020!V58&lt;&gt;"",GUS_2020!V58*41.868/1000,"")</f>
        <v/>
      </c>
      <c r="W58" s="257" t="str">
        <f>IF(GUS_2020!W58&lt;&gt;"",GUS_2020!W58*41.868/1000,"")</f>
        <v/>
      </c>
      <c r="X58" s="257" t="str">
        <f>IF(GUS_2020!X58&lt;&gt;"",GUS_2020!X58*41.868/1000,"")</f>
        <v/>
      </c>
      <c r="Y58" s="257" t="str">
        <f>IF(GUS_2020!Y58&lt;&gt;"",GUS_2020!Y58*41.868/1000,"")</f>
        <v/>
      </c>
      <c r="Z58" s="257" t="str">
        <f>IF(GUS_2020!Z58&lt;&gt;"",GUS_2020!Z58*41.868/1000,"")</f>
        <v/>
      </c>
      <c r="AA58" s="257" t="str">
        <f>IF(GUS_2020!AA58&lt;&gt;"",GUS_2020!AA58*41.868/1000,"")</f>
        <v/>
      </c>
      <c r="AB58" s="257" t="str">
        <f>IF(GUS_2020!AB58&lt;&gt;"",GUS_2020!AB58*41.868/1000,"")</f>
        <v/>
      </c>
      <c r="AC58" s="257" t="str">
        <f>IF(GUS_2020!AC58&lt;&gt;"",GUS_2020!AC58*41.868/1000,"")</f>
        <v/>
      </c>
      <c r="AD58" s="257" t="str">
        <f>IF(GUS_2020!AD58&lt;&gt;"",GUS_2020!AD58*41.868/1000,"")</f>
        <v/>
      </c>
      <c r="AE58" s="257" t="str">
        <f>IF(GUS_2020!AE58&lt;&gt;"",GUS_2020!AE58*41.868/1000,"")</f>
        <v/>
      </c>
      <c r="AF58" s="257" t="str">
        <f>IF(GUS_2020!AF58&lt;&gt;"",GUS_2020!AF58*41.868/1000,"")</f>
        <v/>
      </c>
      <c r="AG58" s="257" t="str">
        <f>IF(GUS_2020!AG58&lt;&gt;"",GUS_2020!AG58*41.868/1000,"")</f>
        <v/>
      </c>
      <c r="AH58" s="257" t="str">
        <f>IF(GUS_2020!AH58&lt;&gt;"",GUS_2020!AH58*41.868/1000,"")</f>
        <v/>
      </c>
      <c r="AI58" s="257" t="str">
        <f>IF(GUS_2020!AI58&lt;&gt;"",GUS_2020!AI58*41.868/1000,"")</f>
        <v/>
      </c>
      <c r="AJ58" s="257" t="str">
        <f>IF(GUS_2020!AJ58&lt;&gt;"",GUS_2020!AJ58*41.868/1000,"")</f>
        <v/>
      </c>
      <c r="AK58" s="257" t="str">
        <f>IF(GUS_2020!AK58&lt;&gt;"",GUS_2020!AK58*41.868/1000,"")</f>
        <v/>
      </c>
      <c r="AL58" s="257" t="str">
        <f>IF(GUS_2020!AL58&lt;&gt;"",GUS_2020!AL58*41.868/1000,"")</f>
        <v/>
      </c>
      <c r="AM58" s="257" t="str">
        <f>IF(GUS_2020!AM58&lt;&gt;"",GUS_2020!AM58*41.868/1000,"")</f>
        <v/>
      </c>
      <c r="AN58" s="257" t="str">
        <f>IF(GUS_2020!AN58&lt;&gt;"",GUS_2020!AN58*41.868/1000,"")</f>
        <v/>
      </c>
      <c r="AO58" s="257" t="str">
        <f>IF(GUS_2020!AO58&lt;&gt;"",GUS_2020!AO58*41.868/1000,"")</f>
        <v/>
      </c>
      <c r="AP58" s="257" t="str">
        <f>IF(GUS_2020!AP58&lt;&gt;"",GUS_2020!AP58*41.868/1000,"")</f>
        <v/>
      </c>
      <c r="AQ58" s="257" t="str">
        <f>IF(GUS_2020!AQ58&lt;&gt;"",GUS_2020!AQ58*41.868/1000,"")</f>
        <v/>
      </c>
      <c r="AR58" s="257" t="str">
        <f>IF(GUS_2020!AR58&lt;&gt;"",GUS_2020!AR58*41.868/1000,"")</f>
        <v/>
      </c>
      <c r="AS58" s="257" t="str">
        <f>IF(GUS_2020!AS58&lt;&gt;"",GUS_2020!AS58*41.868/1000,"")</f>
        <v/>
      </c>
      <c r="AT58" s="257" t="str">
        <f>IF(GUS_2020!AT58&lt;&gt;"",GUS_2020!AT58*41.868/1000,"")</f>
        <v/>
      </c>
      <c r="AU58" s="257" t="str">
        <f>IF(GUS_2020!AU58&lt;&gt;"",GUS_2020!AU58*41.868/1000,"")</f>
        <v/>
      </c>
      <c r="AV58" s="257" t="str">
        <f>IF(GUS_2020!AV58&lt;&gt;"",GUS_2020!AV58*41.868/1000,"")</f>
        <v/>
      </c>
      <c r="AW58" s="257" t="str">
        <f>IF(GUS_2020!AW58&lt;&gt;"",GUS_2020!AW58*41.868/1000,"")</f>
        <v/>
      </c>
      <c r="AX58" s="257" t="str">
        <f>IF(GUS_2020!AX58&lt;&gt;"",GUS_2020!AX58*41.868/1000,"")</f>
        <v/>
      </c>
      <c r="AY58" s="257" t="str">
        <f>IF(GUS_2020!AY58&lt;&gt;"",GUS_2020!AY58*41.868/1000,"")</f>
        <v/>
      </c>
      <c r="AZ58" s="257" t="str">
        <f>IF(GUS_2020!AZ58&lt;&gt;"",GUS_2020!AZ58*41.868/1000,"")</f>
        <v/>
      </c>
      <c r="BA58" s="257" t="str">
        <f>IF(GUS_2020!BA58&lt;&gt;"",GUS_2020!BA58*41.868/1000,"")</f>
        <v/>
      </c>
      <c r="BB58" s="257" t="str">
        <f>IF(GUS_2020!BB58&lt;&gt;"",GUS_2020!BB58*41.868/1000,"")</f>
        <v/>
      </c>
      <c r="BC58" s="257" t="str">
        <f>IF(GUS_2020!BC58&lt;&gt;"",GUS_2020!BC58*41.868/1000,"")</f>
        <v/>
      </c>
      <c r="BD58" s="257" t="str">
        <f>IF(GUS_2020!BD58&lt;&gt;"",GUS_2020!BD58*41.868/1000,"")</f>
        <v/>
      </c>
      <c r="BE58" s="257" t="str">
        <f>IF(GUS_2020!BE58&lt;&gt;"",GUS_2020!BE58*41.868/1000,"")</f>
        <v/>
      </c>
      <c r="BF58" s="257" t="str">
        <f>IF(GUS_2020!BF58&lt;&gt;"",GUS_2020!BF58*41.868/1000,"")</f>
        <v/>
      </c>
      <c r="BG58" s="257" t="str">
        <f>IF(GUS_2020!BG58&lt;&gt;"",GUS_2020!BG58*41.868/1000,"")</f>
        <v/>
      </c>
      <c r="BH58" s="257" t="str">
        <f>IF(GUS_2020!BH58&lt;&gt;"",GUS_2020!BH58*41.868/1000,"")</f>
        <v/>
      </c>
      <c r="BI58" s="257" t="str">
        <f>IF(GUS_2020!BI58&lt;&gt;"",GUS_2020!BI58*41.868/1000,"")</f>
        <v/>
      </c>
      <c r="BJ58" s="257" t="str">
        <f>IF(GUS_2020!BJ58&lt;&gt;"",GUS_2020!BJ58*41.868/1000,"")</f>
        <v/>
      </c>
      <c r="BK58" s="257" t="str">
        <f>IF(GUS_2020!BK58&lt;&gt;"",GUS_2020!BK58*41.868/1000,"")</f>
        <v/>
      </c>
      <c r="BL58" s="257" t="str">
        <f>IF(GUS_2020!BL58&lt;&gt;"",GUS_2020!BL58*41.868/1000,"")</f>
        <v/>
      </c>
      <c r="BM58" s="257" t="str">
        <f>IF(GUS_2020!BM58&lt;&gt;"",GUS_2020!BM58*41.868/1000,"")</f>
        <v/>
      </c>
      <c r="BN58" s="257" t="str">
        <f>IF(GUS_2020!BN58&lt;&gt;"",GUS_2020!BN58*41.868/1000,"")</f>
        <v/>
      </c>
      <c r="BO58" s="257" t="str">
        <f>IF(GUS_2020!BO58&lt;&gt;"",GUS_2020!BO58*41.868/1000,"")</f>
        <v/>
      </c>
      <c r="BP58" s="257" t="str">
        <f>IF(GUS_2020!BP58&lt;&gt;"",GUS_2020!BP58*41.868/1000,"")</f>
        <v/>
      </c>
      <c r="BQ58" s="257" t="str">
        <f>IF(GUS_2020!BQ58&lt;&gt;"",GUS_2020!BQ58*41.868/1000,"")</f>
        <v/>
      </c>
      <c r="BR58" s="257" t="str">
        <f>IF(GUS_2020!BR58&lt;&gt;"",GUS_2020!BR58*41.868/1000,"")</f>
        <v/>
      </c>
      <c r="BS58" s="257" t="str">
        <f>IF(GUS_2020!BS58&lt;&gt;"",GUS_2020!BS58*41.868/1000,"")</f>
        <v/>
      </c>
    </row>
    <row r="59" spans="1:71" ht="22.5">
      <c r="A59" s="256" t="s">
        <v>702</v>
      </c>
      <c r="B59" s="257">
        <f>IF(GUS_2020!B59&lt;&gt;"",GUS_2020!B59*41.868/1000,"")</f>
        <v>2.9307600000000003</v>
      </c>
      <c r="C59" s="257" t="str">
        <f>IF(GUS_2020!C59&lt;&gt;"",GUS_2020!C59*41.868/1000,"")</f>
        <v/>
      </c>
      <c r="D59" s="257" t="str">
        <f>IF(GUS_2020!D59&lt;&gt;"",GUS_2020!D59*41.868/1000,"")</f>
        <v/>
      </c>
      <c r="E59" s="257" t="str">
        <f>IF(GUS_2020!E59&lt;&gt;"",GUS_2020!E59*41.868/1000,"")</f>
        <v/>
      </c>
      <c r="F59" s="257" t="str">
        <f>IF(GUS_2020!F59&lt;&gt;"",GUS_2020!F59*41.868/1000,"")</f>
        <v/>
      </c>
      <c r="G59" s="257" t="str">
        <f>IF(GUS_2020!G59&lt;&gt;"",GUS_2020!G59*41.868/1000,"")</f>
        <v/>
      </c>
      <c r="H59" s="257" t="str">
        <f>IF(GUS_2020!H59&lt;&gt;"",GUS_2020!H59*41.868/1000,"")</f>
        <v/>
      </c>
      <c r="I59" s="257" t="str">
        <f>IF(GUS_2020!I59&lt;&gt;"",GUS_2020!I59*41.868/1000,"")</f>
        <v/>
      </c>
      <c r="J59" s="257" t="str">
        <f>IF(GUS_2020!J59&lt;&gt;"",GUS_2020!J59*41.868/1000,"")</f>
        <v/>
      </c>
      <c r="K59" s="257" t="str">
        <f>IF(GUS_2020!K59&lt;&gt;"",GUS_2020!K59*41.868/1000,"")</f>
        <v/>
      </c>
      <c r="L59" s="257" t="str">
        <f>IF(GUS_2020!L59&lt;&gt;"",GUS_2020!L59*41.868/1000,"")</f>
        <v/>
      </c>
      <c r="M59" s="257" t="str">
        <f>IF(GUS_2020!M59&lt;&gt;"",GUS_2020!M59*41.868/1000,"")</f>
        <v/>
      </c>
      <c r="N59" s="257" t="str">
        <f>IF(GUS_2020!N59&lt;&gt;"",GUS_2020!N59*41.868/1000,"")</f>
        <v/>
      </c>
      <c r="O59" s="257" t="str">
        <f>IF(GUS_2020!O59&lt;&gt;"",GUS_2020!O59*41.868/1000,"")</f>
        <v/>
      </c>
      <c r="P59" s="257" t="str">
        <f>IF(GUS_2020!P59&lt;&gt;"",GUS_2020!P59*41.868/1000,"")</f>
        <v/>
      </c>
      <c r="Q59" s="257" t="str">
        <f>IF(GUS_2020!Q59&lt;&gt;"",GUS_2020!Q59*41.868/1000,"")</f>
        <v/>
      </c>
      <c r="R59" s="257" t="str">
        <f>IF(GUS_2020!R59&lt;&gt;"",GUS_2020!R59*41.868/1000,"")</f>
        <v/>
      </c>
      <c r="S59" s="257" t="str">
        <f>IF(GUS_2020!S59&lt;&gt;"",GUS_2020!S59*41.868/1000,"")</f>
        <v/>
      </c>
      <c r="T59" s="257" t="str">
        <f>IF(GUS_2020!T59&lt;&gt;"",GUS_2020!T59*41.868/1000,"")</f>
        <v/>
      </c>
      <c r="U59" s="257" t="str">
        <f>IF(GUS_2020!U59&lt;&gt;"",GUS_2020!U59*41.868/1000,"")</f>
        <v/>
      </c>
      <c r="V59" s="257" t="str">
        <f>IF(GUS_2020!V59&lt;&gt;"",GUS_2020!V59*41.868/1000,"")</f>
        <v/>
      </c>
      <c r="W59" s="257" t="str">
        <f>IF(GUS_2020!W59&lt;&gt;"",GUS_2020!W59*41.868/1000,"")</f>
        <v/>
      </c>
      <c r="X59" s="257" t="str">
        <f>IF(GUS_2020!X59&lt;&gt;"",GUS_2020!X59*41.868/1000,"")</f>
        <v/>
      </c>
      <c r="Y59" s="257" t="str">
        <f>IF(GUS_2020!Y59&lt;&gt;"",GUS_2020!Y59*41.868/1000,"")</f>
        <v/>
      </c>
      <c r="Z59" s="257" t="str">
        <f>IF(GUS_2020!Z59&lt;&gt;"",GUS_2020!Z59*41.868/1000,"")</f>
        <v/>
      </c>
      <c r="AA59" s="257" t="str">
        <f>IF(GUS_2020!AA59&lt;&gt;"",GUS_2020!AA59*41.868/1000,"")</f>
        <v/>
      </c>
      <c r="AB59" s="257" t="str">
        <f>IF(GUS_2020!AB59&lt;&gt;"",GUS_2020!AB59*41.868/1000,"")</f>
        <v/>
      </c>
      <c r="AC59" s="257" t="str">
        <f>IF(GUS_2020!AC59&lt;&gt;"",GUS_2020!AC59*41.868/1000,"")</f>
        <v/>
      </c>
      <c r="AD59" s="257" t="str">
        <f>IF(GUS_2020!AD59&lt;&gt;"",GUS_2020!AD59*41.868/1000,"")</f>
        <v/>
      </c>
      <c r="AE59" s="257" t="str">
        <f>IF(GUS_2020!AE59&lt;&gt;"",GUS_2020!AE59*41.868/1000,"")</f>
        <v/>
      </c>
      <c r="AF59" s="257" t="str">
        <f>IF(GUS_2020!AF59&lt;&gt;"",GUS_2020!AF59*41.868/1000,"")</f>
        <v/>
      </c>
      <c r="AG59" s="257" t="str">
        <f>IF(GUS_2020!AG59&lt;&gt;"",GUS_2020!AG59*41.868/1000,"")</f>
        <v/>
      </c>
      <c r="AH59" s="257" t="str">
        <f>IF(GUS_2020!AH59&lt;&gt;"",GUS_2020!AH59*41.868/1000,"")</f>
        <v/>
      </c>
      <c r="AI59" s="257" t="str">
        <f>IF(GUS_2020!AI59&lt;&gt;"",GUS_2020!AI59*41.868/1000,"")</f>
        <v/>
      </c>
      <c r="AJ59" s="257" t="str">
        <f>IF(GUS_2020!AJ59&lt;&gt;"",GUS_2020!AJ59*41.868/1000,"")</f>
        <v/>
      </c>
      <c r="AK59" s="257" t="str">
        <f>IF(GUS_2020!AK59&lt;&gt;"",GUS_2020!AK59*41.868/1000,"")</f>
        <v/>
      </c>
      <c r="AL59" s="257" t="str">
        <f>IF(GUS_2020!AL59&lt;&gt;"",GUS_2020!AL59*41.868/1000,"")</f>
        <v/>
      </c>
      <c r="AM59" s="257" t="str">
        <f>IF(GUS_2020!AM59&lt;&gt;"",GUS_2020!AM59*41.868/1000,"")</f>
        <v/>
      </c>
      <c r="AN59" s="257" t="str">
        <f>IF(GUS_2020!AN59&lt;&gt;"",GUS_2020!AN59*41.868/1000,"")</f>
        <v/>
      </c>
      <c r="AO59" s="257" t="str">
        <f>IF(GUS_2020!AO59&lt;&gt;"",GUS_2020!AO59*41.868/1000,"")</f>
        <v/>
      </c>
      <c r="AP59" s="257" t="str">
        <f>IF(GUS_2020!AP59&lt;&gt;"",GUS_2020!AP59*41.868/1000,"")</f>
        <v/>
      </c>
      <c r="AQ59" s="257" t="str">
        <f>IF(GUS_2020!AQ59&lt;&gt;"",GUS_2020!AQ59*41.868/1000,"")</f>
        <v/>
      </c>
      <c r="AR59" s="257" t="str">
        <f>IF(GUS_2020!AR59&lt;&gt;"",GUS_2020!AR59*41.868/1000,"")</f>
        <v/>
      </c>
      <c r="AS59" s="257" t="str">
        <f>IF(GUS_2020!AS59&lt;&gt;"",GUS_2020!AS59*41.868/1000,"")</f>
        <v/>
      </c>
      <c r="AT59" s="257" t="str">
        <f>IF(GUS_2020!AT59&lt;&gt;"",GUS_2020!AT59*41.868/1000,"")</f>
        <v/>
      </c>
      <c r="AU59" s="257" t="str">
        <f>IF(GUS_2020!AU59&lt;&gt;"",GUS_2020!AU59*41.868/1000,"")</f>
        <v/>
      </c>
      <c r="AV59" s="257" t="str">
        <f>IF(GUS_2020!AV59&lt;&gt;"",GUS_2020!AV59*41.868/1000,"")</f>
        <v/>
      </c>
      <c r="AW59" s="257" t="str">
        <f>IF(GUS_2020!AW59&lt;&gt;"",GUS_2020!AW59*41.868/1000,"")</f>
        <v/>
      </c>
      <c r="AX59" s="257" t="str">
        <f>IF(GUS_2020!AX59&lt;&gt;"",GUS_2020!AX59*41.868/1000,"")</f>
        <v/>
      </c>
      <c r="AY59" s="257" t="str">
        <f>IF(GUS_2020!AY59&lt;&gt;"",GUS_2020!AY59*41.868/1000,"")</f>
        <v/>
      </c>
      <c r="AZ59" s="257" t="str">
        <f>IF(GUS_2020!AZ59&lt;&gt;"",GUS_2020!AZ59*41.868/1000,"")</f>
        <v/>
      </c>
      <c r="BA59" s="257" t="str">
        <f>IF(GUS_2020!BA59&lt;&gt;"",GUS_2020!BA59*41.868/1000,"")</f>
        <v/>
      </c>
      <c r="BB59" s="257" t="str">
        <f>IF(GUS_2020!BB59&lt;&gt;"",GUS_2020!BB59*41.868/1000,"")</f>
        <v/>
      </c>
      <c r="BC59" s="257" t="str">
        <f>IF(GUS_2020!BC59&lt;&gt;"",GUS_2020!BC59*41.868/1000,"")</f>
        <v/>
      </c>
      <c r="BD59" s="257" t="str">
        <f>IF(GUS_2020!BD59&lt;&gt;"",GUS_2020!BD59*41.868/1000,"")</f>
        <v/>
      </c>
      <c r="BE59" s="257" t="str">
        <f>IF(GUS_2020!BE59&lt;&gt;"",GUS_2020!BE59*41.868/1000,"")</f>
        <v/>
      </c>
      <c r="BF59" s="257" t="str">
        <f>IF(GUS_2020!BF59&lt;&gt;"",GUS_2020!BF59*41.868/1000,"")</f>
        <v/>
      </c>
      <c r="BG59" s="257" t="str">
        <f>IF(GUS_2020!BG59&lt;&gt;"",GUS_2020!BG59*41.868/1000,"")</f>
        <v/>
      </c>
      <c r="BH59" s="257" t="str">
        <f>IF(GUS_2020!BH59&lt;&gt;"",GUS_2020!BH59*41.868/1000,"")</f>
        <v/>
      </c>
      <c r="BI59" s="257" t="str">
        <f>IF(GUS_2020!BI59&lt;&gt;"",GUS_2020!BI59*41.868/1000,"")</f>
        <v/>
      </c>
      <c r="BJ59" s="257" t="str">
        <f>IF(GUS_2020!BJ59&lt;&gt;"",GUS_2020!BJ59*41.868/1000,"")</f>
        <v/>
      </c>
      <c r="BK59" s="257" t="str">
        <f>IF(GUS_2020!BK59&lt;&gt;"",GUS_2020!BK59*41.868/1000,"")</f>
        <v/>
      </c>
      <c r="BL59" s="257" t="str">
        <f>IF(GUS_2020!BL59&lt;&gt;"",GUS_2020!BL59*41.868/1000,"")</f>
        <v/>
      </c>
      <c r="BM59" s="257" t="str">
        <f>IF(GUS_2020!BM59&lt;&gt;"",GUS_2020!BM59*41.868/1000,"")</f>
        <v/>
      </c>
      <c r="BN59" s="257" t="str">
        <f>IF(GUS_2020!BN59&lt;&gt;"",GUS_2020!BN59*41.868/1000,"")</f>
        <v/>
      </c>
      <c r="BO59" s="257" t="str">
        <f>IF(GUS_2020!BO59&lt;&gt;"",GUS_2020!BO59*41.868/1000,"")</f>
        <v/>
      </c>
      <c r="BP59" s="257" t="str">
        <f>IF(GUS_2020!BP59&lt;&gt;"",GUS_2020!BP59*41.868/1000,"")</f>
        <v/>
      </c>
      <c r="BQ59" s="257" t="str">
        <f>IF(GUS_2020!BQ59&lt;&gt;"",GUS_2020!BQ59*41.868/1000,"")</f>
        <v/>
      </c>
      <c r="BR59" s="257" t="str">
        <f>IF(GUS_2020!BR59&lt;&gt;"",GUS_2020!BR59*41.868/1000,"")</f>
        <v/>
      </c>
      <c r="BS59" s="257">
        <f>IF(GUS_2020!BS59&lt;&gt;"",GUS_2020!BS59*41.868/1000,"")</f>
        <v>2.9307600000000003</v>
      </c>
    </row>
    <row r="60" spans="1:71" ht="33.75">
      <c r="A60" s="256" t="s">
        <v>703</v>
      </c>
      <c r="B60" s="257">
        <f>IF(GUS_2020!B60&lt;&gt;"",GUS_2020!B60*41.868/1000,"")</f>
        <v>0.96296400000000004</v>
      </c>
      <c r="C60" s="257" t="str">
        <f>IF(GUS_2020!C60&lt;&gt;"",GUS_2020!C60*41.868/1000,"")</f>
        <v/>
      </c>
      <c r="D60" s="257" t="str">
        <f>IF(GUS_2020!D60&lt;&gt;"",GUS_2020!D60*41.868/1000,"")</f>
        <v/>
      </c>
      <c r="E60" s="257" t="str">
        <f>IF(GUS_2020!E60&lt;&gt;"",GUS_2020!E60*41.868/1000,"")</f>
        <v/>
      </c>
      <c r="F60" s="257" t="str">
        <f>IF(GUS_2020!F60&lt;&gt;"",GUS_2020!F60*41.868/1000,"")</f>
        <v/>
      </c>
      <c r="G60" s="257" t="str">
        <f>IF(GUS_2020!G60&lt;&gt;"",GUS_2020!G60*41.868/1000,"")</f>
        <v/>
      </c>
      <c r="H60" s="257" t="str">
        <f>IF(GUS_2020!H60&lt;&gt;"",GUS_2020!H60*41.868/1000,"")</f>
        <v/>
      </c>
      <c r="I60" s="257" t="str">
        <f>IF(GUS_2020!I60&lt;&gt;"",GUS_2020!I60*41.868/1000,"")</f>
        <v/>
      </c>
      <c r="J60" s="257" t="str">
        <f>IF(GUS_2020!J60&lt;&gt;"",GUS_2020!J60*41.868/1000,"")</f>
        <v/>
      </c>
      <c r="K60" s="257" t="str">
        <f>IF(GUS_2020!K60&lt;&gt;"",GUS_2020!K60*41.868/1000,"")</f>
        <v/>
      </c>
      <c r="L60" s="257" t="str">
        <f>IF(GUS_2020!L60&lt;&gt;"",GUS_2020!L60*41.868/1000,"")</f>
        <v/>
      </c>
      <c r="M60" s="257" t="str">
        <f>IF(GUS_2020!M60&lt;&gt;"",GUS_2020!M60*41.868/1000,"")</f>
        <v/>
      </c>
      <c r="N60" s="257" t="str">
        <f>IF(GUS_2020!N60&lt;&gt;"",GUS_2020!N60*41.868/1000,"")</f>
        <v/>
      </c>
      <c r="O60" s="257" t="str">
        <f>IF(GUS_2020!O60&lt;&gt;"",GUS_2020!O60*41.868/1000,"")</f>
        <v/>
      </c>
      <c r="P60" s="257" t="str">
        <f>IF(GUS_2020!P60&lt;&gt;"",GUS_2020!P60*41.868/1000,"")</f>
        <v/>
      </c>
      <c r="Q60" s="257" t="str">
        <f>IF(GUS_2020!Q60&lt;&gt;"",GUS_2020!Q60*41.868/1000,"")</f>
        <v/>
      </c>
      <c r="R60" s="257" t="str">
        <f>IF(GUS_2020!R60&lt;&gt;"",GUS_2020!R60*41.868/1000,"")</f>
        <v/>
      </c>
      <c r="S60" s="257" t="str">
        <f>IF(GUS_2020!S60&lt;&gt;"",GUS_2020!S60*41.868/1000,"")</f>
        <v/>
      </c>
      <c r="T60" s="257" t="str">
        <f>IF(GUS_2020!T60&lt;&gt;"",GUS_2020!T60*41.868/1000,"")</f>
        <v/>
      </c>
      <c r="U60" s="257" t="str">
        <f>IF(GUS_2020!U60&lt;&gt;"",GUS_2020!U60*41.868/1000,"")</f>
        <v/>
      </c>
      <c r="V60" s="257" t="str">
        <f>IF(GUS_2020!V60&lt;&gt;"",GUS_2020!V60*41.868/1000,"")</f>
        <v/>
      </c>
      <c r="W60" s="257" t="str">
        <f>IF(GUS_2020!W60&lt;&gt;"",GUS_2020!W60*41.868/1000,"")</f>
        <v/>
      </c>
      <c r="X60" s="257" t="str">
        <f>IF(GUS_2020!X60&lt;&gt;"",GUS_2020!X60*41.868/1000,"")</f>
        <v/>
      </c>
      <c r="Y60" s="257" t="str">
        <f>IF(GUS_2020!Y60&lt;&gt;"",GUS_2020!Y60*41.868/1000,"")</f>
        <v/>
      </c>
      <c r="Z60" s="257" t="str">
        <f>IF(GUS_2020!Z60&lt;&gt;"",GUS_2020!Z60*41.868/1000,"")</f>
        <v/>
      </c>
      <c r="AA60" s="257" t="str">
        <f>IF(GUS_2020!AA60&lt;&gt;"",GUS_2020!AA60*41.868/1000,"")</f>
        <v/>
      </c>
      <c r="AB60" s="257" t="str">
        <f>IF(GUS_2020!AB60&lt;&gt;"",GUS_2020!AB60*41.868/1000,"")</f>
        <v/>
      </c>
      <c r="AC60" s="257" t="str">
        <f>IF(GUS_2020!AC60&lt;&gt;"",GUS_2020!AC60*41.868/1000,"")</f>
        <v/>
      </c>
      <c r="AD60" s="257" t="str">
        <f>IF(GUS_2020!AD60&lt;&gt;"",GUS_2020!AD60*41.868/1000,"")</f>
        <v/>
      </c>
      <c r="AE60" s="257" t="str">
        <f>IF(GUS_2020!AE60&lt;&gt;"",GUS_2020!AE60*41.868/1000,"")</f>
        <v/>
      </c>
      <c r="AF60" s="257" t="str">
        <f>IF(GUS_2020!AF60&lt;&gt;"",GUS_2020!AF60*41.868/1000,"")</f>
        <v/>
      </c>
      <c r="AG60" s="257" t="str">
        <f>IF(GUS_2020!AG60&lt;&gt;"",GUS_2020!AG60*41.868/1000,"")</f>
        <v/>
      </c>
      <c r="AH60" s="257" t="str">
        <f>IF(GUS_2020!AH60&lt;&gt;"",GUS_2020!AH60*41.868/1000,"")</f>
        <v/>
      </c>
      <c r="AI60" s="257" t="str">
        <f>IF(GUS_2020!AI60&lt;&gt;"",GUS_2020!AI60*41.868/1000,"")</f>
        <v/>
      </c>
      <c r="AJ60" s="257" t="str">
        <f>IF(GUS_2020!AJ60&lt;&gt;"",GUS_2020!AJ60*41.868/1000,"")</f>
        <v/>
      </c>
      <c r="AK60" s="257" t="str">
        <f>IF(GUS_2020!AK60&lt;&gt;"",GUS_2020!AK60*41.868/1000,"")</f>
        <v/>
      </c>
      <c r="AL60" s="257" t="str">
        <f>IF(GUS_2020!AL60&lt;&gt;"",GUS_2020!AL60*41.868/1000,"")</f>
        <v/>
      </c>
      <c r="AM60" s="257" t="str">
        <f>IF(GUS_2020!AM60&lt;&gt;"",GUS_2020!AM60*41.868/1000,"")</f>
        <v/>
      </c>
      <c r="AN60" s="257" t="str">
        <f>IF(GUS_2020!AN60&lt;&gt;"",GUS_2020!AN60*41.868/1000,"")</f>
        <v/>
      </c>
      <c r="AO60" s="257" t="str">
        <f>IF(GUS_2020!AO60&lt;&gt;"",GUS_2020!AO60*41.868/1000,"")</f>
        <v/>
      </c>
      <c r="AP60" s="257" t="str">
        <f>IF(GUS_2020!AP60&lt;&gt;"",GUS_2020!AP60*41.868/1000,"")</f>
        <v/>
      </c>
      <c r="AQ60" s="257" t="str">
        <f>IF(GUS_2020!AQ60&lt;&gt;"",GUS_2020!AQ60*41.868/1000,"")</f>
        <v/>
      </c>
      <c r="AR60" s="257" t="str">
        <f>IF(GUS_2020!AR60&lt;&gt;"",GUS_2020!AR60*41.868/1000,"")</f>
        <v/>
      </c>
      <c r="AS60" s="257" t="str">
        <f>IF(GUS_2020!AS60&lt;&gt;"",GUS_2020!AS60*41.868/1000,"")</f>
        <v/>
      </c>
      <c r="AT60" s="257" t="str">
        <f>IF(GUS_2020!AT60&lt;&gt;"",GUS_2020!AT60*41.868/1000,"")</f>
        <v/>
      </c>
      <c r="AU60" s="257" t="str">
        <f>IF(GUS_2020!AU60&lt;&gt;"",GUS_2020!AU60*41.868/1000,"")</f>
        <v/>
      </c>
      <c r="AV60" s="257" t="str">
        <f>IF(GUS_2020!AV60&lt;&gt;"",GUS_2020!AV60*41.868/1000,"")</f>
        <v/>
      </c>
      <c r="AW60" s="257" t="str">
        <f>IF(GUS_2020!AW60&lt;&gt;"",GUS_2020!AW60*41.868/1000,"")</f>
        <v/>
      </c>
      <c r="AX60" s="257" t="str">
        <f>IF(GUS_2020!AX60&lt;&gt;"",GUS_2020!AX60*41.868/1000,"")</f>
        <v/>
      </c>
      <c r="AY60" s="257" t="str">
        <f>IF(GUS_2020!AY60&lt;&gt;"",GUS_2020!AY60*41.868/1000,"")</f>
        <v/>
      </c>
      <c r="AZ60" s="257" t="str">
        <f>IF(GUS_2020!AZ60&lt;&gt;"",GUS_2020!AZ60*41.868/1000,"")</f>
        <v/>
      </c>
      <c r="BA60" s="257" t="str">
        <f>IF(GUS_2020!BA60&lt;&gt;"",GUS_2020!BA60*41.868/1000,"")</f>
        <v/>
      </c>
      <c r="BB60" s="257" t="str">
        <f>IF(GUS_2020!BB60&lt;&gt;"",GUS_2020!BB60*41.868/1000,"")</f>
        <v/>
      </c>
      <c r="BC60" s="257" t="str">
        <f>IF(GUS_2020!BC60&lt;&gt;"",GUS_2020!BC60*41.868/1000,"")</f>
        <v/>
      </c>
      <c r="BD60" s="257" t="str">
        <f>IF(GUS_2020!BD60&lt;&gt;"",GUS_2020!BD60*41.868/1000,"")</f>
        <v/>
      </c>
      <c r="BE60" s="257" t="str">
        <f>IF(GUS_2020!BE60&lt;&gt;"",GUS_2020!BE60*41.868/1000,"")</f>
        <v/>
      </c>
      <c r="BF60" s="257" t="str">
        <f>IF(GUS_2020!BF60&lt;&gt;"",GUS_2020!BF60*41.868/1000,"")</f>
        <v/>
      </c>
      <c r="BG60" s="257" t="str">
        <f>IF(GUS_2020!BG60&lt;&gt;"",GUS_2020!BG60*41.868/1000,"")</f>
        <v/>
      </c>
      <c r="BH60" s="257" t="str">
        <f>IF(GUS_2020!BH60&lt;&gt;"",GUS_2020!BH60*41.868/1000,"")</f>
        <v/>
      </c>
      <c r="BI60" s="257" t="str">
        <f>IF(GUS_2020!BI60&lt;&gt;"",GUS_2020!BI60*41.868/1000,"")</f>
        <v/>
      </c>
      <c r="BJ60" s="257" t="str">
        <f>IF(GUS_2020!BJ60&lt;&gt;"",GUS_2020!BJ60*41.868/1000,"")</f>
        <v/>
      </c>
      <c r="BK60" s="257" t="str">
        <f>IF(GUS_2020!BK60&lt;&gt;"",GUS_2020!BK60*41.868/1000,"")</f>
        <v/>
      </c>
      <c r="BL60" s="257" t="str">
        <f>IF(GUS_2020!BL60&lt;&gt;"",GUS_2020!BL60*41.868/1000,"")</f>
        <v/>
      </c>
      <c r="BM60" s="257" t="str">
        <f>IF(GUS_2020!BM60&lt;&gt;"",GUS_2020!BM60*41.868/1000,"")</f>
        <v/>
      </c>
      <c r="BN60" s="257" t="str">
        <f>IF(GUS_2020!BN60&lt;&gt;"",GUS_2020!BN60*41.868/1000,"")</f>
        <v/>
      </c>
      <c r="BO60" s="257" t="str">
        <f>IF(GUS_2020!BO60&lt;&gt;"",GUS_2020!BO60*41.868/1000,"")</f>
        <v/>
      </c>
      <c r="BP60" s="257" t="str">
        <f>IF(GUS_2020!BP60&lt;&gt;"",GUS_2020!BP60*41.868/1000,"")</f>
        <v/>
      </c>
      <c r="BQ60" s="257" t="str">
        <f>IF(GUS_2020!BQ60&lt;&gt;"",GUS_2020!BQ60*41.868/1000,"")</f>
        <v/>
      </c>
      <c r="BR60" s="257">
        <f>IF(GUS_2020!BR60&lt;&gt;"",GUS_2020!BR60*41.868/1000,"")</f>
        <v>0.62802000000000002</v>
      </c>
      <c r="BS60" s="257">
        <f>IF(GUS_2020!BS60&lt;&gt;"",GUS_2020!BS60*41.868/1000,"")</f>
        <v>0.33494400000000002</v>
      </c>
    </row>
    <row r="61" spans="1:71" ht="22.5">
      <c r="A61" s="256" t="s">
        <v>704</v>
      </c>
      <c r="B61" s="257">
        <f>IF(GUS_2020!B61&lt;&gt;"",GUS_2020!B61*41.868/1000,"")</f>
        <v>288.63799200000005</v>
      </c>
      <c r="C61" s="257">
        <f>IF(GUS_2020!C61&lt;&gt;"",GUS_2020!C61*41.868/1000,"")</f>
        <v>229.72971600000002</v>
      </c>
      <c r="D61" s="257" t="str">
        <f>IF(GUS_2020!D61&lt;&gt;"",GUS_2020!D61*41.868/1000,"")</f>
        <v/>
      </c>
      <c r="E61" s="257" t="str">
        <f>IF(GUS_2020!E61&lt;&gt;"",GUS_2020!E61*41.868/1000,"")</f>
        <v/>
      </c>
      <c r="F61" s="257" t="str">
        <f>IF(GUS_2020!F61&lt;&gt;"",GUS_2020!F61*41.868/1000,"")</f>
        <v/>
      </c>
      <c r="G61" s="257" t="str">
        <f>IF(GUS_2020!G61&lt;&gt;"",GUS_2020!G61*41.868/1000,"")</f>
        <v/>
      </c>
      <c r="H61" s="257" t="str">
        <f>IF(GUS_2020!H61&lt;&gt;"",GUS_2020!H61*41.868/1000,"")</f>
        <v/>
      </c>
      <c r="I61" s="257" t="str">
        <f>IF(GUS_2020!I61&lt;&gt;"",GUS_2020!I61*41.868/1000,"")</f>
        <v/>
      </c>
      <c r="J61" s="257">
        <f>IF(GUS_2020!J61&lt;&gt;"",GUS_2020!J61*41.868/1000,"")</f>
        <v>217.92294000000001</v>
      </c>
      <c r="K61" s="257" t="str">
        <f>IF(GUS_2020!K61&lt;&gt;"",GUS_2020!K61*41.868/1000,"")</f>
        <v/>
      </c>
      <c r="L61" s="257">
        <f>IF(GUS_2020!L61&lt;&gt;"",GUS_2020!L61*41.868/1000,"")</f>
        <v>11.806775999999999</v>
      </c>
      <c r="M61" s="257" t="str">
        <f>IF(GUS_2020!M61&lt;&gt;"",GUS_2020!M61*41.868/1000,"")</f>
        <v/>
      </c>
      <c r="N61" s="257">
        <f>IF(GUS_2020!N61&lt;&gt;"",GUS_2020!N61*41.868/1000,"")</f>
        <v>58.866408</v>
      </c>
      <c r="O61" s="257" t="str">
        <f>IF(GUS_2020!O61&lt;&gt;"",GUS_2020!O61*41.868/1000,"")</f>
        <v/>
      </c>
      <c r="P61" s="257">
        <f>IF(GUS_2020!P61&lt;&gt;"",GUS_2020!P61*41.868/1000,"")</f>
        <v>58.866408</v>
      </c>
      <c r="Q61" s="257" t="str">
        <f>IF(GUS_2020!Q61&lt;&gt;"",GUS_2020!Q61*41.868/1000,"")</f>
        <v/>
      </c>
      <c r="R61" s="257" t="str">
        <f>IF(GUS_2020!R61&lt;&gt;"",GUS_2020!R61*41.868/1000,"")</f>
        <v/>
      </c>
      <c r="S61" s="257" t="str">
        <f>IF(GUS_2020!S61&lt;&gt;"",GUS_2020!S61*41.868/1000,"")</f>
        <v/>
      </c>
      <c r="T61" s="257" t="str">
        <f>IF(GUS_2020!T61&lt;&gt;"",GUS_2020!T61*41.868/1000,"")</f>
        <v/>
      </c>
      <c r="U61" s="257" t="str">
        <f>IF(GUS_2020!U61&lt;&gt;"",GUS_2020!U61*41.868/1000,"")</f>
        <v/>
      </c>
      <c r="V61" s="257" t="str">
        <f>IF(GUS_2020!V61&lt;&gt;"",GUS_2020!V61*41.868/1000,"")</f>
        <v/>
      </c>
      <c r="W61" s="257" t="str">
        <f>IF(GUS_2020!W61&lt;&gt;"",GUS_2020!W61*41.868/1000,"")</f>
        <v/>
      </c>
      <c r="X61" s="257" t="str">
        <f>IF(GUS_2020!X61&lt;&gt;"",GUS_2020!X61*41.868/1000,"")</f>
        <v/>
      </c>
      <c r="Y61" s="257" t="str">
        <f>IF(GUS_2020!Y61&lt;&gt;"",GUS_2020!Y61*41.868/1000,"")</f>
        <v/>
      </c>
      <c r="Z61" s="257" t="str">
        <f>IF(GUS_2020!Z61&lt;&gt;"",GUS_2020!Z61*41.868/1000,"")</f>
        <v/>
      </c>
      <c r="AA61" s="257" t="str">
        <f>IF(GUS_2020!AA61&lt;&gt;"",GUS_2020!AA61*41.868/1000,"")</f>
        <v/>
      </c>
      <c r="AB61" s="257" t="str">
        <f>IF(GUS_2020!AB61&lt;&gt;"",GUS_2020!AB61*41.868/1000,"")</f>
        <v/>
      </c>
      <c r="AC61" s="257" t="str">
        <f>IF(GUS_2020!AC61&lt;&gt;"",GUS_2020!AC61*41.868/1000,"")</f>
        <v/>
      </c>
      <c r="AD61" s="257" t="str">
        <f>IF(GUS_2020!AD61&lt;&gt;"",GUS_2020!AD61*41.868/1000,"")</f>
        <v/>
      </c>
      <c r="AE61" s="257" t="str">
        <f>IF(GUS_2020!AE61&lt;&gt;"",GUS_2020!AE61*41.868/1000,"")</f>
        <v/>
      </c>
      <c r="AF61" s="257" t="str">
        <f>IF(GUS_2020!AF61&lt;&gt;"",GUS_2020!AF61*41.868/1000,"")</f>
        <v/>
      </c>
      <c r="AG61" s="257" t="str">
        <f>IF(GUS_2020!AG61&lt;&gt;"",GUS_2020!AG61*41.868/1000,"")</f>
        <v/>
      </c>
      <c r="AH61" s="257" t="str">
        <f>IF(GUS_2020!AH61&lt;&gt;"",GUS_2020!AH61*41.868/1000,"")</f>
        <v/>
      </c>
      <c r="AI61" s="257" t="str">
        <f>IF(GUS_2020!AI61&lt;&gt;"",GUS_2020!AI61*41.868/1000,"")</f>
        <v/>
      </c>
      <c r="AJ61" s="257" t="str">
        <f>IF(GUS_2020!AJ61&lt;&gt;"",GUS_2020!AJ61*41.868/1000,"")</f>
        <v/>
      </c>
      <c r="AK61" s="257" t="str">
        <f>IF(GUS_2020!AK61&lt;&gt;"",GUS_2020!AK61*41.868/1000,"")</f>
        <v/>
      </c>
      <c r="AL61" s="257" t="str">
        <f>IF(GUS_2020!AL61&lt;&gt;"",GUS_2020!AL61*41.868/1000,"")</f>
        <v/>
      </c>
      <c r="AM61" s="257" t="str">
        <f>IF(GUS_2020!AM61&lt;&gt;"",GUS_2020!AM61*41.868/1000,"")</f>
        <v/>
      </c>
      <c r="AN61" s="257" t="str">
        <f>IF(GUS_2020!AN61&lt;&gt;"",GUS_2020!AN61*41.868/1000,"")</f>
        <v/>
      </c>
      <c r="AO61" s="257" t="str">
        <f>IF(GUS_2020!AO61&lt;&gt;"",GUS_2020!AO61*41.868/1000,"")</f>
        <v/>
      </c>
      <c r="AP61" s="257" t="str">
        <f>IF(GUS_2020!AP61&lt;&gt;"",GUS_2020!AP61*41.868/1000,"")</f>
        <v/>
      </c>
      <c r="AQ61" s="257" t="str">
        <f>IF(GUS_2020!AQ61&lt;&gt;"",GUS_2020!AQ61*41.868/1000,"")</f>
        <v/>
      </c>
      <c r="AR61" s="257" t="str">
        <f>IF(GUS_2020!AR61&lt;&gt;"",GUS_2020!AR61*41.868/1000,"")</f>
        <v/>
      </c>
      <c r="AS61" s="257" t="str">
        <f>IF(GUS_2020!AS61&lt;&gt;"",GUS_2020!AS61*41.868/1000,"")</f>
        <v/>
      </c>
      <c r="AT61" s="257" t="str">
        <f>IF(GUS_2020!AT61&lt;&gt;"",GUS_2020!AT61*41.868/1000,"")</f>
        <v/>
      </c>
      <c r="AU61" s="257" t="str">
        <f>IF(GUS_2020!AU61&lt;&gt;"",GUS_2020!AU61*41.868/1000,"")</f>
        <v/>
      </c>
      <c r="AV61" s="257" t="str">
        <f>IF(GUS_2020!AV61&lt;&gt;"",GUS_2020!AV61*41.868/1000,"")</f>
        <v/>
      </c>
      <c r="AW61" s="257" t="str">
        <f>IF(GUS_2020!AW61&lt;&gt;"",GUS_2020!AW61*41.868/1000,"")</f>
        <v/>
      </c>
      <c r="AX61" s="257" t="str">
        <f>IF(GUS_2020!AX61&lt;&gt;"",GUS_2020!AX61*41.868/1000,"")</f>
        <v/>
      </c>
      <c r="AY61" s="257" t="str">
        <f>IF(GUS_2020!AY61&lt;&gt;"",GUS_2020!AY61*41.868/1000,"")</f>
        <v/>
      </c>
      <c r="AZ61" s="257" t="str">
        <f>IF(GUS_2020!AZ61&lt;&gt;"",GUS_2020!AZ61*41.868/1000,"")</f>
        <v/>
      </c>
      <c r="BA61" s="257" t="str">
        <f>IF(GUS_2020!BA61&lt;&gt;"",GUS_2020!BA61*41.868/1000,"")</f>
        <v/>
      </c>
      <c r="BB61" s="257" t="str">
        <f>IF(GUS_2020!BB61&lt;&gt;"",GUS_2020!BB61*41.868/1000,"")</f>
        <v/>
      </c>
      <c r="BC61" s="257" t="str">
        <f>IF(GUS_2020!BC61&lt;&gt;"",GUS_2020!BC61*41.868/1000,"")</f>
        <v/>
      </c>
      <c r="BD61" s="257" t="str">
        <f>IF(GUS_2020!BD61&lt;&gt;"",GUS_2020!BD61*41.868/1000,"")</f>
        <v/>
      </c>
      <c r="BE61" s="257" t="str">
        <f>IF(GUS_2020!BE61&lt;&gt;"",GUS_2020!BE61*41.868/1000,"")</f>
        <v/>
      </c>
      <c r="BF61" s="257" t="str">
        <f>IF(GUS_2020!BF61&lt;&gt;"",GUS_2020!BF61*41.868/1000,"")</f>
        <v/>
      </c>
      <c r="BG61" s="257" t="str">
        <f>IF(GUS_2020!BG61&lt;&gt;"",GUS_2020!BG61*41.868/1000,"")</f>
        <v/>
      </c>
      <c r="BH61" s="257" t="str">
        <f>IF(GUS_2020!BH61&lt;&gt;"",GUS_2020!BH61*41.868/1000,"")</f>
        <v/>
      </c>
      <c r="BI61" s="257" t="str">
        <f>IF(GUS_2020!BI61&lt;&gt;"",GUS_2020!BI61*41.868/1000,"")</f>
        <v/>
      </c>
      <c r="BJ61" s="257" t="str">
        <f>IF(GUS_2020!BJ61&lt;&gt;"",GUS_2020!BJ61*41.868/1000,"")</f>
        <v/>
      </c>
      <c r="BK61" s="257" t="str">
        <f>IF(GUS_2020!BK61&lt;&gt;"",GUS_2020!BK61*41.868/1000,"")</f>
        <v/>
      </c>
      <c r="BL61" s="257" t="str">
        <f>IF(GUS_2020!BL61&lt;&gt;"",GUS_2020!BL61*41.868/1000,"")</f>
        <v/>
      </c>
      <c r="BM61" s="257" t="str">
        <f>IF(GUS_2020!BM61&lt;&gt;"",GUS_2020!BM61*41.868/1000,"")</f>
        <v/>
      </c>
      <c r="BN61" s="257" t="str">
        <f>IF(GUS_2020!BN61&lt;&gt;"",GUS_2020!BN61*41.868/1000,"")</f>
        <v/>
      </c>
      <c r="BO61" s="257" t="str">
        <f>IF(GUS_2020!BO61&lt;&gt;"",GUS_2020!BO61*41.868/1000,"")</f>
        <v/>
      </c>
      <c r="BP61" s="257" t="str">
        <f>IF(GUS_2020!BP61&lt;&gt;"",GUS_2020!BP61*41.868/1000,"")</f>
        <v/>
      </c>
      <c r="BQ61" s="257" t="str">
        <f>IF(GUS_2020!BQ61&lt;&gt;"",GUS_2020!BQ61*41.868/1000,"")</f>
        <v/>
      </c>
      <c r="BR61" s="257" t="str">
        <f>IF(GUS_2020!BR61&lt;&gt;"",GUS_2020!BR61*41.868/1000,"")</f>
        <v/>
      </c>
      <c r="BS61" s="257" t="str">
        <f>IF(GUS_2020!BS61&lt;&gt;"",GUS_2020!BS61*41.868/1000,"")</f>
        <v/>
      </c>
    </row>
    <row r="62" spans="1:71" ht="22.5">
      <c r="A62" s="256" t="s">
        <v>705</v>
      </c>
      <c r="B62" s="257">
        <f>IF(GUS_2020!B62&lt;&gt;"",GUS_2020!B62*41.868/1000,"")</f>
        <v>22.943664000000002</v>
      </c>
      <c r="C62" s="257" t="str">
        <f>IF(GUS_2020!C62&lt;&gt;"",GUS_2020!C62*41.868/1000,"")</f>
        <v/>
      </c>
      <c r="D62" s="257" t="str">
        <f>IF(GUS_2020!D62&lt;&gt;"",GUS_2020!D62*41.868/1000,"")</f>
        <v/>
      </c>
      <c r="E62" s="257" t="str">
        <f>IF(GUS_2020!E62&lt;&gt;"",GUS_2020!E62*41.868/1000,"")</f>
        <v/>
      </c>
      <c r="F62" s="257" t="str">
        <f>IF(GUS_2020!F62&lt;&gt;"",GUS_2020!F62*41.868/1000,"")</f>
        <v/>
      </c>
      <c r="G62" s="257" t="str">
        <f>IF(GUS_2020!G62&lt;&gt;"",GUS_2020!G62*41.868/1000,"")</f>
        <v/>
      </c>
      <c r="H62" s="257" t="str">
        <f>IF(GUS_2020!H62&lt;&gt;"",GUS_2020!H62*41.868/1000,"")</f>
        <v/>
      </c>
      <c r="I62" s="257" t="str">
        <f>IF(GUS_2020!I62&lt;&gt;"",GUS_2020!I62*41.868/1000,"")</f>
        <v/>
      </c>
      <c r="J62" s="257" t="str">
        <f>IF(GUS_2020!J62&lt;&gt;"",GUS_2020!J62*41.868/1000,"")</f>
        <v/>
      </c>
      <c r="K62" s="257" t="str">
        <f>IF(GUS_2020!K62&lt;&gt;"",GUS_2020!K62*41.868/1000,"")</f>
        <v/>
      </c>
      <c r="L62" s="257" t="str">
        <f>IF(GUS_2020!L62&lt;&gt;"",GUS_2020!L62*41.868/1000,"")</f>
        <v/>
      </c>
      <c r="M62" s="257" t="str">
        <f>IF(GUS_2020!M62&lt;&gt;"",GUS_2020!M62*41.868/1000,"")</f>
        <v/>
      </c>
      <c r="N62" s="257">
        <f>IF(GUS_2020!N62&lt;&gt;"",GUS_2020!N62*41.868/1000,"")</f>
        <v>22.943664000000002</v>
      </c>
      <c r="O62" s="257" t="str">
        <f>IF(GUS_2020!O62&lt;&gt;"",GUS_2020!O62*41.868/1000,"")</f>
        <v/>
      </c>
      <c r="P62" s="257" t="str">
        <f>IF(GUS_2020!P62&lt;&gt;"",GUS_2020!P62*41.868/1000,"")</f>
        <v/>
      </c>
      <c r="Q62" s="257">
        <f>IF(GUS_2020!Q62&lt;&gt;"",GUS_2020!Q62*41.868/1000,"")</f>
        <v>19.426752</v>
      </c>
      <c r="R62" s="257">
        <f>IF(GUS_2020!R62&lt;&gt;"",GUS_2020!R62*41.868/1000,"")</f>
        <v>3.5169120000000005</v>
      </c>
      <c r="S62" s="257" t="str">
        <f>IF(GUS_2020!S62&lt;&gt;"",GUS_2020!S62*41.868/1000,"")</f>
        <v/>
      </c>
      <c r="T62" s="257" t="str">
        <f>IF(GUS_2020!T62&lt;&gt;"",GUS_2020!T62*41.868/1000,"")</f>
        <v/>
      </c>
      <c r="U62" s="257" t="str">
        <f>IF(GUS_2020!U62&lt;&gt;"",GUS_2020!U62*41.868/1000,"")</f>
        <v/>
      </c>
      <c r="V62" s="257" t="str">
        <f>IF(GUS_2020!V62&lt;&gt;"",GUS_2020!V62*41.868/1000,"")</f>
        <v/>
      </c>
      <c r="W62" s="257" t="str">
        <f>IF(GUS_2020!W62&lt;&gt;"",GUS_2020!W62*41.868/1000,"")</f>
        <v/>
      </c>
      <c r="X62" s="257" t="str">
        <f>IF(GUS_2020!X62&lt;&gt;"",GUS_2020!X62*41.868/1000,"")</f>
        <v/>
      </c>
      <c r="Y62" s="257" t="str">
        <f>IF(GUS_2020!Y62&lt;&gt;"",GUS_2020!Y62*41.868/1000,"")</f>
        <v/>
      </c>
      <c r="Z62" s="257" t="str">
        <f>IF(GUS_2020!Z62&lt;&gt;"",GUS_2020!Z62*41.868/1000,"")</f>
        <v/>
      </c>
      <c r="AA62" s="257" t="str">
        <f>IF(GUS_2020!AA62&lt;&gt;"",GUS_2020!AA62*41.868/1000,"")</f>
        <v/>
      </c>
      <c r="AB62" s="257" t="str">
        <f>IF(GUS_2020!AB62&lt;&gt;"",GUS_2020!AB62*41.868/1000,"")</f>
        <v/>
      </c>
      <c r="AC62" s="257" t="str">
        <f>IF(GUS_2020!AC62&lt;&gt;"",GUS_2020!AC62*41.868/1000,"")</f>
        <v/>
      </c>
      <c r="AD62" s="257" t="str">
        <f>IF(GUS_2020!AD62&lt;&gt;"",GUS_2020!AD62*41.868/1000,"")</f>
        <v/>
      </c>
      <c r="AE62" s="257" t="str">
        <f>IF(GUS_2020!AE62&lt;&gt;"",GUS_2020!AE62*41.868/1000,"")</f>
        <v/>
      </c>
      <c r="AF62" s="257" t="str">
        <f>IF(GUS_2020!AF62&lt;&gt;"",GUS_2020!AF62*41.868/1000,"")</f>
        <v/>
      </c>
      <c r="AG62" s="257" t="str">
        <f>IF(GUS_2020!AG62&lt;&gt;"",GUS_2020!AG62*41.868/1000,"")</f>
        <v/>
      </c>
      <c r="AH62" s="257" t="str">
        <f>IF(GUS_2020!AH62&lt;&gt;"",GUS_2020!AH62*41.868/1000,"")</f>
        <v/>
      </c>
      <c r="AI62" s="257" t="str">
        <f>IF(GUS_2020!AI62&lt;&gt;"",GUS_2020!AI62*41.868/1000,"")</f>
        <v/>
      </c>
      <c r="AJ62" s="257" t="str">
        <f>IF(GUS_2020!AJ62&lt;&gt;"",GUS_2020!AJ62*41.868/1000,"")</f>
        <v/>
      </c>
      <c r="AK62" s="257" t="str">
        <f>IF(GUS_2020!AK62&lt;&gt;"",GUS_2020!AK62*41.868/1000,"")</f>
        <v/>
      </c>
      <c r="AL62" s="257" t="str">
        <f>IF(GUS_2020!AL62&lt;&gt;"",GUS_2020!AL62*41.868/1000,"")</f>
        <v/>
      </c>
      <c r="AM62" s="257" t="str">
        <f>IF(GUS_2020!AM62&lt;&gt;"",GUS_2020!AM62*41.868/1000,"")</f>
        <v/>
      </c>
      <c r="AN62" s="257" t="str">
        <f>IF(GUS_2020!AN62&lt;&gt;"",GUS_2020!AN62*41.868/1000,"")</f>
        <v/>
      </c>
      <c r="AO62" s="257" t="str">
        <f>IF(GUS_2020!AO62&lt;&gt;"",GUS_2020!AO62*41.868/1000,"")</f>
        <v/>
      </c>
      <c r="AP62" s="257" t="str">
        <f>IF(GUS_2020!AP62&lt;&gt;"",GUS_2020!AP62*41.868/1000,"")</f>
        <v/>
      </c>
      <c r="AQ62" s="257" t="str">
        <f>IF(GUS_2020!AQ62&lt;&gt;"",GUS_2020!AQ62*41.868/1000,"")</f>
        <v/>
      </c>
      <c r="AR62" s="257" t="str">
        <f>IF(GUS_2020!AR62&lt;&gt;"",GUS_2020!AR62*41.868/1000,"")</f>
        <v/>
      </c>
      <c r="AS62" s="257" t="str">
        <f>IF(GUS_2020!AS62&lt;&gt;"",GUS_2020!AS62*41.868/1000,"")</f>
        <v/>
      </c>
      <c r="AT62" s="257" t="str">
        <f>IF(GUS_2020!AT62&lt;&gt;"",GUS_2020!AT62*41.868/1000,"")</f>
        <v/>
      </c>
      <c r="AU62" s="257" t="str">
        <f>IF(GUS_2020!AU62&lt;&gt;"",GUS_2020!AU62*41.868/1000,"")</f>
        <v/>
      </c>
      <c r="AV62" s="257" t="str">
        <f>IF(GUS_2020!AV62&lt;&gt;"",GUS_2020!AV62*41.868/1000,"")</f>
        <v/>
      </c>
      <c r="AW62" s="257" t="str">
        <f>IF(GUS_2020!AW62&lt;&gt;"",GUS_2020!AW62*41.868/1000,"")</f>
        <v/>
      </c>
      <c r="AX62" s="257" t="str">
        <f>IF(GUS_2020!AX62&lt;&gt;"",GUS_2020!AX62*41.868/1000,"")</f>
        <v/>
      </c>
      <c r="AY62" s="257" t="str">
        <f>IF(GUS_2020!AY62&lt;&gt;"",GUS_2020!AY62*41.868/1000,"")</f>
        <v/>
      </c>
      <c r="AZ62" s="257" t="str">
        <f>IF(GUS_2020!AZ62&lt;&gt;"",GUS_2020!AZ62*41.868/1000,"")</f>
        <v/>
      </c>
      <c r="BA62" s="257" t="str">
        <f>IF(GUS_2020!BA62&lt;&gt;"",GUS_2020!BA62*41.868/1000,"")</f>
        <v/>
      </c>
      <c r="BB62" s="257" t="str">
        <f>IF(GUS_2020!BB62&lt;&gt;"",GUS_2020!BB62*41.868/1000,"")</f>
        <v/>
      </c>
      <c r="BC62" s="257" t="str">
        <f>IF(GUS_2020!BC62&lt;&gt;"",GUS_2020!BC62*41.868/1000,"")</f>
        <v/>
      </c>
      <c r="BD62" s="257" t="str">
        <f>IF(GUS_2020!BD62&lt;&gt;"",GUS_2020!BD62*41.868/1000,"")</f>
        <v/>
      </c>
      <c r="BE62" s="257" t="str">
        <f>IF(GUS_2020!BE62&lt;&gt;"",GUS_2020!BE62*41.868/1000,"")</f>
        <v/>
      </c>
      <c r="BF62" s="257" t="str">
        <f>IF(GUS_2020!BF62&lt;&gt;"",GUS_2020!BF62*41.868/1000,"")</f>
        <v/>
      </c>
      <c r="BG62" s="257" t="str">
        <f>IF(GUS_2020!BG62&lt;&gt;"",GUS_2020!BG62*41.868/1000,"")</f>
        <v/>
      </c>
      <c r="BH62" s="257" t="str">
        <f>IF(GUS_2020!BH62&lt;&gt;"",GUS_2020!BH62*41.868/1000,"")</f>
        <v/>
      </c>
      <c r="BI62" s="257" t="str">
        <f>IF(GUS_2020!BI62&lt;&gt;"",GUS_2020!BI62*41.868/1000,"")</f>
        <v/>
      </c>
      <c r="BJ62" s="257" t="str">
        <f>IF(GUS_2020!BJ62&lt;&gt;"",GUS_2020!BJ62*41.868/1000,"")</f>
        <v/>
      </c>
      <c r="BK62" s="257" t="str">
        <f>IF(GUS_2020!BK62&lt;&gt;"",GUS_2020!BK62*41.868/1000,"")</f>
        <v/>
      </c>
      <c r="BL62" s="257" t="str">
        <f>IF(GUS_2020!BL62&lt;&gt;"",GUS_2020!BL62*41.868/1000,"")</f>
        <v/>
      </c>
      <c r="BM62" s="257" t="str">
        <f>IF(GUS_2020!BM62&lt;&gt;"",GUS_2020!BM62*41.868/1000,"")</f>
        <v/>
      </c>
      <c r="BN62" s="257" t="str">
        <f>IF(GUS_2020!BN62&lt;&gt;"",GUS_2020!BN62*41.868/1000,"")</f>
        <v/>
      </c>
      <c r="BO62" s="257" t="str">
        <f>IF(GUS_2020!BO62&lt;&gt;"",GUS_2020!BO62*41.868/1000,"")</f>
        <v/>
      </c>
      <c r="BP62" s="257" t="str">
        <f>IF(GUS_2020!BP62&lt;&gt;"",GUS_2020!BP62*41.868/1000,"")</f>
        <v/>
      </c>
      <c r="BQ62" s="257" t="str">
        <f>IF(GUS_2020!BQ62&lt;&gt;"",GUS_2020!BQ62*41.868/1000,"")</f>
        <v/>
      </c>
      <c r="BR62" s="257" t="str">
        <f>IF(GUS_2020!BR62&lt;&gt;"",GUS_2020!BR62*41.868/1000,"")</f>
        <v/>
      </c>
      <c r="BS62" s="257" t="str">
        <f>IF(GUS_2020!BS62&lt;&gt;"",GUS_2020!BS62*41.868/1000,"")</f>
        <v/>
      </c>
    </row>
    <row r="63" spans="1:71" ht="22.5">
      <c r="A63" s="256" t="s">
        <v>706</v>
      </c>
      <c r="B63" s="257" t="str">
        <f>IF(GUS_2020!B63&lt;&gt;"",GUS_2020!B63*41.868/1000,"")</f>
        <v/>
      </c>
      <c r="C63" s="257" t="str">
        <f>IF(GUS_2020!C63&lt;&gt;"",GUS_2020!C63*41.868/1000,"")</f>
        <v/>
      </c>
      <c r="D63" s="257" t="str">
        <f>IF(GUS_2020!D63&lt;&gt;"",GUS_2020!D63*41.868/1000,"")</f>
        <v/>
      </c>
      <c r="E63" s="257" t="str">
        <f>IF(GUS_2020!E63&lt;&gt;"",GUS_2020!E63*41.868/1000,"")</f>
        <v/>
      </c>
      <c r="F63" s="257" t="str">
        <f>IF(GUS_2020!F63&lt;&gt;"",GUS_2020!F63*41.868/1000,"")</f>
        <v/>
      </c>
      <c r="G63" s="257" t="str">
        <f>IF(GUS_2020!G63&lt;&gt;"",GUS_2020!G63*41.868/1000,"")</f>
        <v/>
      </c>
      <c r="H63" s="257" t="str">
        <f>IF(GUS_2020!H63&lt;&gt;"",GUS_2020!H63*41.868/1000,"")</f>
        <v/>
      </c>
      <c r="I63" s="257" t="str">
        <f>IF(GUS_2020!I63&lt;&gt;"",GUS_2020!I63*41.868/1000,"")</f>
        <v/>
      </c>
      <c r="J63" s="257" t="str">
        <f>IF(GUS_2020!J63&lt;&gt;"",GUS_2020!J63*41.868/1000,"")</f>
        <v/>
      </c>
      <c r="K63" s="257" t="str">
        <f>IF(GUS_2020!K63&lt;&gt;"",GUS_2020!K63*41.868/1000,"")</f>
        <v/>
      </c>
      <c r="L63" s="257" t="str">
        <f>IF(GUS_2020!L63&lt;&gt;"",GUS_2020!L63*41.868/1000,"")</f>
        <v/>
      </c>
      <c r="M63" s="257" t="str">
        <f>IF(GUS_2020!M63&lt;&gt;"",GUS_2020!M63*41.868/1000,"")</f>
        <v/>
      </c>
      <c r="N63" s="257" t="str">
        <f>IF(GUS_2020!N63&lt;&gt;"",GUS_2020!N63*41.868/1000,"")</f>
        <v/>
      </c>
      <c r="O63" s="257" t="str">
        <f>IF(GUS_2020!O63&lt;&gt;"",GUS_2020!O63*41.868/1000,"")</f>
        <v/>
      </c>
      <c r="P63" s="257" t="str">
        <f>IF(GUS_2020!P63&lt;&gt;"",GUS_2020!P63*41.868/1000,"")</f>
        <v/>
      </c>
      <c r="Q63" s="257" t="str">
        <f>IF(GUS_2020!Q63&lt;&gt;"",GUS_2020!Q63*41.868/1000,"")</f>
        <v/>
      </c>
      <c r="R63" s="257" t="str">
        <f>IF(GUS_2020!R63&lt;&gt;"",GUS_2020!R63*41.868/1000,"")</f>
        <v/>
      </c>
      <c r="S63" s="257" t="str">
        <f>IF(GUS_2020!S63&lt;&gt;"",GUS_2020!S63*41.868/1000,"")</f>
        <v/>
      </c>
      <c r="T63" s="257" t="str">
        <f>IF(GUS_2020!T63&lt;&gt;"",GUS_2020!T63*41.868/1000,"")</f>
        <v/>
      </c>
      <c r="U63" s="257" t="str">
        <f>IF(GUS_2020!U63&lt;&gt;"",GUS_2020!U63*41.868/1000,"")</f>
        <v/>
      </c>
      <c r="V63" s="257" t="str">
        <f>IF(GUS_2020!V63&lt;&gt;"",GUS_2020!V63*41.868/1000,"")</f>
        <v/>
      </c>
      <c r="W63" s="257" t="str">
        <f>IF(GUS_2020!W63&lt;&gt;"",GUS_2020!W63*41.868/1000,"")</f>
        <v/>
      </c>
      <c r="X63" s="257" t="str">
        <f>IF(GUS_2020!X63&lt;&gt;"",GUS_2020!X63*41.868/1000,"")</f>
        <v/>
      </c>
      <c r="Y63" s="257" t="str">
        <f>IF(GUS_2020!Y63&lt;&gt;"",GUS_2020!Y63*41.868/1000,"")</f>
        <v/>
      </c>
      <c r="Z63" s="257" t="str">
        <f>IF(GUS_2020!Z63&lt;&gt;"",GUS_2020!Z63*41.868/1000,"")</f>
        <v/>
      </c>
      <c r="AA63" s="257" t="str">
        <f>IF(GUS_2020!AA63&lt;&gt;"",GUS_2020!AA63*41.868/1000,"")</f>
        <v/>
      </c>
      <c r="AB63" s="257" t="str">
        <f>IF(GUS_2020!AB63&lt;&gt;"",GUS_2020!AB63*41.868/1000,"")</f>
        <v/>
      </c>
      <c r="AC63" s="257" t="str">
        <f>IF(GUS_2020!AC63&lt;&gt;"",GUS_2020!AC63*41.868/1000,"")</f>
        <v/>
      </c>
      <c r="AD63" s="257" t="str">
        <f>IF(GUS_2020!AD63&lt;&gt;"",GUS_2020!AD63*41.868/1000,"")</f>
        <v/>
      </c>
      <c r="AE63" s="257" t="str">
        <f>IF(GUS_2020!AE63&lt;&gt;"",GUS_2020!AE63*41.868/1000,"")</f>
        <v/>
      </c>
      <c r="AF63" s="257" t="str">
        <f>IF(GUS_2020!AF63&lt;&gt;"",GUS_2020!AF63*41.868/1000,"")</f>
        <v/>
      </c>
      <c r="AG63" s="257" t="str">
        <f>IF(GUS_2020!AG63&lt;&gt;"",GUS_2020!AG63*41.868/1000,"")</f>
        <v/>
      </c>
      <c r="AH63" s="257" t="str">
        <f>IF(GUS_2020!AH63&lt;&gt;"",GUS_2020!AH63*41.868/1000,"")</f>
        <v/>
      </c>
      <c r="AI63" s="257" t="str">
        <f>IF(GUS_2020!AI63&lt;&gt;"",GUS_2020!AI63*41.868/1000,"")</f>
        <v/>
      </c>
      <c r="AJ63" s="257" t="str">
        <f>IF(GUS_2020!AJ63&lt;&gt;"",GUS_2020!AJ63*41.868/1000,"")</f>
        <v/>
      </c>
      <c r="AK63" s="257" t="str">
        <f>IF(GUS_2020!AK63&lt;&gt;"",GUS_2020!AK63*41.868/1000,"")</f>
        <v/>
      </c>
      <c r="AL63" s="257" t="str">
        <f>IF(GUS_2020!AL63&lt;&gt;"",GUS_2020!AL63*41.868/1000,"")</f>
        <v/>
      </c>
      <c r="AM63" s="257" t="str">
        <f>IF(GUS_2020!AM63&lt;&gt;"",GUS_2020!AM63*41.868/1000,"")</f>
        <v/>
      </c>
      <c r="AN63" s="257" t="str">
        <f>IF(GUS_2020!AN63&lt;&gt;"",GUS_2020!AN63*41.868/1000,"")</f>
        <v/>
      </c>
      <c r="AO63" s="257" t="str">
        <f>IF(GUS_2020!AO63&lt;&gt;"",GUS_2020!AO63*41.868/1000,"")</f>
        <v/>
      </c>
      <c r="AP63" s="257" t="str">
        <f>IF(GUS_2020!AP63&lt;&gt;"",GUS_2020!AP63*41.868/1000,"")</f>
        <v/>
      </c>
      <c r="AQ63" s="257" t="str">
        <f>IF(GUS_2020!AQ63&lt;&gt;"",GUS_2020!AQ63*41.868/1000,"")</f>
        <v/>
      </c>
      <c r="AR63" s="257" t="str">
        <f>IF(GUS_2020!AR63&lt;&gt;"",GUS_2020!AR63*41.868/1000,"")</f>
        <v/>
      </c>
      <c r="AS63" s="257" t="str">
        <f>IF(GUS_2020!AS63&lt;&gt;"",GUS_2020!AS63*41.868/1000,"")</f>
        <v/>
      </c>
      <c r="AT63" s="257" t="str">
        <f>IF(GUS_2020!AT63&lt;&gt;"",GUS_2020!AT63*41.868/1000,"")</f>
        <v/>
      </c>
      <c r="AU63" s="257" t="str">
        <f>IF(GUS_2020!AU63&lt;&gt;"",GUS_2020!AU63*41.868/1000,"")</f>
        <v/>
      </c>
      <c r="AV63" s="257" t="str">
        <f>IF(GUS_2020!AV63&lt;&gt;"",GUS_2020!AV63*41.868/1000,"")</f>
        <v/>
      </c>
      <c r="AW63" s="257" t="str">
        <f>IF(GUS_2020!AW63&lt;&gt;"",GUS_2020!AW63*41.868/1000,"")</f>
        <v/>
      </c>
      <c r="AX63" s="257" t="str">
        <f>IF(GUS_2020!AX63&lt;&gt;"",GUS_2020!AX63*41.868/1000,"")</f>
        <v/>
      </c>
      <c r="AY63" s="257" t="str">
        <f>IF(GUS_2020!AY63&lt;&gt;"",GUS_2020!AY63*41.868/1000,"")</f>
        <v/>
      </c>
      <c r="AZ63" s="257" t="str">
        <f>IF(GUS_2020!AZ63&lt;&gt;"",GUS_2020!AZ63*41.868/1000,"")</f>
        <v/>
      </c>
      <c r="BA63" s="257" t="str">
        <f>IF(GUS_2020!BA63&lt;&gt;"",GUS_2020!BA63*41.868/1000,"")</f>
        <v/>
      </c>
      <c r="BB63" s="257" t="str">
        <f>IF(GUS_2020!BB63&lt;&gt;"",GUS_2020!BB63*41.868/1000,"")</f>
        <v/>
      </c>
      <c r="BC63" s="257" t="str">
        <f>IF(GUS_2020!BC63&lt;&gt;"",GUS_2020!BC63*41.868/1000,"")</f>
        <v/>
      </c>
      <c r="BD63" s="257" t="str">
        <f>IF(GUS_2020!BD63&lt;&gt;"",GUS_2020!BD63*41.868/1000,"")</f>
        <v/>
      </c>
      <c r="BE63" s="257" t="str">
        <f>IF(GUS_2020!BE63&lt;&gt;"",GUS_2020!BE63*41.868/1000,"")</f>
        <v/>
      </c>
      <c r="BF63" s="257" t="str">
        <f>IF(GUS_2020!BF63&lt;&gt;"",GUS_2020!BF63*41.868/1000,"")</f>
        <v/>
      </c>
      <c r="BG63" s="257" t="str">
        <f>IF(GUS_2020!BG63&lt;&gt;"",GUS_2020!BG63*41.868/1000,"")</f>
        <v/>
      </c>
      <c r="BH63" s="257" t="str">
        <f>IF(GUS_2020!BH63&lt;&gt;"",GUS_2020!BH63*41.868/1000,"")</f>
        <v/>
      </c>
      <c r="BI63" s="257" t="str">
        <f>IF(GUS_2020!BI63&lt;&gt;"",GUS_2020!BI63*41.868/1000,"")</f>
        <v/>
      </c>
      <c r="BJ63" s="257" t="str">
        <f>IF(GUS_2020!BJ63&lt;&gt;"",GUS_2020!BJ63*41.868/1000,"")</f>
        <v/>
      </c>
      <c r="BK63" s="257" t="str">
        <f>IF(GUS_2020!BK63&lt;&gt;"",GUS_2020!BK63*41.868/1000,"")</f>
        <v/>
      </c>
      <c r="BL63" s="257" t="str">
        <f>IF(GUS_2020!BL63&lt;&gt;"",GUS_2020!BL63*41.868/1000,"")</f>
        <v/>
      </c>
      <c r="BM63" s="257" t="str">
        <f>IF(GUS_2020!BM63&lt;&gt;"",GUS_2020!BM63*41.868/1000,"")</f>
        <v/>
      </c>
      <c r="BN63" s="257" t="str">
        <f>IF(GUS_2020!BN63&lt;&gt;"",GUS_2020!BN63*41.868/1000,"")</f>
        <v/>
      </c>
      <c r="BO63" s="257" t="str">
        <f>IF(GUS_2020!BO63&lt;&gt;"",GUS_2020!BO63*41.868/1000,"")</f>
        <v/>
      </c>
      <c r="BP63" s="257" t="str">
        <f>IF(GUS_2020!BP63&lt;&gt;"",GUS_2020!BP63*41.868/1000,"")</f>
        <v/>
      </c>
      <c r="BQ63" s="257" t="str">
        <f>IF(GUS_2020!BQ63&lt;&gt;"",GUS_2020!BQ63*41.868/1000,"")</f>
        <v/>
      </c>
      <c r="BR63" s="257" t="str">
        <f>IF(GUS_2020!BR63&lt;&gt;"",GUS_2020!BR63*41.868/1000,"")</f>
        <v/>
      </c>
      <c r="BS63" s="257" t="str">
        <f>IF(GUS_2020!BS63&lt;&gt;"",GUS_2020!BS63*41.868/1000,"")</f>
        <v/>
      </c>
    </row>
    <row r="64" spans="1:71" ht="22.5">
      <c r="A64" s="256" t="s">
        <v>707</v>
      </c>
      <c r="B64" s="257">
        <f>IF(GUS_2020!B64&lt;&gt;"",GUS_2020!B64*41.868/1000,"")</f>
        <v>1210.0689359999999</v>
      </c>
      <c r="C64" s="257" t="str">
        <f>IF(GUS_2020!C64&lt;&gt;"",GUS_2020!C64*41.868/1000,"")</f>
        <v/>
      </c>
      <c r="D64" s="257" t="str">
        <f>IF(GUS_2020!D64&lt;&gt;"",GUS_2020!D64*41.868/1000,"")</f>
        <v/>
      </c>
      <c r="E64" s="257" t="str">
        <f>IF(GUS_2020!E64&lt;&gt;"",GUS_2020!E64*41.868/1000,"")</f>
        <v/>
      </c>
      <c r="F64" s="257" t="str">
        <f>IF(GUS_2020!F64&lt;&gt;"",GUS_2020!F64*41.868/1000,"")</f>
        <v/>
      </c>
      <c r="G64" s="257" t="str">
        <f>IF(GUS_2020!G64&lt;&gt;"",GUS_2020!G64*41.868/1000,"")</f>
        <v/>
      </c>
      <c r="H64" s="257" t="str">
        <f>IF(GUS_2020!H64&lt;&gt;"",GUS_2020!H64*41.868/1000,"")</f>
        <v/>
      </c>
      <c r="I64" s="257" t="str">
        <f>IF(GUS_2020!I64&lt;&gt;"",GUS_2020!I64*41.868/1000,"")</f>
        <v/>
      </c>
      <c r="J64" s="257" t="str">
        <f>IF(GUS_2020!J64&lt;&gt;"",GUS_2020!J64*41.868/1000,"")</f>
        <v/>
      </c>
      <c r="K64" s="257" t="str">
        <f>IF(GUS_2020!K64&lt;&gt;"",GUS_2020!K64*41.868/1000,"")</f>
        <v/>
      </c>
      <c r="L64" s="257" t="str">
        <f>IF(GUS_2020!L64&lt;&gt;"",GUS_2020!L64*41.868/1000,"")</f>
        <v/>
      </c>
      <c r="M64" s="257" t="str">
        <f>IF(GUS_2020!M64&lt;&gt;"",GUS_2020!M64*41.868/1000,"")</f>
        <v/>
      </c>
      <c r="N64" s="257" t="str">
        <f>IF(GUS_2020!N64&lt;&gt;"",GUS_2020!N64*41.868/1000,"")</f>
        <v/>
      </c>
      <c r="O64" s="257" t="str">
        <f>IF(GUS_2020!O64&lt;&gt;"",GUS_2020!O64*41.868/1000,"")</f>
        <v/>
      </c>
      <c r="P64" s="257" t="str">
        <f>IF(GUS_2020!P64&lt;&gt;"",GUS_2020!P64*41.868/1000,"")</f>
        <v/>
      </c>
      <c r="Q64" s="257" t="str">
        <f>IF(GUS_2020!Q64&lt;&gt;"",GUS_2020!Q64*41.868/1000,"")</f>
        <v/>
      </c>
      <c r="R64" s="257" t="str">
        <f>IF(GUS_2020!R64&lt;&gt;"",GUS_2020!R64*41.868/1000,"")</f>
        <v/>
      </c>
      <c r="S64" s="257" t="str">
        <f>IF(GUS_2020!S64&lt;&gt;"",GUS_2020!S64*41.868/1000,"")</f>
        <v/>
      </c>
      <c r="T64" s="257" t="str">
        <f>IF(GUS_2020!T64&lt;&gt;"",GUS_2020!T64*41.868/1000,"")</f>
        <v/>
      </c>
      <c r="U64" s="257" t="str">
        <f>IF(GUS_2020!U64&lt;&gt;"",GUS_2020!U64*41.868/1000,"")</f>
        <v/>
      </c>
      <c r="V64" s="257" t="str">
        <f>IF(GUS_2020!V64&lt;&gt;"",GUS_2020!V64*41.868/1000,"")</f>
        <v/>
      </c>
      <c r="W64" s="257">
        <f>IF(GUS_2020!W64&lt;&gt;"",GUS_2020!W64*41.868/1000,"")</f>
        <v>1210.0689359999999</v>
      </c>
      <c r="X64" s="257" t="str">
        <f>IF(GUS_2020!X64&lt;&gt;"",GUS_2020!X64*41.868/1000,"")</f>
        <v/>
      </c>
      <c r="Y64" s="257" t="str">
        <f>IF(GUS_2020!Y64&lt;&gt;"",GUS_2020!Y64*41.868/1000,"")</f>
        <v/>
      </c>
      <c r="Z64" s="257">
        <f>IF(GUS_2020!Z64&lt;&gt;"",GUS_2020!Z64*41.868/1000,"")</f>
        <v>37.346256000000004</v>
      </c>
      <c r="AA64" s="257" t="str">
        <f>IF(GUS_2020!AA64&lt;&gt;"",GUS_2020!AA64*41.868/1000,"")</f>
        <v/>
      </c>
      <c r="AB64" s="257" t="str">
        <f>IF(GUS_2020!AB64&lt;&gt;"",GUS_2020!AB64*41.868/1000,"")</f>
        <v/>
      </c>
      <c r="AC64" s="257">
        <f>IF(GUS_2020!AC64&lt;&gt;"",GUS_2020!AC64*41.868/1000,"")</f>
        <v>43.835796000000002</v>
      </c>
      <c r="AD64" s="257" t="str">
        <f>IF(GUS_2020!AD64&lt;&gt;"",GUS_2020!AD64*41.868/1000,"")</f>
        <v/>
      </c>
      <c r="AE64" s="257">
        <f>IF(GUS_2020!AE64&lt;&gt;"",GUS_2020!AE64*41.868/1000,"")</f>
        <v>31.359132000000002</v>
      </c>
      <c r="AF64" s="257">
        <f>IF(GUS_2020!AF64&lt;&gt;"",GUS_2020!AF64*41.868/1000,"")</f>
        <v>171.198252</v>
      </c>
      <c r="AG64" s="257">
        <f>IF(GUS_2020!AG64&lt;&gt;"",GUS_2020!AG64*41.868/1000,"")</f>
        <v>1.25604</v>
      </c>
      <c r="AH64" s="257" t="str">
        <f>IF(GUS_2020!AH64&lt;&gt;"",GUS_2020!AH64*41.868/1000,"")</f>
        <v/>
      </c>
      <c r="AI64" s="257">
        <f>IF(GUS_2020!AI64&lt;&gt;"",GUS_2020!AI64*41.868/1000,"")</f>
        <v>25.288271999999999</v>
      </c>
      <c r="AJ64" s="257">
        <f>IF(GUS_2020!AJ64&lt;&gt;"",GUS_2020!AJ64*41.868/1000,"")</f>
        <v>0</v>
      </c>
      <c r="AK64" s="257">
        <f>IF(GUS_2020!AK64&lt;&gt;"",GUS_2020!AK64*41.868/1000,"")</f>
        <v>109.56855600000002</v>
      </c>
      <c r="AL64" s="257">
        <f>IF(GUS_2020!AL64&lt;&gt;"",GUS_2020!AL64*41.868/1000,"")</f>
        <v>554.87660400000004</v>
      </c>
      <c r="AM64" s="257">
        <f>IF(GUS_2020!AM64&lt;&gt;"",GUS_2020!AM64*41.868/1000,"")</f>
        <v>82.228752000000014</v>
      </c>
      <c r="AN64" s="257">
        <f>IF(GUS_2020!AN64&lt;&gt;"",GUS_2020!AN64*41.868/1000,"")</f>
        <v>6.0708600000000006</v>
      </c>
      <c r="AO64" s="257">
        <f>IF(GUS_2020!AO64&lt;&gt;"",GUS_2020!AO64*41.868/1000,"")</f>
        <v>16.495992000000001</v>
      </c>
      <c r="AP64" s="257">
        <f>IF(GUS_2020!AP64&lt;&gt;"",GUS_2020!AP64*41.868/1000,"")</f>
        <v>59.620032000000009</v>
      </c>
      <c r="AQ64" s="257">
        <f>IF(GUS_2020!AQ64&lt;&gt;"",GUS_2020!AQ64*41.868/1000,"")</f>
        <v>9.3784320000000001</v>
      </c>
      <c r="AR64" s="257">
        <f>IF(GUS_2020!AR64&lt;&gt;"",GUS_2020!AR64*41.868/1000,"")</f>
        <v>3.5169120000000005</v>
      </c>
      <c r="AS64" s="257">
        <f>IF(GUS_2020!AS64&lt;&gt;"",GUS_2020!AS64*41.868/1000,"")</f>
        <v>58.029048000000003</v>
      </c>
      <c r="AT64" s="257" t="str">
        <f>IF(GUS_2020!AT64&lt;&gt;"",GUS_2020!AT64*41.868/1000,"")</f>
        <v/>
      </c>
      <c r="AU64" s="257" t="str">
        <f>IF(GUS_2020!AU64&lt;&gt;"",GUS_2020!AU64*41.868/1000,"")</f>
        <v/>
      </c>
      <c r="AV64" s="257" t="str">
        <f>IF(GUS_2020!AV64&lt;&gt;"",GUS_2020!AV64*41.868/1000,"")</f>
        <v/>
      </c>
      <c r="AW64" s="257" t="str">
        <f>IF(GUS_2020!AW64&lt;&gt;"",GUS_2020!AW64*41.868/1000,"")</f>
        <v/>
      </c>
      <c r="AX64" s="257" t="str">
        <f>IF(GUS_2020!AX64&lt;&gt;"",GUS_2020!AX64*41.868/1000,"")</f>
        <v/>
      </c>
      <c r="AY64" s="257" t="str">
        <f>IF(GUS_2020!AY64&lt;&gt;"",GUS_2020!AY64*41.868/1000,"")</f>
        <v/>
      </c>
      <c r="AZ64" s="257" t="str">
        <f>IF(GUS_2020!AZ64&lt;&gt;"",GUS_2020!AZ64*41.868/1000,"")</f>
        <v/>
      </c>
      <c r="BA64" s="257" t="str">
        <f>IF(GUS_2020!BA64&lt;&gt;"",GUS_2020!BA64*41.868/1000,"")</f>
        <v/>
      </c>
      <c r="BB64" s="257" t="str">
        <f>IF(GUS_2020!BB64&lt;&gt;"",GUS_2020!BB64*41.868/1000,"")</f>
        <v/>
      </c>
      <c r="BC64" s="257" t="str">
        <f>IF(GUS_2020!BC64&lt;&gt;"",GUS_2020!BC64*41.868/1000,"")</f>
        <v/>
      </c>
      <c r="BD64" s="257" t="str">
        <f>IF(GUS_2020!BD64&lt;&gt;"",GUS_2020!BD64*41.868/1000,"")</f>
        <v/>
      </c>
      <c r="BE64" s="257" t="str">
        <f>IF(GUS_2020!BE64&lt;&gt;"",GUS_2020!BE64*41.868/1000,"")</f>
        <v/>
      </c>
      <c r="BF64" s="257" t="str">
        <f>IF(GUS_2020!BF64&lt;&gt;"",GUS_2020!BF64*41.868/1000,"")</f>
        <v/>
      </c>
      <c r="BG64" s="257" t="str">
        <f>IF(GUS_2020!BG64&lt;&gt;"",GUS_2020!BG64*41.868/1000,"")</f>
        <v/>
      </c>
      <c r="BH64" s="257" t="str">
        <f>IF(GUS_2020!BH64&lt;&gt;"",GUS_2020!BH64*41.868/1000,"")</f>
        <v/>
      </c>
      <c r="BI64" s="257" t="str">
        <f>IF(GUS_2020!BI64&lt;&gt;"",GUS_2020!BI64*41.868/1000,"")</f>
        <v/>
      </c>
      <c r="BJ64" s="257" t="str">
        <f>IF(GUS_2020!BJ64&lt;&gt;"",GUS_2020!BJ64*41.868/1000,"")</f>
        <v/>
      </c>
      <c r="BK64" s="257" t="str">
        <f>IF(GUS_2020!BK64&lt;&gt;"",GUS_2020!BK64*41.868/1000,"")</f>
        <v/>
      </c>
      <c r="BL64" s="257" t="str">
        <f>IF(GUS_2020!BL64&lt;&gt;"",GUS_2020!BL64*41.868/1000,"")</f>
        <v/>
      </c>
      <c r="BM64" s="257" t="str">
        <f>IF(GUS_2020!BM64&lt;&gt;"",GUS_2020!BM64*41.868/1000,"")</f>
        <v/>
      </c>
      <c r="BN64" s="257" t="str">
        <f>IF(GUS_2020!BN64&lt;&gt;"",GUS_2020!BN64*41.868/1000,"")</f>
        <v/>
      </c>
      <c r="BO64" s="257" t="str">
        <f>IF(GUS_2020!BO64&lt;&gt;"",GUS_2020!BO64*41.868/1000,"")</f>
        <v/>
      </c>
      <c r="BP64" s="257" t="str">
        <f>IF(GUS_2020!BP64&lt;&gt;"",GUS_2020!BP64*41.868/1000,"")</f>
        <v/>
      </c>
      <c r="BQ64" s="257" t="str">
        <f>IF(GUS_2020!BQ64&lt;&gt;"",GUS_2020!BQ64*41.868/1000,"")</f>
        <v/>
      </c>
      <c r="BR64" s="257" t="str">
        <f>IF(GUS_2020!BR64&lt;&gt;"",GUS_2020!BR64*41.868/1000,"")</f>
        <v/>
      </c>
      <c r="BS64" s="257" t="str">
        <f>IF(GUS_2020!BS64&lt;&gt;"",GUS_2020!BS64*41.868/1000,"")</f>
        <v/>
      </c>
    </row>
    <row r="65" spans="1:71" s="320" customFormat="1" ht="22.5">
      <c r="A65" s="321" t="s">
        <v>723</v>
      </c>
      <c r="B65" s="331">
        <f>IF(GUS_2020!B65&lt;&gt;"",GUS_2020!B65*41.868/1000,"")</f>
        <v>1143.498816</v>
      </c>
      <c r="C65" s="322" t="str">
        <f>IF(GUS_2020!C65&lt;&gt;"",GUS_2020!C65*41.868/1000,"")</f>
        <v/>
      </c>
      <c r="D65" s="322" t="str">
        <f>IF(GUS_2020!D65&lt;&gt;"",GUS_2020!D65*41.868/1000,"")</f>
        <v/>
      </c>
      <c r="E65" s="322" t="str">
        <f>IF(GUS_2020!E65&lt;&gt;"",GUS_2020!E65*41.868/1000,"")</f>
        <v/>
      </c>
      <c r="F65" s="322" t="str">
        <f>IF(GUS_2020!F65&lt;&gt;"",GUS_2020!F65*41.868/1000,"")</f>
        <v/>
      </c>
      <c r="G65" s="322" t="str">
        <f>IF(GUS_2020!G65&lt;&gt;"",GUS_2020!G65*41.868/1000,"")</f>
        <v/>
      </c>
      <c r="H65" s="322" t="str">
        <f>IF(GUS_2020!H65&lt;&gt;"",GUS_2020!H65*41.868/1000,"")</f>
        <v/>
      </c>
      <c r="I65" s="322" t="str">
        <f>IF(GUS_2020!I65&lt;&gt;"",GUS_2020!I65*41.868/1000,"")</f>
        <v/>
      </c>
      <c r="J65" s="322" t="str">
        <f>IF(GUS_2020!J65&lt;&gt;"",GUS_2020!J65*41.868/1000,"")</f>
        <v/>
      </c>
      <c r="K65" s="322" t="str">
        <f>IF(GUS_2020!K65&lt;&gt;"",GUS_2020!K65*41.868/1000,"")</f>
        <v/>
      </c>
      <c r="L65" s="322" t="str">
        <f>IF(GUS_2020!L65&lt;&gt;"",GUS_2020!L65*41.868/1000,"")</f>
        <v/>
      </c>
      <c r="M65" s="322" t="str">
        <f>IF(GUS_2020!M65&lt;&gt;"",GUS_2020!M65*41.868/1000,"")</f>
        <v/>
      </c>
      <c r="N65" s="322" t="str">
        <f>IF(GUS_2020!N65&lt;&gt;"",GUS_2020!N65*41.868/1000,"")</f>
        <v/>
      </c>
      <c r="O65" s="322" t="str">
        <f>IF(GUS_2020!O65&lt;&gt;"",GUS_2020!O65*41.868/1000,"")</f>
        <v/>
      </c>
      <c r="P65" s="322" t="str">
        <f>IF(GUS_2020!P65&lt;&gt;"",GUS_2020!P65*41.868/1000,"")</f>
        <v/>
      </c>
      <c r="Q65" s="322" t="str">
        <f>IF(GUS_2020!Q65&lt;&gt;"",GUS_2020!Q65*41.868/1000,"")</f>
        <v/>
      </c>
      <c r="R65" s="322" t="str">
        <f>IF(GUS_2020!R65&lt;&gt;"",GUS_2020!R65*41.868/1000,"")</f>
        <v/>
      </c>
      <c r="S65" s="322" t="str">
        <f>IF(GUS_2020!S65&lt;&gt;"",GUS_2020!S65*41.868/1000,"")</f>
        <v/>
      </c>
      <c r="T65" s="322" t="str">
        <f>IF(GUS_2020!T65&lt;&gt;"",GUS_2020!T65*41.868/1000,"")</f>
        <v/>
      </c>
      <c r="U65" s="322" t="str">
        <f>IF(GUS_2020!U65&lt;&gt;"",GUS_2020!U65*41.868/1000,"")</f>
        <v/>
      </c>
      <c r="V65" s="322" t="str">
        <f>IF(GUS_2020!V65&lt;&gt;"",GUS_2020!V65*41.868/1000,"")</f>
        <v/>
      </c>
      <c r="W65" s="322">
        <f>IF(GUS_2020!W65&lt;&gt;"",GUS_2020!W65*41.868/1000,"")</f>
        <v>1143.498816</v>
      </c>
      <c r="X65" s="322" t="str">
        <f>IF(GUS_2020!X65&lt;&gt;"",GUS_2020!X65*41.868/1000,"")</f>
        <v/>
      </c>
      <c r="Y65" s="322" t="str">
        <f>IF(GUS_2020!Y65&lt;&gt;"",GUS_2020!Y65*41.868/1000,"")</f>
        <v/>
      </c>
      <c r="Z65" s="322" t="str">
        <f>IF(GUS_2020!Z65&lt;&gt;"",GUS_2020!Z65*41.868/1000,"")</f>
        <v/>
      </c>
      <c r="AA65" s="322" t="str">
        <f>IF(GUS_2020!AA65&lt;&gt;"",GUS_2020!AA65*41.868/1000,"")</f>
        <v/>
      </c>
      <c r="AB65" s="322" t="str">
        <f>IF(GUS_2020!AB65&lt;&gt;"",GUS_2020!AB65*41.868/1000,"")</f>
        <v/>
      </c>
      <c r="AC65" s="329">
        <f>IF(GUS_2020!AC65&lt;&gt;"",GUS_2020!AC65*41.868/1000,"")</f>
        <v>38.476692</v>
      </c>
      <c r="AD65" s="322" t="str">
        <f>IF(GUS_2020!AD65&lt;&gt;"",GUS_2020!AD65*41.868/1000,"")</f>
        <v/>
      </c>
      <c r="AE65" s="329">
        <f>IF(GUS_2020!AE65&lt;&gt;"",GUS_2020!AE65*41.868/1000,"")</f>
        <v>30.228695999999999</v>
      </c>
      <c r="AF65" s="329">
        <f>IF(GUS_2020!AF65&lt;&gt;"",GUS_2020!AF65*41.868/1000,"")</f>
        <v>171.198252</v>
      </c>
      <c r="AG65" s="329">
        <f>IF(GUS_2020!AG65&lt;&gt;"",GUS_2020!AG65*41.868/1000,"")</f>
        <v>1.25604</v>
      </c>
      <c r="AH65" s="322" t="str">
        <f>IF(GUS_2020!AH65&lt;&gt;"",GUS_2020!AH65*41.868/1000,"")</f>
        <v/>
      </c>
      <c r="AI65" s="329">
        <f>IF(GUS_2020!AI65&lt;&gt;"",GUS_2020!AI65*41.868/1000,"")</f>
        <v>25.288271999999999</v>
      </c>
      <c r="AJ65" s="322">
        <f>IF(GUS_2020!AJ65&lt;&gt;"",GUS_2020!AJ65*41.868/1000,"")</f>
        <v>0</v>
      </c>
      <c r="AK65" s="329">
        <f>IF(GUS_2020!AK65&lt;&gt;"",GUS_2020!AK65*41.868/1000,"")</f>
        <v>94.077396000000007</v>
      </c>
      <c r="AL65" s="329">
        <f>IF(GUS_2020!AL65&lt;&gt;"",GUS_2020!AL65*41.868/1000,"")</f>
        <v>554.41605600000003</v>
      </c>
      <c r="AM65" s="329">
        <f>IF(GUS_2020!AM65&lt;&gt;"",GUS_2020!AM65*41.868/1000,"")</f>
        <v>82.228752000000014</v>
      </c>
      <c r="AN65" s="329">
        <f>IF(GUS_2020!AN65&lt;&gt;"",GUS_2020!AN65*41.868/1000,"")</f>
        <v>6.0708600000000006</v>
      </c>
      <c r="AO65" s="322">
        <f>IF(GUS_2020!AO65&lt;&gt;"",GUS_2020!AO65*41.868/1000,"")</f>
        <v>16.495992000000001</v>
      </c>
      <c r="AP65" s="322">
        <f>IF(GUS_2020!AP65&lt;&gt;"",GUS_2020!AP65*41.868/1000,"")</f>
        <v>59.620032000000009</v>
      </c>
      <c r="AQ65" s="322">
        <f>IF(GUS_2020!AQ65&lt;&gt;"",GUS_2020!AQ65*41.868/1000,"")</f>
        <v>9.3784320000000001</v>
      </c>
      <c r="AR65" s="322">
        <f>IF(GUS_2020!AR65&lt;&gt;"",GUS_2020!AR65*41.868/1000,"")</f>
        <v>3.5169120000000005</v>
      </c>
      <c r="AS65" s="322">
        <f>IF(GUS_2020!AS65&lt;&gt;"",GUS_2020!AS65*41.868/1000,"")</f>
        <v>51.246431999999999</v>
      </c>
      <c r="AT65" s="322" t="str">
        <f>IF(GUS_2020!AT65&lt;&gt;"",GUS_2020!AT65*41.868/1000,"")</f>
        <v/>
      </c>
      <c r="AU65" s="322" t="str">
        <f>IF(GUS_2020!AU65&lt;&gt;"",GUS_2020!AU65*41.868/1000,"")</f>
        <v/>
      </c>
      <c r="AV65" s="322" t="str">
        <f>IF(GUS_2020!AV65&lt;&gt;"",GUS_2020!AV65*41.868/1000,"")</f>
        <v/>
      </c>
      <c r="AW65" s="322" t="str">
        <f>IF(GUS_2020!AW65&lt;&gt;"",GUS_2020!AW65*41.868/1000,"")</f>
        <v/>
      </c>
      <c r="AX65" s="322" t="str">
        <f>IF(GUS_2020!AX65&lt;&gt;"",GUS_2020!AX65*41.868/1000,"")</f>
        <v/>
      </c>
      <c r="AY65" s="322" t="str">
        <f>IF(GUS_2020!AY65&lt;&gt;"",GUS_2020!AY65*41.868/1000,"")</f>
        <v/>
      </c>
      <c r="AZ65" s="322" t="str">
        <f>IF(GUS_2020!AZ65&lt;&gt;"",GUS_2020!AZ65*41.868/1000,"")</f>
        <v/>
      </c>
      <c r="BA65" s="322" t="str">
        <f>IF(GUS_2020!BA65&lt;&gt;"",GUS_2020!BA65*41.868/1000,"")</f>
        <v/>
      </c>
      <c r="BB65" s="322" t="str">
        <f>IF(GUS_2020!BB65&lt;&gt;"",GUS_2020!BB65*41.868/1000,"")</f>
        <v/>
      </c>
      <c r="BC65" s="322" t="str">
        <f>IF(GUS_2020!BC65&lt;&gt;"",GUS_2020!BC65*41.868/1000,"")</f>
        <v/>
      </c>
      <c r="BD65" s="322" t="str">
        <f>IF(GUS_2020!BD65&lt;&gt;"",GUS_2020!BD65*41.868/1000,"")</f>
        <v/>
      </c>
      <c r="BE65" s="322" t="str">
        <f>IF(GUS_2020!BE65&lt;&gt;"",GUS_2020!BE65*41.868/1000,"")</f>
        <v/>
      </c>
      <c r="BF65" s="322" t="str">
        <f>IF(GUS_2020!BF65&lt;&gt;"",GUS_2020!BF65*41.868/1000,"")</f>
        <v/>
      </c>
      <c r="BG65" s="322" t="str">
        <f>IF(GUS_2020!BG65&lt;&gt;"",GUS_2020!BG65*41.868/1000,"")</f>
        <v/>
      </c>
      <c r="BH65" s="322" t="str">
        <f>IF(GUS_2020!BH65&lt;&gt;"",GUS_2020!BH65*41.868/1000,"")</f>
        <v/>
      </c>
      <c r="BI65" s="322" t="str">
        <f>IF(GUS_2020!BI65&lt;&gt;"",GUS_2020!BI65*41.868/1000,"")</f>
        <v/>
      </c>
      <c r="BJ65" s="322" t="str">
        <f>IF(GUS_2020!BJ65&lt;&gt;"",GUS_2020!BJ65*41.868/1000,"")</f>
        <v/>
      </c>
      <c r="BK65" s="322" t="str">
        <f>IF(GUS_2020!BK65&lt;&gt;"",GUS_2020!BK65*41.868/1000,"")</f>
        <v/>
      </c>
      <c r="BL65" s="322" t="str">
        <f>IF(GUS_2020!BL65&lt;&gt;"",GUS_2020!BL65*41.868/1000,"")</f>
        <v/>
      </c>
      <c r="BM65" s="322" t="str">
        <f>IF(GUS_2020!BM65&lt;&gt;"",GUS_2020!BM65*41.868/1000,"")</f>
        <v/>
      </c>
      <c r="BN65" s="322" t="str">
        <f>IF(GUS_2020!BN65&lt;&gt;"",GUS_2020!BN65*41.868/1000,"")</f>
        <v/>
      </c>
      <c r="BO65" s="322" t="str">
        <f>IF(GUS_2020!BO65&lt;&gt;"",GUS_2020!BO65*41.868/1000,"")</f>
        <v/>
      </c>
      <c r="BP65" s="322" t="str">
        <f>IF(GUS_2020!BP65&lt;&gt;"",GUS_2020!BP65*41.868/1000,"")</f>
        <v/>
      </c>
      <c r="BQ65" s="322" t="str">
        <f>IF(GUS_2020!BQ65&lt;&gt;"",GUS_2020!BQ65*41.868/1000,"")</f>
        <v/>
      </c>
      <c r="BR65" s="322" t="str">
        <f>IF(GUS_2020!BR65&lt;&gt;"",GUS_2020!BR65*41.868/1000,"")</f>
        <v/>
      </c>
      <c r="BS65" s="322" t="str">
        <f>IF(GUS_2020!BS65&lt;&gt;"",GUS_2020!BS65*41.868/1000,"")</f>
        <v/>
      </c>
    </row>
    <row r="66" spans="1:71" ht="22.5">
      <c r="A66" s="256" t="s">
        <v>724</v>
      </c>
      <c r="B66" s="257">
        <f>IF(GUS_2020!B66&lt;&gt;"",GUS_2020!B66*41.868/1000,"")</f>
        <v>29.977488000000001</v>
      </c>
      <c r="C66" s="257" t="str">
        <f>IF(GUS_2020!C66&lt;&gt;"",GUS_2020!C66*41.868/1000,"")</f>
        <v/>
      </c>
      <c r="D66" s="257" t="str">
        <f>IF(GUS_2020!D66&lt;&gt;"",GUS_2020!D66*41.868/1000,"")</f>
        <v/>
      </c>
      <c r="E66" s="257" t="str">
        <f>IF(GUS_2020!E66&lt;&gt;"",GUS_2020!E66*41.868/1000,"")</f>
        <v/>
      </c>
      <c r="F66" s="257" t="str">
        <f>IF(GUS_2020!F66&lt;&gt;"",GUS_2020!F66*41.868/1000,"")</f>
        <v/>
      </c>
      <c r="G66" s="257" t="str">
        <f>IF(GUS_2020!G66&lt;&gt;"",GUS_2020!G66*41.868/1000,"")</f>
        <v/>
      </c>
      <c r="H66" s="257" t="str">
        <f>IF(GUS_2020!H66&lt;&gt;"",GUS_2020!H66*41.868/1000,"")</f>
        <v/>
      </c>
      <c r="I66" s="257" t="str">
        <f>IF(GUS_2020!I66&lt;&gt;"",GUS_2020!I66*41.868/1000,"")</f>
        <v/>
      </c>
      <c r="J66" s="257" t="str">
        <f>IF(GUS_2020!J66&lt;&gt;"",GUS_2020!J66*41.868/1000,"")</f>
        <v/>
      </c>
      <c r="K66" s="257" t="str">
        <f>IF(GUS_2020!K66&lt;&gt;"",GUS_2020!K66*41.868/1000,"")</f>
        <v/>
      </c>
      <c r="L66" s="257" t="str">
        <f>IF(GUS_2020!L66&lt;&gt;"",GUS_2020!L66*41.868/1000,"")</f>
        <v/>
      </c>
      <c r="M66" s="257" t="str">
        <f>IF(GUS_2020!M66&lt;&gt;"",GUS_2020!M66*41.868/1000,"")</f>
        <v/>
      </c>
      <c r="N66" s="257" t="str">
        <f>IF(GUS_2020!N66&lt;&gt;"",GUS_2020!N66*41.868/1000,"")</f>
        <v/>
      </c>
      <c r="O66" s="257" t="str">
        <f>IF(GUS_2020!O66&lt;&gt;"",GUS_2020!O66*41.868/1000,"")</f>
        <v/>
      </c>
      <c r="P66" s="257" t="str">
        <f>IF(GUS_2020!P66&lt;&gt;"",GUS_2020!P66*41.868/1000,"")</f>
        <v/>
      </c>
      <c r="Q66" s="257" t="str">
        <f>IF(GUS_2020!Q66&lt;&gt;"",GUS_2020!Q66*41.868/1000,"")</f>
        <v/>
      </c>
      <c r="R66" s="257" t="str">
        <f>IF(GUS_2020!R66&lt;&gt;"",GUS_2020!R66*41.868/1000,"")</f>
        <v/>
      </c>
      <c r="S66" s="257" t="str">
        <f>IF(GUS_2020!S66&lt;&gt;"",GUS_2020!S66*41.868/1000,"")</f>
        <v/>
      </c>
      <c r="T66" s="257" t="str">
        <f>IF(GUS_2020!T66&lt;&gt;"",GUS_2020!T66*41.868/1000,"")</f>
        <v/>
      </c>
      <c r="U66" s="257" t="str">
        <f>IF(GUS_2020!U66&lt;&gt;"",GUS_2020!U66*41.868/1000,"")</f>
        <v/>
      </c>
      <c r="V66" s="257" t="str">
        <f>IF(GUS_2020!V66&lt;&gt;"",GUS_2020!V66*41.868/1000,"")</f>
        <v/>
      </c>
      <c r="W66" s="257">
        <f>IF(GUS_2020!W66&lt;&gt;"",GUS_2020!W66*41.868/1000,"")</f>
        <v>29.977488000000001</v>
      </c>
      <c r="X66" s="257" t="str">
        <f>IF(GUS_2020!X66&lt;&gt;"",GUS_2020!X66*41.868/1000,"")</f>
        <v/>
      </c>
      <c r="Y66" s="257" t="str">
        <f>IF(GUS_2020!Y66&lt;&gt;"",GUS_2020!Y66*41.868/1000,"")</f>
        <v/>
      </c>
      <c r="Z66" s="257">
        <f>IF(GUS_2020!Z66&lt;&gt;"",GUS_2020!Z66*41.868/1000,"")</f>
        <v>29.977488000000001</v>
      </c>
      <c r="AA66" s="257" t="str">
        <f>IF(GUS_2020!AA66&lt;&gt;"",GUS_2020!AA66*41.868/1000,"")</f>
        <v/>
      </c>
      <c r="AB66" s="257" t="str">
        <f>IF(GUS_2020!AB66&lt;&gt;"",GUS_2020!AB66*41.868/1000,"")</f>
        <v/>
      </c>
      <c r="AC66" s="257" t="str">
        <f>IF(GUS_2020!AC66&lt;&gt;"",GUS_2020!AC66*41.868/1000,"")</f>
        <v/>
      </c>
      <c r="AD66" s="257" t="str">
        <f>IF(GUS_2020!AD66&lt;&gt;"",GUS_2020!AD66*41.868/1000,"")</f>
        <v/>
      </c>
      <c r="AE66" s="257" t="str">
        <f>IF(GUS_2020!AE66&lt;&gt;"",GUS_2020!AE66*41.868/1000,"")</f>
        <v/>
      </c>
      <c r="AF66" s="257" t="str">
        <f>IF(GUS_2020!AF66&lt;&gt;"",GUS_2020!AF66*41.868/1000,"")</f>
        <v/>
      </c>
      <c r="AG66" s="257" t="str">
        <f>IF(GUS_2020!AG66&lt;&gt;"",GUS_2020!AG66*41.868/1000,"")</f>
        <v/>
      </c>
      <c r="AH66" s="257" t="str">
        <f>IF(GUS_2020!AH66&lt;&gt;"",GUS_2020!AH66*41.868/1000,"")</f>
        <v/>
      </c>
      <c r="AI66" s="257" t="str">
        <f>IF(GUS_2020!AI66&lt;&gt;"",GUS_2020!AI66*41.868/1000,"")</f>
        <v/>
      </c>
      <c r="AJ66" s="257" t="str">
        <f>IF(GUS_2020!AJ66&lt;&gt;"",GUS_2020!AJ66*41.868/1000,"")</f>
        <v/>
      </c>
      <c r="AK66" s="257" t="str">
        <f>IF(GUS_2020!AK66&lt;&gt;"",GUS_2020!AK66*41.868/1000,"")</f>
        <v/>
      </c>
      <c r="AL66" s="257" t="str">
        <f>IF(GUS_2020!AL66&lt;&gt;"",GUS_2020!AL66*41.868/1000,"")</f>
        <v/>
      </c>
      <c r="AM66" s="257" t="str">
        <f>IF(GUS_2020!AM66&lt;&gt;"",GUS_2020!AM66*41.868/1000,"")</f>
        <v/>
      </c>
      <c r="AN66" s="257" t="str">
        <f>IF(GUS_2020!AN66&lt;&gt;"",GUS_2020!AN66*41.868/1000,"")</f>
        <v/>
      </c>
      <c r="AO66" s="257" t="str">
        <f>IF(GUS_2020!AO66&lt;&gt;"",GUS_2020!AO66*41.868/1000,"")</f>
        <v/>
      </c>
      <c r="AP66" s="257" t="str">
        <f>IF(GUS_2020!AP66&lt;&gt;"",GUS_2020!AP66*41.868/1000,"")</f>
        <v/>
      </c>
      <c r="AQ66" s="257" t="str">
        <f>IF(GUS_2020!AQ66&lt;&gt;"",GUS_2020!AQ66*41.868/1000,"")</f>
        <v/>
      </c>
      <c r="AR66" s="257" t="str">
        <f>IF(GUS_2020!AR66&lt;&gt;"",GUS_2020!AR66*41.868/1000,"")</f>
        <v/>
      </c>
      <c r="AS66" s="257" t="str">
        <f>IF(GUS_2020!AS66&lt;&gt;"",GUS_2020!AS66*41.868/1000,"")</f>
        <v/>
      </c>
      <c r="AT66" s="257" t="str">
        <f>IF(GUS_2020!AT66&lt;&gt;"",GUS_2020!AT66*41.868/1000,"")</f>
        <v/>
      </c>
      <c r="AU66" s="257" t="str">
        <f>IF(GUS_2020!AU66&lt;&gt;"",GUS_2020!AU66*41.868/1000,"")</f>
        <v/>
      </c>
      <c r="AV66" s="257" t="str">
        <f>IF(GUS_2020!AV66&lt;&gt;"",GUS_2020!AV66*41.868/1000,"")</f>
        <v/>
      </c>
      <c r="AW66" s="257" t="str">
        <f>IF(GUS_2020!AW66&lt;&gt;"",GUS_2020!AW66*41.868/1000,"")</f>
        <v/>
      </c>
      <c r="AX66" s="257" t="str">
        <f>IF(GUS_2020!AX66&lt;&gt;"",GUS_2020!AX66*41.868/1000,"")</f>
        <v/>
      </c>
      <c r="AY66" s="257" t="str">
        <f>IF(GUS_2020!AY66&lt;&gt;"",GUS_2020!AY66*41.868/1000,"")</f>
        <v/>
      </c>
      <c r="AZ66" s="257" t="str">
        <f>IF(GUS_2020!AZ66&lt;&gt;"",GUS_2020!AZ66*41.868/1000,"")</f>
        <v/>
      </c>
      <c r="BA66" s="257" t="str">
        <f>IF(GUS_2020!BA66&lt;&gt;"",GUS_2020!BA66*41.868/1000,"")</f>
        <v/>
      </c>
      <c r="BB66" s="257" t="str">
        <f>IF(GUS_2020!BB66&lt;&gt;"",GUS_2020!BB66*41.868/1000,"")</f>
        <v/>
      </c>
      <c r="BC66" s="257" t="str">
        <f>IF(GUS_2020!BC66&lt;&gt;"",GUS_2020!BC66*41.868/1000,"")</f>
        <v/>
      </c>
      <c r="BD66" s="257" t="str">
        <f>IF(GUS_2020!BD66&lt;&gt;"",GUS_2020!BD66*41.868/1000,"")</f>
        <v/>
      </c>
      <c r="BE66" s="257" t="str">
        <f>IF(GUS_2020!BE66&lt;&gt;"",GUS_2020!BE66*41.868/1000,"")</f>
        <v/>
      </c>
      <c r="BF66" s="257" t="str">
        <f>IF(GUS_2020!BF66&lt;&gt;"",GUS_2020!BF66*41.868/1000,"")</f>
        <v/>
      </c>
      <c r="BG66" s="257" t="str">
        <f>IF(GUS_2020!BG66&lt;&gt;"",GUS_2020!BG66*41.868/1000,"")</f>
        <v/>
      </c>
      <c r="BH66" s="257" t="str">
        <f>IF(GUS_2020!BH66&lt;&gt;"",GUS_2020!BH66*41.868/1000,"")</f>
        <v/>
      </c>
      <c r="BI66" s="257" t="str">
        <f>IF(GUS_2020!BI66&lt;&gt;"",GUS_2020!BI66*41.868/1000,"")</f>
        <v/>
      </c>
      <c r="BJ66" s="257" t="str">
        <f>IF(GUS_2020!BJ66&lt;&gt;"",GUS_2020!BJ66*41.868/1000,"")</f>
        <v/>
      </c>
      <c r="BK66" s="257" t="str">
        <f>IF(GUS_2020!BK66&lt;&gt;"",GUS_2020!BK66*41.868/1000,"")</f>
        <v/>
      </c>
      <c r="BL66" s="257" t="str">
        <f>IF(GUS_2020!BL66&lt;&gt;"",GUS_2020!BL66*41.868/1000,"")</f>
        <v/>
      </c>
      <c r="BM66" s="257" t="str">
        <f>IF(GUS_2020!BM66&lt;&gt;"",GUS_2020!BM66*41.868/1000,"")</f>
        <v/>
      </c>
      <c r="BN66" s="257" t="str">
        <f>IF(GUS_2020!BN66&lt;&gt;"",GUS_2020!BN66*41.868/1000,"")</f>
        <v/>
      </c>
      <c r="BO66" s="257" t="str">
        <f>IF(GUS_2020!BO66&lt;&gt;"",GUS_2020!BO66*41.868/1000,"")</f>
        <v/>
      </c>
      <c r="BP66" s="257" t="str">
        <f>IF(GUS_2020!BP66&lt;&gt;"",GUS_2020!BP66*41.868/1000,"")</f>
        <v/>
      </c>
      <c r="BQ66" s="257" t="str">
        <f>IF(GUS_2020!BQ66&lt;&gt;"",GUS_2020!BQ66*41.868/1000,"")</f>
        <v/>
      </c>
      <c r="BR66" s="257" t="str">
        <f>IF(GUS_2020!BR66&lt;&gt;"",GUS_2020!BR66*41.868/1000,"")</f>
        <v/>
      </c>
      <c r="BS66" s="257" t="str">
        <f>IF(GUS_2020!BS66&lt;&gt;"",GUS_2020!BS66*41.868/1000,"")</f>
        <v/>
      </c>
    </row>
    <row r="67" spans="1:71" ht="22.5">
      <c r="A67" s="256" t="s">
        <v>710</v>
      </c>
      <c r="B67" s="257">
        <f>IF(GUS_2020!B67&lt;&gt;"",GUS_2020!B67*41.868/1000,"")</f>
        <v>7.3269000000000002</v>
      </c>
      <c r="C67" s="257" t="str">
        <f>IF(GUS_2020!C67&lt;&gt;"",GUS_2020!C67*41.868/1000,"")</f>
        <v/>
      </c>
      <c r="D67" s="257" t="str">
        <f>IF(GUS_2020!D67&lt;&gt;"",GUS_2020!D67*41.868/1000,"")</f>
        <v/>
      </c>
      <c r="E67" s="257" t="str">
        <f>IF(GUS_2020!E67&lt;&gt;"",GUS_2020!E67*41.868/1000,"")</f>
        <v/>
      </c>
      <c r="F67" s="257" t="str">
        <f>IF(GUS_2020!F67&lt;&gt;"",GUS_2020!F67*41.868/1000,"")</f>
        <v/>
      </c>
      <c r="G67" s="257" t="str">
        <f>IF(GUS_2020!G67&lt;&gt;"",GUS_2020!G67*41.868/1000,"")</f>
        <v/>
      </c>
      <c r="H67" s="257" t="str">
        <f>IF(GUS_2020!H67&lt;&gt;"",GUS_2020!H67*41.868/1000,"")</f>
        <v/>
      </c>
      <c r="I67" s="257" t="str">
        <f>IF(GUS_2020!I67&lt;&gt;"",GUS_2020!I67*41.868/1000,"")</f>
        <v/>
      </c>
      <c r="J67" s="257" t="str">
        <f>IF(GUS_2020!J67&lt;&gt;"",GUS_2020!J67*41.868/1000,"")</f>
        <v/>
      </c>
      <c r="K67" s="257" t="str">
        <f>IF(GUS_2020!K67&lt;&gt;"",GUS_2020!K67*41.868/1000,"")</f>
        <v/>
      </c>
      <c r="L67" s="257" t="str">
        <f>IF(GUS_2020!L67&lt;&gt;"",GUS_2020!L67*41.868/1000,"")</f>
        <v/>
      </c>
      <c r="M67" s="257" t="str">
        <f>IF(GUS_2020!M67&lt;&gt;"",GUS_2020!M67*41.868/1000,"")</f>
        <v/>
      </c>
      <c r="N67" s="257" t="str">
        <f>IF(GUS_2020!N67&lt;&gt;"",GUS_2020!N67*41.868/1000,"")</f>
        <v/>
      </c>
      <c r="O67" s="257" t="str">
        <f>IF(GUS_2020!O67&lt;&gt;"",GUS_2020!O67*41.868/1000,"")</f>
        <v/>
      </c>
      <c r="P67" s="257" t="str">
        <f>IF(GUS_2020!P67&lt;&gt;"",GUS_2020!P67*41.868/1000,"")</f>
        <v/>
      </c>
      <c r="Q67" s="257" t="str">
        <f>IF(GUS_2020!Q67&lt;&gt;"",GUS_2020!Q67*41.868/1000,"")</f>
        <v/>
      </c>
      <c r="R67" s="257" t="str">
        <f>IF(GUS_2020!R67&lt;&gt;"",GUS_2020!R67*41.868/1000,"")</f>
        <v/>
      </c>
      <c r="S67" s="257" t="str">
        <f>IF(GUS_2020!S67&lt;&gt;"",GUS_2020!S67*41.868/1000,"")</f>
        <v/>
      </c>
      <c r="T67" s="257" t="str">
        <f>IF(GUS_2020!T67&lt;&gt;"",GUS_2020!T67*41.868/1000,"")</f>
        <v/>
      </c>
      <c r="U67" s="257" t="str">
        <f>IF(GUS_2020!U67&lt;&gt;"",GUS_2020!U67*41.868/1000,"")</f>
        <v/>
      </c>
      <c r="V67" s="257" t="str">
        <f>IF(GUS_2020!V67&lt;&gt;"",GUS_2020!V67*41.868/1000,"")</f>
        <v/>
      </c>
      <c r="W67" s="257">
        <f>IF(GUS_2020!W67&lt;&gt;"",GUS_2020!W67*41.868/1000,"")</f>
        <v>7.3269000000000002</v>
      </c>
      <c r="X67" s="257" t="str">
        <f>IF(GUS_2020!X67&lt;&gt;"",GUS_2020!X67*41.868/1000,"")</f>
        <v/>
      </c>
      <c r="Y67" s="257" t="str">
        <f>IF(GUS_2020!Y67&lt;&gt;"",GUS_2020!Y67*41.868/1000,"")</f>
        <v/>
      </c>
      <c r="Z67" s="257">
        <f>IF(GUS_2020!Z67&lt;&gt;"",GUS_2020!Z67*41.868/1000,"")</f>
        <v>7.3269000000000002</v>
      </c>
      <c r="AA67" s="257" t="str">
        <f>IF(GUS_2020!AA67&lt;&gt;"",GUS_2020!AA67*41.868/1000,"")</f>
        <v/>
      </c>
      <c r="AB67" s="257" t="str">
        <f>IF(GUS_2020!AB67&lt;&gt;"",GUS_2020!AB67*41.868/1000,"")</f>
        <v/>
      </c>
      <c r="AC67" s="257" t="str">
        <f>IF(GUS_2020!AC67&lt;&gt;"",GUS_2020!AC67*41.868/1000,"")</f>
        <v/>
      </c>
      <c r="AD67" s="257" t="str">
        <f>IF(GUS_2020!AD67&lt;&gt;"",GUS_2020!AD67*41.868/1000,"")</f>
        <v/>
      </c>
      <c r="AE67" s="257" t="str">
        <f>IF(GUS_2020!AE67&lt;&gt;"",GUS_2020!AE67*41.868/1000,"")</f>
        <v/>
      </c>
      <c r="AF67" s="257" t="str">
        <f>IF(GUS_2020!AF67&lt;&gt;"",GUS_2020!AF67*41.868/1000,"")</f>
        <v/>
      </c>
      <c r="AG67" s="257" t="str">
        <f>IF(GUS_2020!AG67&lt;&gt;"",GUS_2020!AG67*41.868/1000,"")</f>
        <v/>
      </c>
      <c r="AH67" s="257" t="str">
        <f>IF(GUS_2020!AH67&lt;&gt;"",GUS_2020!AH67*41.868/1000,"")</f>
        <v/>
      </c>
      <c r="AI67" s="257" t="str">
        <f>IF(GUS_2020!AI67&lt;&gt;"",GUS_2020!AI67*41.868/1000,"")</f>
        <v/>
      </c>
      <c r="AJ67" s="257" t="str">
        <f>IF(GUS_2020!AJ67&lt;&gt;"",GUS_2020!AJ67*41.868/1000,"")</f>
        <v/>
      </c>
      <c r="AK67" s="257" t="str">
        <f>IF(GUS_2020!AK67&lt;&gt;"",GUS_2020!AK67*41.868/1000,"")</f>
        <v/>
      </c>
      <c r="AL67" s="257" t="str">
        <f>IF(GUS_2020!AL67&lt;&gt;"",GUS_2020!AL67*41.868/1000,"")</f>
        <v/>
      </c>
      <c r="AM67" s="257" t="str">
        <f>IF(GUS_2020!AM67&lt;&gt;"",GUS_2020!AM67*41.868/1000,"")</f>
        <v/>
      </c>
      <c r="AN67" s="257" t="str">
        <f>IF(GUS_2020!AN67&lt;&gt;"",GUS_2020!AN67*41.868/1000,"")</f>
        <v/>
      </c>
      <c r="AO67" s="257" t="str">
        <f>IF(GUS_2020!AO67&lt;&gt;"",GUS_2020!AO67*41.868/1000,"")</f>
        <v/>
      </c>
      <c r="AP67" s="257" t="str">
        <f>IF(GUS_2020!AP67&lt;&gt;"",GUS_2020!AP67*41.868/1000,"")</f>
        <v/>
      </c>
      <c r="AQ67" s="257" t="str">
        <f>IF(GUS_2020!AQ67&lt;&gt;"",GUS_2020!AQ67*41.868/1000,"")</f>
        <v/>
      </c>
      <c r="AR67" s="257" t="str">
        <f>IF(GUS_2020!AR67&lt;&gt;"",GUS_2020!AR67*41.868/1000,"")</f>
        <v/>
      </c>
      <c r="AS67" s="257" t="str">
        <f>IF(GUS_2020!AS67&lt;&gt;"",GUS_2020!AS67*41.868/1000,"")</f>
        <v/>
      </c>
      <c r="AT67" s="257" t="str">
        <f>IF(GUS_2020!AT67&lt;&gt;"",GUS_2020!AT67*41.868/1000,"")</f>
        <v/>
      </c>
      <c r="AU67" s="257" t="str">
        <f>IF(GUS_2020!AU67&lt;&gt;"",GUS_2020!AU67*41.868/1000,"")</f>
        <v/>
      </c>
      <c r="AV67" s="257" t="str">
        <f>IF(GUS_2020!AV67&lt;&gt;"",GUS_2020!AV67*41.868/1000,"")</f>
        <v/>
      </c>
      <c r="AW67" s="257" t="str">
        <f>IF(GUS_2020!AW67&lt;&gt;"",GUS_2020!AW67*41.868/1000,"")</f>
        <v/>
      </c>
      <c r="AX67" s="257" t="str">
        <f>IF(GUS_2020!AX67&lt;&gt;"",GUS_2020!AX67*41.868/1000,"")</f>
        <v/>
      </c>
      <c r="AY67" s="257" t="str">
        <f>IF(GUS_2020!AY67&lt;&gt;"",GUS_2020!AY67*41.868/1000,"")</f>
        <v/>
      </c>
      <c r="AZ67" s="257" t="str">
        <f>IF(GUS_2020!AZ67&lt;&gt;"",GUS_2020!AZ67*41.868/1000,"")</f>
        <v/>
      </c>
      <c r="BA67" s="257" t="str">
        <f>IF(GUS_2020!BA67&lt;&gt;"",GUS_2020!BA67*41.868/1000,"")</f>
        <v/>
      </c>
      <c r="BB67" s="257" t="str">
        <f>IF(GUS_2020!BB67&lt;&gt;"",GUS_2020!BB67*41.868/1000,"")</f>
        <v/>
      </c>
      <c r="BC67" s="257" t="str">
        <f>IF(GUS_2020!BC67&lt;&gt;"",GUS_2020!BC67*41.868/1000,"")</f>
        <v/>
      </c>
      <c r="BD67" s="257" t="str">
        <f>IF(GUS_2020!BD67&lt;&gt;"",GUS_2020!BD67*41.868/1000,"")</f>
        <v/>
      </c>
      <c r="BE67" s="257" t="str">
        <f>IF(GUS_2020!BE67&lt;&gt;"",GUS_2020!BE67*41.868/1000,"")</f>
        <v/>
      </c>
      <c r="BF67" s="257" t="str">
        <f>IF(GUS_2020!BF67&lt;&gt;"",GUS_2020!BF67*41.868/1000,"")</f>
        <v/>
      </c>
      <c r="BG67" s="257" t="str">
        <f>IF(GUS_2020!BG67&lt;&gt;"",GUS_2020!BG67*41.868/1000,"")</f>
        <v/>
      </c>
      <c r="BH67" s="257" t="str">
        <f>IF(GUS_2020!BH67&lt;&gt;"",GUS_2020!BH67*41.868/1000,"")</f>
        <v/>
      </c>
      <c r="BI67" s="257" t="str">
        <f>IF(GUS_2020!BI67&lt;&gt;"",GUS_2020!BI67*41.868/1000,"")</f>
        <v/>
      </c>
      <c r="BJ67" s="257" t="str">
        <f>IF(GUS_2020!BJ67&lt;&gt;"",GUS_2020!BJ67*41.868/1000,"")</f>
        <v/>
      </c>
      <c r="BK67" s="257" t="str">
        <f>IF(GUS_2020!BK67&lt;&gt;"",GUS_2020!BK67*41.868/1000,"")</f>
        <v/>
      </c>
      <c r="BL67" s="257" t="str">
        <f>IF(GUS_2020!BL67&lt;&gt;"",GUS_2020!BL67*41.868/1000,"")</f>
        <v/>
      </c>
      <c r="BM67" s="257" t="str">
        <f>IF(GUS_2020!BM67&lt;&gt;"",GUS_2020!BM67*41.868/1000,"")</f>
        <v/>
      </c>
      <c r="BN67" s="257" t="str">
        <f>IF(GUS_2020!BN67&lt;&gt;"",GUS_2020!BN67*41.868/1000,"")</f>
        <v/>
      </c>
      <c r="BO67" s="257" t="str">
        <f>IF(GUS_2020!BO67&lt;&gt;"",GUS_2020!BO67*41.868/1000,"")</f>
        <v/>
      </c>
      <c r="BP67" s="257" t="str">
        <f>IF(GUS_2020!BP67&lt;&gt;"",GUS_2020!BP67*41.868/1000,"")</f>
        <v/>
      </c>
      <c r="BQ67" s="257" t="str">
        <f>IF(GUS_2020!BQ67&lt;&gt;"",GUS_2020!BQ67*41.868/1000,"")</f>
        <v/>
      </c>
      <c r="BR67" s="257" t="str">
        <f>IF(GUS_2020!BR67&lt;&gt;"",GUS_2020!BR67*41.868/1000,"")</f>
        <v/>
      </c>
      <c r="BS67" s="257" t="str">
        <f>IF(GUS_2020!BS67&lt;&gt;"",GUS_2020!BS67*41.868/1000,"")</f>
        <v/>
      </c>
    </row>
    <row r="68" spans="1:71" ht="22.5">
      <c r="A68" s="256" t="s">
        <v>711</v>
      </c>
      <c r="B68" s="257" t="str">
        <f>IF(GUS_2020!B68&lt;&gt;"",GUS_2020!B68*41.868/1000,"")</f>
        <v/>
      </c>
      <c r="C68" s="257" t="str">
        <f>IF(GUS_2020!C68&lt;&gt;"",GUS_2020!C68*41.868/1000,"")</f>
        <v/>
      </c>
      <c r="D68" s="257" t="str">
        <f>IF(GUS_2020!D68&lt;&gt;"",GUS_2020!D68*41.868/1000,"")</f>
        <v/>
      </c>
      <c r="E68" s="257" t="str">
        <f>IF(GUS_2020!E68&lt;&gt;"",GUS_2020!E68*41.868/1000,"")</f>
        <v/>
      </c>
      <c r="F68" s="257" t="str">
        <f>IF(GUS_2020!F68&lt;&gt;"",GUS_2020!F68*41.868/1000,"")</f>
        <v/>
      </c>
      <c r="G68" s="257" t="str">
        <f>IF(GUS_2020!G68&lt;&gt;"",GUS_2020!G68*41.868/1000,"")</f>
        <v/>
      </c>
      <c r="H68" s="257" t="str">
        <f>IF(GUS_2020!H68&lt;&gt;"",GUS_2020!H68*41.868/1000,"")</f>
        <v/>
      </c>
      <c r="I68" s="257" t="str">
        <f>IF(GUS_2020!I68&lt;&gt;"",GUS_2020!I68*41.868/1000,"")</f>
        <v/>
      </c>
      <c r="J68" s="257" t="str">
        <f>IF(GUS_2020!J68&lt;&gt;"",GUS_2020!J68*41.868/1000,"")</f>
        <v/>
      </c>
      <c r="K68" s="257" t="str">
        <f>IF(GUS_2020!K68&lt;&gt;"",GUS_2020!K68*41.868/1000,"")</f>
        <v/>
      </c>
      <c r="L68" s="257" t="str">
        <f>IF(GUS_2020!L68&lt;&gt;"",GUS_2020!L68*41.868/1000,"")</f>
        <v/>
      </c>
      <c r="M68" s="257" t="str">
        <f>IF(GUS_2020!M68&lt;&gt;"",GUS_2020!M68*41.868/1000,"")</f>
        <v/>
      </c>
      <c r="N68" s="257" t="str">
        <f>IF(GUS_2020!N68&lt;&gt;"",GUS_2020!N68*41.868/1000,"")</f>
        <v/>
      </c>
      <c r="O68" s="257" t="str">
        <f>IF(GUS_2020!O68&lt;&gt;"",GUS_2020!O68*41.868/1000,"")</f>
        <v/>
      </c>
      <c r="P68" s="257" t="str">
        <f>IF(GUS_2020!P68&lt;&gt;"",GUS_2020!P68*41.868/1000,"")</f>
        <v/>
      </c>
      <c r="Q68" s="257" t="str">
        <f>IF(GUS_2020!Q68&lt;&gt;"",GUS_2020!Q68*41.868/1000,"")</f>
        <v/>
      </c>
      <c r="R68" s="257" t="str">
        <f>IF(GUS_2020!R68&lt;&gt;"",GUS_2020!R68*41.868/1000,"")</f>
        <v/>
      </c>
      <c r="S68" s="257" t="str">
        <f>IF(GUS_2020!S68&lt;&gt;"",GUS_2020!S68*41.868/1000,"")</f>
        <v/>
      </c>
      <c r="T68" s="257" t="str">
        <f>IF(GUS_2020!T68&lt;&gt;"",GUS_2020!T68*41.868/1000,"")</f>
        <v/>
      </c>
      <c r="U68" s="257" t="str">
        <f>IF(GUS_2020!U68&lt;&gt;"",GUS_2020!U68*41.868/1000,"")</f>
        <v/>
      </c>
      <c r="V68" s="257" t="str">
        <f>IF(GUS_2020!V68&lt;&gt;"",GUS_2020!V68*41.868/1000,"")</f>
        <v/>
      </c>
      <c r="W68" s="257" t="str">
        <f>IF(GUS_2020!W68&lt;&gt;"",GUS_2020!W68*41.868/1000,"")</f>
        <v/>
      </c>
      <c r="X68" s="257" t="str">
        <f>IF(GUS_2020!X68&lt;&gt;"",GUS_2020!X68*41.868/1000,"")</f>
        <v/>
      </c>
      <c r="Y68" s="257" t="str">
        <f>IF(GUS_2020!Y68&lt;&gt;"",GUS_2020!Y68*41.868/1000,"")</f>
        <v/>
      </c>
      <c r="Z68" s="257" t="str">
        <f>IF(GUS_2020!Z68&lt;&gt;"",GUS_2020!Z68*41.868/1000,"")</f>
        <v/>
      </c>
      <c r="AA68" s="257" t="str">
        <f>IF(GUS_2020!AA68&lt;&gt;"",GUS_2020!AA68*41.868/1000,"")</f>
        <v/>
      </c>
      <c r="AB68" s="257" t="str">
        <f>IF(GUS_2020!AB68&lt;&gt;"",GUS_2020!AB68*41.868/1000,"")</f>
        <v/>
      </c>
      <c r="AC68" s="257" t="str">
        <f>IF(GUS_2020!AC68&lt;&gt;"",GUS_2020!AC68*41.868/1000,"")</f>
        <v/>
      </c>
      <c r="AD68" s="257" t="str">
        <f>IF(GUS_2020!AD68&lt;&gt;"",GUS_2020!AD68*41.868/1000,"")</f>
        <v/>
      </c>
      <c r="AE68" s="257" t="str">
        <f>IF(GUS_2020!AE68&lt;&gt;"",GUS_2020!AE68*41.868/1000,"")</f>
        <v/>
      </c>
      <c r="AF68" s="257" t="str">
        <f>IF(GUS_2020!AF68&lt;&gt;"",GUS_2020!AF68*41.868/1000,"")</f>
        <v/>
      </c>
      <c r="AG68" s="257" t="str">
        <f>IF(GUS_2020!AG68&lt;&gt;"",GUS_2020!AG68*41.868/1000,"")</f>
        <v/>
      </c>
      <c r="AH68" s="257" t="str">
        <f>IF(GUS_2020!AH68&lt;&gt;"",GUS_2020!AH68*41.868/1000,"")</f>
        <v/>
      </c>
      <c r="AI68" s="257" t="str">
        <f>IF(GUS_2020!AI68&lt;&gt;"",GUS_2020!AI68*41.868/1000,"")</f>
        <v/>
      </c>
      <c r="AJ68" s="257" t="str">
        <f>IF(GUS_2020!AJ68&lt;&gt;"",GUS_2020!AJ68*41.868/1000,"")</f>
        <v/>
      </c>
      <c r="AK68" s="257" t="str">
        <f>IF(GUS_2020!AK68&lt;&gt;"",GUS_2020!AK68*41.868/1000,"")</f>
        <v/>
      </c>
      <c r="AL68" s="257" t="str">
        <f>IF(GUS_2020!AL68&lt;&gt;"",GUS_2020!AL68*41.868/1000,"")</f>
        <v/>
      </c>
      <c r="AM68" s="257" t="str">
        <f>IF(GUS_2020!AM68&lt;&gt;"",GUS_2020!AM68*41.868/1000,"")</f>
        <v/>
      </c>
      <c r="AN68" s="257" t="str">
        <f>IF(GUS_2020!AN68&lt;&gt;"",GUS_2020!AN68*41.868/1000,"")</f>
        <v/>
      </c>
      <c r="AO68" s="257" t="str">
        <f>IF(GUS_2020!AO68&lt;&gt;"",GUS_2020!AO68*41.868/1000,"")</f>
        <v/>
      </c>
      <c r="AP68" s="257" t="str">
        <f>IF(GUS_2020!AP68&lt;&gt;"",GUS_2020!AP68*41.868/1000,"")</f>
        <v/>
      </c>
      <c r="AQ68" s="257" t="str">
        <f>IF(GUS_2020!AQ68&lt;&gt;"",GUS_2020!AQ68*41.868/1000,"")</f>
        <v/>
      </c>
      <c r="AR68" s="257" t="str">
        <f>IF(GUS_2020!AR68&lt;&gt;"",GUS_2020!AR68*41.868/1000,"")</f>
        <v/>
      </c>
      <c r="AS68" s="257" t="str">
        <f>IF(GUS_2020!AS68&lt;&gt;"",GUS_2020!AS68*41.868/1000,"")</f>
        <v/>
      </c>
      <c r="AT68" s="257" t="str">
        <f>IF(GUS_2020!AT68&lt;&gt;"",GUS_2020!AT68*41.868/1000,"")</f>
        <v/>
      </c>
      <c r="AU68" s="257" t="str">
        <f>IF(GUS_2020!AU68&lt;&gt;"",GUS_2020!AU68*41.868/1000,"")</f>
        <v/>
      </c>
      <c r="AV68" s="257" t="str">
        <f>IF(GUS_2020!AV68&lt;&gt;"",GUS_2020!AV68*41.868/1000,"")</f>
        <v/>
      </c>
      <c r="AW68" s="257" t="str">
        <f>IF(GUS_2020!AW68&lt;&gt;"",GUS_2020!AW68*41.868/1000,"")</f>
        <v/>
      </c>
      <c r="AX68" s="257" t="str">
        <f>IF(GUS_2020!AX68&lt;&gt;"",GUS_2020!AX68*41.868/1000,"")</f>
        <v/>
      </c>
      <c r="AY68" s="257" t="str">
        <f>IF(GUS_2020!AY68&lt;&gt;"",GUS_2020!AY68*41.868/1000,"")</f>
        <v/>
      </c>
      <c r="AZ68" s="257" t="str">
        <f>IF(GUS_2020!AZ68&lt;&gt;"",GUS_2020!AZ68*41.868/1000,"")</f>
        <v/>
      </c>
      <c r="BA68" s="257" t="str">
        <f>IF(GUS_2020!BA68&lt;&gt;"",GUS_2020!BA68*41.868/1000,"")</f>
        <v/>
      </c>
      <c r="BB68" s="257" t="str">
        <f>IF(GUS_2020!BB68&lt;&gt;"",GUS_2020!BB68*41.868/1000,"")</f>
        <v/>
      </c>
      <c r="BC68" s="257" t="str">
        <f>IF(GUS_2020!BC68&lt;&gt;"",GUS_2020!BC68*41.868/1000,"")</f>
        <v/>
      </c>
      <c r="BD68" s="257" t="str">
        <f>IF(GUS_2020!BD68&lt;&gt;"",GUS_2020!BD68*41.868/1000,"")</f>
        <v/>
      </c>
      <c r="BE68" s="257" t="str">
        <f>IF(GUS_2020!BE68&lt;&gt;"",GUS_2020!BE68*41.868/1000,"")</f>
        <v/>
      </c>
      <c r="BF68" s="257" t="str">
        <f>IF(GUS_2020!BF68&lt;&gt;"",GUS_2020!BF68*41.868/1000,"")</f>
        <v/>
      </c>
      <c r="BG68" s="257" t="str">
        <f>IF(GUS_2020!BG68&lt;&gt;"",GUS_2020!BG68*41.868/1000,"")</f>
        <v/>
      </c>
      <c r="BH68" s="257" t="str">
        <f>IF(GUS_2020!BH68&lt;&gt;"",GUS_2020!BH68*41.868/1000,"")</f>
        <v/>
      </c>
      <c r="BI68" s="257" t="str">
        <f>IF(GUS_2020!BI68&lt;&gt;"",GUS_2020!BI68*41.868/1000,"")</f>
        <v/>
      </c>
      <c r="BJ68" s="257" t="str">
        <f>IF(GUS_2020!BJ68&lt;&gt;"",GUS_2020!BJ68*41.868/1000,"")</f>
        <v/>
      </c>
      <c r="BK68" s="257" t="str">
        <f>IF(GUS_2020!BK68&lt;&gt;"",GUS_2020!BK68*41.868/1000,"")</f>
        <v/>
      </c>
      <c r="BL68" s="257" t="str">
        <f>IF(GUS_2020!BL68&lt;&gt;"",GUS_2020!BL68*41.868/1000,"")</f>
        <v/>
      </c>
      <c r="BM68" s="257" t="str">
        <f>IF(GUS_2020!BM68&lt;&gt;"",GUS_2020!BM68*41.868/1000,"")</f>
        <v/>
      </c>
      <c r="BN68" s="257" t="str">
        <f>IF(GUS_2020!BN68&lt;&gt;"",GUS_2020!BN68*41.868/1000,"")</f>
        <v/>
      </c>
      <c r="BO68" s="257" t="str">
        <f>IF(GUS_2020!BO68&lt;&gt;"",GUS_2020!BO68*41.868/1000,"")</f>
        <v/>
      </c>
      <c r="BP68" s="257" t="str">
        <f>IF(GUS_2020!BP68&lt;&gt;"",GUS_2020!BP68*41.868/1000,"")</f>
        <v/>
      </c>
      <c r="BQ68" s="257" t="str">
        <f>IF(GUS_2020!BQ68&lt;&gt;"",GUS_2020!BQ68*41.868/1000,"")</f>
        <v/>
      </c>
      <c r="BR68" s="257" t="str">
        <f>IF(GUS_2020!BR68&lt;&gt;"",GUS_2020!BR68*41.868/1000,"")</f>
        <v/>
      </c>
      <c r="BS68" s="257" t="str">
        <f>IF(GUS_2020!BS68&lt;&gt;"",GUS_2020!BS68*41.868/1000,"")</f>
        <v/>
      </c>
    </row>
    <row r="69" spans="1:71" ht="22.5">
      <c r="A69" s="256" t="s">
        <v>725</v>
      </c>
      <c r="B69" s="257" t="str">
        <f>IF(GUS_2020!B69&lt;&gt;"",GUS_2020!B69*41.868/1000,"")</f>
        <v/>
      </c>
      <c r="C69" s="257" t="str">
        <f>IF(GUS_2020!C69&lt;&gt;"",GUS_2020!C69*41.868/1000,"")</f>
        <v/>
      </c>
      <c r="D69" s="257" t="str">
        <f>IF(GUS_2020!D69&lt;&gt;"",GUS_2020!D69*41.868/1000,"")</f>
        <v/>
      </c>
      <c r="E69" s="257" t="str">
        <f>IF(GUS_2020!E69&lt;&gt;"",GUS_2020!E69*41.868/1000,"")</f>
        <v/>
      </c>
      <c r="F69" s="257" t="str">
        <f>IF(GUS_2020!F69&lt;&gt;"",GUS_2020!F69*41.868/1000,"")</f>
        <v/>
      </c>
      <c r="G69" s="257" t="str">
        <f>IF(GUS_2020!G69&lt;&gt;"",GUS_2020!G69*41.868/1000,"")</f>
        <v/>
      </c>
      <c r="H69" s="257" t="str">
        <f>IF(GUS_2020!H69&lt;&gt;"",GUS_2020!H69*41.868/1000,"")</f>
        <v/>
      </c>
      <c r="I69" s="257" t="str">
        <f>IF(GUS_2020!I69&lt;&gt;"",GUS_2020!I69*41.868/1000,"")</f>
        <v/>
      </c>
      <c r="J69" s="257" t="str">
        <f>IF(GUS_2020!J69&lt;&gt;"",GUS_2020!J69*41.868/1000,"")</f>
        <v/>
      </c>
      <c r="K69" s="257" t="str">
        <f>IF(GUS_2020!K69&lt;&gt;"",GUS_2020!K69*41.868/1000,"")</f>
        <v/>
      </c>
      <c r="L69" s="257" t="str">
        <f>IF(GUS_2020!L69&lt;&gt;"",GUS_2020!L69*41.868/1000,"")</f>
        <v/>
      </c>
      <c r="M69" s="257" t="str">
        <f>IF(GUS_2020!M69&lt;&gt;"",GUS_2020!M69*41.868/1000,"")</f>
        <v/>
      </c>
      <c r="N69" s="257" t="str">
        <f>IF(GUS_2020!N69&lt;&gt;"",GUS_2020!N69*41.868/1000,"")</f>
        <v/>
      </c>
      <c r="O69" s="257" t="str">
        <f>IF(GUS_2020!O69&lt;&gt;"",GUS_2020!O69*41.868/1000,"")</f>
        <v/>
      </c>
      <c r="P69" s="257" t="str">
        <f>IF(GUS_2020!P69&lt;&gt;"",GUS_2020!P69*41.868/1000,"")</f>
        <v/>
      </c>
      <c r="Q69" s="257" t="str">
        <f>IF(GUS_2020!Q69&lt;&gt;"",GUS_2020!Q69*41.868/1000,"")</f>
        <v/>
      </c>
      <c r="R69" s="257" t="str">
        <f>IF(GUS_2020!R69&lt;&gt;"",GUS_2020!R69*41.868/1000,"")</f>
        <v/>
      </c>
      <c r="S69" s="257" t="str">
        <f>IF(GUS_2020!S69&lt;&gt;"",GUS_2020!S69*41.868/1000,"")</f>
        <v/>
      </c>
      <c r="T69" s="257" t="str">
        <f>IF(GUS_2020!T69&lt;&gt;"",GUS_2020!T69*41.868/1000,"")</f>
        <v/>
      </c>
      <c r="U69" s="257" t="str">
        <f>IF(GUS_2020!U69&lt;&gt;"",GUS_2020!U69*41.868/1000,"")</f>
        <v/>
      </c>
      <c r="V69" s="257" t="str">
        <f>IF(GUS_2020!V69&lt;&gt;"",GUS_2020!V69*41.868/1000,"")</f>
        <v/>
      </c>
      <c r="W69" s="257" t="str">
        <f>IF(GUS_2020!W69&lt;&gt;"",GUS_2020!W69*41.868/1000,"")</f>
        <v/>
      </c>
      <c r="X69" s="257" t="str">
        <f>IF(GUS_2020!X69&lt;&gt;"",GUS_2020!X69*41.868/1000,"")</f>
        <v/>
      </c>
      <c r="Y69" s="257" t="str">
        <f>IF(GUS_2020!Y69&lt;&gt;"",GUS_2020!Y69*41.868/1000,"")</f>
        <v/>
      </c>
      <c r="Z69" s="257" t="str">
        <f>IF(GUS_2020!Z69&lt;&gt;"",GUS_2020!Z69*41.868/1000,"")</f>
        <v/>
      </c>
      <c r="AA69" s="257" t="str">
        <f>IF(GUS_2020!AA69&lt;&gt;"",GUS_2020!AA69*41.868/1000,"")</f>
        <v/>
      </c>
      <c r="AB69" s="257" t="str">
        <f>IF(GUS_2020!AB69&lt;&gt;"",GUS_2020!AB69*41.868/1000,"")</f>
        <v/>
      </c>
      <c r="AC69" s="257" t="str">
        <f>IF(GUS_2020!AC69&lt;&gt;"",GUS_2020!AC69*41.868/1000,"")</f>
        <v/>
      </c>
      <c r="AD69" s="257" t="str">
        <f>IF(GUS_2020!AD69&lt;&gt;"",GUS_2020!AD69*41.868/1000,"")</f>
        <v/>
      </c>
      <c r="AE69" s="257" t="str">
        <f>IF(GUS_2020!AE69&lt;&gt;"",GUS_2020!AE69*41.868/1000,"")</f>
        <v/>
      </c>
      <c r="AF69" s="257" t="str">
        <f>IF(GUS_2020!AF69&lt;&gt;"",GUS_2020!AF69*41.868/1000,"")</f>
        <v/>
      </c>
      <c r="AG69" s="257" t="str">
        <f>IF(GUS_2020!AG69&lt;&gt;"",GUS_2020!AG69*41.868/1000,"")</f>
        <v/>
      </c>
      <c r="AH69" s="257" t="str">
        <f>IF(GUS_2020!AH69&lt;&gt;"",GUS_2020!AH69*41.868/1000,"")</f>
        <v/>
      </c>
      <c r="AI69" s="257" t="str">
        <f>IF(GUS_2020!AI69&lt;&gt;"",GUS_2020!AI69*41.868/1000,"")</f>
        <v/>
      </c>
      <c r="AJ69" s="257" t="str">
        <f>IF(GUS_2020!AJ69&lt;&gt;"",GUS_2020!AJ69*41.868/1000,"")</f>
        <v/>
      </c>
      <c r="AK69" s="257" t="str">
        <f>IF(GUS_2020!AK69&lt;&gt;"",GUS_2020!AK69*41.868/1000,"")</f>
        <v/>
      </c>
      <c r="AL69" s="257" t="str">
        <f>IF(GUS_2020!AL69&lt;&gt;"",GUS_2020!AL69*41.868/1000,"")</f>
        <v/>
      </c>
      <c r="AM69" s="257" t="str">
        <f>IF(GUS_2020!AM69&lt;&gt;"",GUS_2020!AM69*41.868/1000,"")</f>
        <v/>
      </c>
      <c r="AN69" s="257" t="str">
        <f>IF(GUS_2020!AN69&lt;&gt;"",GUS_2020!AN69*41.868/1000,"")</f>
        <v/>
      </c>
      <c r="AO69" s="257" t="str">
        <f>IF(GUS_2020!AO69&lt;&gt;"",GUS_2020!AO69*41.868/1000,"")</f>
        <v/>
      </c>
      <c r="AP69" s="257" t="str">
        <f>IF(GUS_2020!AP69&lt;&gt;"",GUS_2020!AP69*41.868/1000,"")</f>
        <v/>
      </c>
      <c r="AQ69" s="257" t="str">
        <f>IF(GUS_2020!AQ69&lt;&gt;"",GUS_2020!AQ69*41.868/1000,"")</f>
        <v/>
      </c>
      <c r="AR69" s="257" t="str">
        <f>IF(GUS_2020!AR69&lt;&gt;"",GUS_2020!AR69*41.868/1000,"")</f>
        <v/>
      </c>
      <c r="AS69" s="257" t="str">
        <f>IF(GUS_2020!AS69&lt;&gt;"",GUS_2020!AS69*41.868/1000,"")</f>
        <v/>
      </c>
      <c r="AT69" s="257" t="str">
        <f>IF(GUS_2020!AT69&lt;&gt;"",GUS_2020!AT69*41.868/1000,"")</f>
        <v/>
      </c>
      <c r="AU69" s="257" t="str">
        <f>IF(GUS_2020!AU69&lt;&gt;"",GUS_2020!AU69*41.868/1000,"")</f>
        <v/>
      </c>
      <c r="AV69" s="257" t="str">
        <f>IF(GUS_2020!AV69&lt;&gt;"",GUS_2020!AV69*41.868/1000,"")</f>
        <v/>
      </c>
      <c r="AW69" s="257" t="str">
        <f>IF(GUS_2020!AW69&lt;&gt;"",GUS_2020!AW69*41.868/1000,"")</f>
        <v/>
      </c>
      <c r="AX69" s="257" t="str">
        <f>IF(GUS_2020!AX69&lt;&gt;"",GUS_2020!AX69*41.868/1000,"")</f>
        <v/>
      </c>
      <c r="AY69" s="257" t="str">
        <f>IF(GUS_2020!AY69&lt;&gt;"",GUS_2020!AY69*41.868/1000,"")</f>
        <v/>
      </c>
      <c r="AZ69" s="257" t="str">
        <f>IF(GUS_2020!AZ69&lt;&gt;"",GUS_2020!AZ69*41.868/1000,"")</f>
        <v/>
      </c>
      <c r="BA69" s="257" t="str">
        <f>IF(GUS_2020!BA69&lt;&gt;"",GUS_2020!BA69*41.868/1000,"")</f>
        <v/>
      </c>
      <c r="BB69" s="257" t="str">
        <f>IF(GUS_2020!BB69&lt;&gt;"",GUS_2020!BB69*41.868/1000,"")</f>
        <v/>
      </c>
      <c r="BC69" s="257" t="str">
        <f>IF(GUS_2020!BC69&lt;&gt;"",GUS_2020!BC69*41.868/1000,"")</f>
        <v/>
      </c>
      <c r="BD69" s="257" t="str">
        <f>IF(GUS_2020!BD69&lt;&gt;"",GUS_2020!BD69*41.868/1000,"")</f>
        <v/>
      </c>
      <c r="BE69" s="257" t="str">
        <f>IF(GUS_2020!BE69&lt;&gt;"",GUS_2020!BE69*41.868/1000,"")</f>
        <v/>
      </c>
      <c r="BF69" s="257" t="str">
        <f>IF(GUS_2020!BF69&lt;&gt;"",GUS_2020!BF69*41.868/1000,"")</f>
        <v/>
      </c>
      <c r="BG69" s="257" t="str">
        <f>IF(GUS_2020!BG69&lt;&gt;"",GUS_2020!BG69*41.868/1000,"")</f>
        <v/>
      </c>
      <c r="BH69" s="257" t="str">
        <f>IF(GUS_2020!BH69&lt;&gt;"",GUS_2020!BH69*41.868/1000,"")</f>
        <v/>
      </c>
      <c r="BI69" s="257" t="str">
        <f>IF(GUS_2020!BI69&lt;&gt;"",GUS_2020!BI69*41.868/1000,"")</f>
        <v/>
      </c>
      <c r="BJ69" s="257" t="str">
        <f>IF(GUS_2020!BJ69&lt;&gt;"",GUS_2020!BJ69*41.868/1000,"")</f>
        <v/>
      </c>
      <c r="BK69" s="257" t="str">
        <f>IF(GUS_2020!BK69&lt;&gt;"",GUS_2020!BK69*41.868/1000,"")</f>
        <v/>
      </c>
      <c r="BL69" s="257" t="str">
        <f>IF(GUS_2020!BL69&lt;&gt;"",GUS_2020!BL69*41.868/1000,"")</f>
        <v/>
      </c>
      <c r="BM69" s="257" t="str">
        <f>IF(GUS_2020!BM69&lt;&gt;"",GUS_2020!BM69*41.868/1000,"")</f>
        <v/>
      </c>
      <c r="BN69" s="257" t="str">
        <f>IF(GUS_2020!BN69&lt;&gt;"",GUS_2020!BN69*41.868/1000,"")</f>
        <v/>
      </c>
      <c r="BO69" s="257" t="str">
        <f>IF(GUS_2020!BO69&lt;&gt;"",GUS_2020!BO69*41.868/1000,"")</f>
        <v/>
      </c>
      <c r="BP69" s="257" t="str">
        <f>IF(GUS_2020!BP69&lt;&gt;"",GUS_2020!BP69*41.868/1000,"")</f>
        <v/>
      </c>
      <c r="BQ69" s="257" t="str">
        <f>IF(GUS_2020!BQ69&lt;&gt;"",GUS_2020!BQ69*41.868/1000,"")</f>
        <v/>
      </c>
      <c r="BR69" s="257" t="str">
        <f>IF(GUS_2020!BR69&lt;&gt;"",GUS_2020!BR69*41.868/1000,"")</f>
        <v/>
      </c>
      <c r="BS69" s="257" t="str">
        <f>IF(GUS_2020!BS69&lt;&gt;"",GUS_2020!BS69*41.868/1000,"")</f>
        <v/>
      </c>
    </row>
    <row r="70" spans="1:71" ht="22.5">
      <c r="A70" s="256" t="s">
        <v>726</v>
      </c>
      <c r="B70" s="257">
        <f>IF(GUS_2020!B70&lt;&gt;"",GUS_2020!B70*41.868/1000,"")</f>
        <v>29.223864000000003</v>
      </c>
      <c r="C70" s="257" t="str">
        <f>IF(GUS_2020!C70&lt;&gt;"",GUS_2020!C70*41.868/1000,"")</f>
        <v/>
      </c>
      <c r="D70" s="257" t="str">
        <f>IF(GUS_2020!D70&lt;&gt;"",GUS_2020!D70*41.868/1000,"")</f>
        <v/>
      </c>
      <c r="E70" s="257" t="str">
        <f>IF(GUS_2020!E70&lt;&gt;"",GUS_2020!E70*41.868/1000,"")</f>
        <v/>
      </c>
      <c r="F70" s="257" t="str">
        <f>IF(GUS_2020!F70&lt;&gt;"",GUS_2020!F70*41.868/1000,"")</f>
        <v/>
      </c>
      <c r="G70" s="257" t="str">
        <f>IF(GUS_2020!G70&lt;&gt;"",GUS_2020!G70*41.868/1000,"")</f>
        <v/>
      </c>
      <c r="H70" s="257" t="str">
        <f>IF(GUS_2020!H70&lt;&gt;"",GUS_2020!H70*41.868/1000,"")</f>
        <v/>
      </c>
      <c r="I70" s="257" t="str">
        <f>IF(GUS_2020!I70&lt;&gt;"",GUS_2020!I70*41.868/1000,"")</f>
        <v/>
      </c>
      <c r="J70" s="257" t="str">
        <f>IF(GUS_2020!J70&lt;&gt;"",GUS_2020!J70*41.868/1000,"")</f>
        <v/>
      </c>
      <c r="K70" s="257" t="str">
        <f>IF(GUS_2020!K70&lt;&gt;"",GUS_2020!K70*41.868/1000,"")</f>
        <v/>
      </c>
      <c r="L70" s="257" t="str">
        <f>IF(GUS_2020!L70&lt;&gt;"",GUS_2020!L70*41.868/1000,"")</f>
        <v/>
      </c>
      <c r="M70" s="257" t="str">
        <f>IF(GUS_2020!M70&lt;&gt;"",GUS_2020!M70*41.868/1000,"")</f>
        <v/>
      </c>
      <c r="N70" s="257" t="str">
        <f>IF(GUS_2020!N70&lt;&gt;"",GUS_2020!N70*41.868/1000,"")</f>
        <v/>
      </c>
      <c r="O70" s="257" t="str">
        <f>IF(GUS_2020!O70&lt;&gt;"",GUS_2020!O70*41.868/1000,"")</f>
        <v/>
      </c>
      <c r="P70" s="257" t="str">
        <f>IF(GUS_2020!P70&lt;&gt;"",GUS_2020!P70*41.868/1000,"")</f>
        <v/>
      </c>
      <c r="Q70" s="257" t="str">
        <f>IF(GUS_2020!Q70&lt;&gt;"",GUS_2020!Q70*41.868/1000,"")</f>
        <v/>
      </c>
      <c r="R70" s="257" t="str">
        <f>IF(GUS_2020!R70&lt;&gt;"",GUS_2020!R70*41.868/1000,"")</f>
        <v/>
      </c>
      <c r="S70" s="257" t="str">
        <f>IF(GUS_2020!S70&lt;&gt;"",GUS_2020!S70*41.868/1000,"")</f>
        <v/>
      </c>
      <c r="T70" s="257" t="str">
        <f>IF(GUS_2020!T70&lt;&gt;"",GUS_2020!T70*41.868/1000,"")</f>
        <v/>
      </c>
      <c r="U70" s="257" t="str">
        <f>IF(GUS_2020!U70&lt;&gt;"",GUS_2020!U70*41.868/1000,"")</f>
        <v/>
      </c>
      <c r="V70" s="257" t="str">
        <f>IF(GUS_2020!V70&lt;&gt;"",GUS_2020!V70*41.868/1000,"")</f>
        <v/>
      </c>
      <c r="W70" s="257">
        <f>IF(GUS_2020!W70&lt;&gt;"",GUS_2020!W70*41.868/1000,"")</f>
        <v>29.223864000000003</v>
      </c>
      <c r="X70" s="257" t="str">
        <f>IF(GUS_2020!X70&lt;&gt;"",GUS_2020!X70*41.868/1000,"")</f>
        <v/>
      </c>
      <c r="Y70" s="257" t="str">
        <f>IF(GUS_2020!Y70&lt;&gt;"",GUS_2020!Y70*41.868/1000,"")</f>
        <v/>
      </c>
      <c r="Z70" s="257" t="str">
        <f>IF(GUS_2020!Z70&lt;&gt;"",GUS_2020!Z70*41.868/1000,"")</f>
        <v/>
      </c>
      <c r="AA70" s="257" t="str">
        <f>IF(GUS_2020!AA70&lt;&gt;"",GUS_2020!AA70*41.868/1000,"")</f>
        <v/>
      </c>
      <c r="AB70" s="257" t="str">
        <f>IF(GUS_2020!AB70&lt;&gt;"",GUS_2020!AB70*41.868/1000,"")</f>
        <v/>
      </c>
      <c r="AC70" s="257">
        <f>IF(GUS_2020!AC70&lt;&gt;"",GUS_2020!AC70*41.868/1000,"")</f>
        <v>5.3591040000000003</v>
      </c>
      <c r="AD70" s="257" t="str">
        <f>IF(GUS_2020!AD70&lt;&gt;"",GUS_2020!AD70*41.868/1000,"")</f>
        <v/>
      </c>
      <c r="AE70" s="257">
        <f>IF(GUS_2020!AE70&lt;&gt;"",GUS_2020!AE70*41.868/1000,"")</f>
        <v>1.1304360000000002</v>
      </c>
      <c r="AF70" s="257" t="str">
        <f>IF(GUS_2020!AF70&lt;&gt;"",GUS_2020!AF70*41.868/1000,"")</f>
        <v/>
      </c>
      <c r="AG70" s="257" t="str">
        <f>IF(GUS_2020!AG70&lt;&gt;"",GUS_2020!AG70*41.868/1000,"")</f>
        <v/>
      </c>
      <c r="AH70" s="257" t="str">
        <f>IF(GUS_2020!AH70&lt;&gt;"",GUS_2020!AH70*41.868/1000,"")</f>
        <v/>
      </c>
      <c r="AI70" s="257" t="str">
        <f>IF(GUS_2020!AI70&lt;&gt;"",GUS_2020!AI70*41.868/1000,"")</f>
        <v/>
      </c>
      <c r="AJ70" s="257" t="str">
        <f>IF(GUS_2020!AJ70&lt;&gt;"",GUS_2020!AJ70*41.868/1000,"")</f>
        <v/>
      </c>
      <c r="AK70" s="257">
        <f>IF(GUS_2020!AK70&lt;&gt;"",GUS_2020!AK70*41.868/1000,"")</f>
        <v>15.491160000000002</v>
      </c>
      <c r="AL70" s="257">
        <f>IF(GUS_2020!AL70&lt;&gt;"",GUS_2020!AL70*41.868/1000,"")</f>
        <v>0.46054800000000001</v>
      </c>
      <c r="AM70" s="257" t="str">
        <f>IF(GUS_2020!AM70&lt;&gt;"",GUS_2020!AM70*41.868/1000,"")</f>
        <v/>
      </c>
      <c r="AN70" s="257" t="str">
        <f>IF(GUS_2020!AN70&lt;&gt;"",GUS_2020!AN70*41.868/1000,"")</f>
        <v/>
      </c>
      <c r="AO70" s="257" t="str">
        <f>IF(GUS_2020!AO70&lt;&gt;"",GUS_2020!AO70*41.868/1000,"")</f>
        <v/>
      </c>
      <c r="AP70" s="257" t="str">
        <f>IF(GUS_2020!AP70&lt;&gt;"",GUS_2020!AP70*41.868/1000,"")</f>
        <v/>
      </c>
      <c r="AQ70" s="257" t="str">
        <f>IF(GUS_2020!AQ70&lt;&gt;"",GUS_2020!AQ70*41.868/1000,"")</f>
        <v/>
      </c>
      <c r="AR70" s="257" t="str">
        <f>IF(GUS_2020!AR70&lt;&gt;"",GUS_2020!AR70*41.868/1000,"")</f>
        <v/>
      </c>
      <c r="AS70" s="257">
        <f>IF(GUS_2020!AS70&lt;&gt;"",GUS_2020!AS70*41.868/1000,"")</f>
        <v>6.782616</v>
      </c>
      <c r="AT70" s="257" t="str">
        <f>IF(GUS_2020!AT70&lt;&gt;"",GUS_2020!AT70*41.868/1000,"")</f>
        <v/>
      </c>
      <c r="AU70" s="257" t="str">
        <f>IF(GUS_2020!AU70&lt;&gt;"",GUS_2020!AU70*41.868/1000,"")</f>
        <v/>
      </c>
      <c r="AV70" s="257" t="str">
        <f>IF(GUS_2020!AV70&lt;&gt;"",GUS_2020!AV70*41.868/1000,"")</f>
        <v/>
      </c>
      <c r="AW70" s="257" t="str">
        <f>IF(GUS_2020!AW70&lt;&gt;"",GUS_2020!AW70*41.868/1000,"")</f>
        <v/>
      </c>
      <c r="AX70" s="257" t="str">
        <f>IF(GUS_2020!AX70&lt;&gt;"",GUS_2020!AX70*41.868/1000,"")</f>
        <v/>
      </c>
      <c r="AY70" s="257" t="str">
        <f>IF(GUS_2020!AY70&lt;&gt;"",GUS_2020!AY70*41.868/1000,"")</f>
        <v/>
      </c>
      <c r="AZ70" s="257" t="str">
        <f>IF(GUS_2020!AZ70&lt;&gt;"",GUS_2020!AZ70*41.868/1000,"")</f>
        <v/>
      </c>
      <c r="BA70" s="257" t="str">
        <f>IF(GUS_2020!BA70&lt;&gt;"",GUS_2020!BA70*41.868/1000,"")</f>
        <v/>
      </c>
      <c r="BB70" s="257" t="str">
        <f>IF(GUS_2020!BB70&lt;&gt;"",GUS_2020!BB70*41.868/1000,"")</f>
        <v/>
      </c>
      <c r="BC70" s="257" t="str">
        <f>IF(GUS_2020!BC70&lt;&gt;"",GUS_2020!BC70*41.868/1000,"")</f>
        <v/>
      </c>
      <c r="BD70" s="257" t="str">
        <f>IF(GUS_2020!BD70&lt;&gt;"",GUS_2020!BD70*41.868/1000,"")</f>
        <v/>
      </c>
      <c r="BE70" s="257" t="str">
        <f>IF(GUS_2020!BE70&lt;&gt;"",GUS_2020!BE70*41.868/1000,"")</f>
        <v/>
      </c>
      <c r="BF70" s="257" t="str">
        <f>IF(GUS_2020!BF70&lt;&gt;"",GUS_2020!BF70*41.868/1000,"")</f>
        <v/>
      </c>
      <c r="BG70" s="257" t="str">
        <f>IF(GUS_2020!BG70&lt;&gt;"",GUS_2020!BG70*41.868/1000,"")</f>
        <v/>
      </c>
      <c r="BH70" s="257" t="str">
        <f>IF(GUS_2020!BH70&lt;&gt;"",GUS_2020!BH70*41.868/1000,"")</f>
        <v/>
      </c>
      <c r="BI70" s="257" t="str">
        <f>IF(GUS_2020!BI70&lt;&gt;"",GUS_2020!BI70*41.868/1000,"")</f>
        <v/>
      </c>
      <c r="BJ70" s="257" t="str">
        <f>IF(GUS_2020!BJ70&lt;&gt;"",GUS_2020!BJ70*41.868/1000,"")</f>
        <v/>
      </c>
      <c r="BK70" s="257" t="str">
        <f>IF(GUS_2020!BK70&lt;&gt;"",GUS_2020!BK70*41.868/1000,"")</f>
        <v/>
      </c>
      <c r="BL70" s="257" t="str">
        <f>IF(GUS_2020!BL70&lt;&gt;"",GUS_2020!BL70*41.868/1000,"")</f>
        <v/>
      </c>
      <c r="BM70" s="257" t="str">
        <f>IF(GUS_2020!BM70&lt;&gt;"",GUS_2020!BM70*41.868/1000,"")</f>
        <v/>
      </c>
      <c r="BN70" s="257" t="str">
        <f>IF(GUS_2020!BN70&lt;&gt;"",GUS_2020!BN70*41.868/1000,"")</f>
        <v/>
      </c>
      <c r="BO70" s="257" t="str">
        <f>IF(GUS_2020!BO70&lt;&gt;"",GUS_2020!BO70*41.868/1000,"")</f>
        <v/>
      </c>
      <c r="BP70" s="257" t="str">
        <f>IF(GUS_2020!BP70&lt;&gt;"",GUS_2020!BP70*41.868/1000,"")</f>
        <v/>
      </c>
      <c r="BQ70" s="257" t="str">
        <f>IF(GUS_2020!BQ70&lt;&gt;"",GUS_2020!BQ70*41.868/1000,"")</f>
        <v/>
      </c>
      <c r="BR70" s="257" t="str">
        <f>IF(GUS_2020!BR70&lt;&gt;"",GUS_2020!BR70*41.868/1000,"")</f>
        <v/>
      </c>
      <c r="BS70" s="257" t="str">
        <f>IF(GUS_2020!BS70&lt;&gt;"",GUS_2020!BS70*41.868/1000,"")</f>
        <v/>
      </c>
    </row>
    <row r="71" spans="1:71" ht="22.5">
      <c r="A71" s="256" t="s">
        <v>714</v>
      </c>
      <c r="B71" s="257">
        <f>IF(GUS_2020!B71&lt;&gt;"",GUS_2020!B71*41.868/1000,"")</f>
        <v>0.293076</v>
      </c>
      <c r="C71" s="257">
        <f>IF(GUS_2020!C71&lt;&gt;"",GUS_2020!C71*41.868/1000,"")</f>
        <v>0.293076</v>
      </c>
      <c r="D71" s="257" t="str">
        <f>IF(GUS_2020!D71&lt;&gt;"",GUS_2020!D71*41.868/1000,"")</f>
        <v/>
      </c>
      <c r="E71" s="257" t="str">
        <f>IF(GUS_2020!E71&lt;&gt;"",GUS_2020!E71*41.868/1000,"")</f>
        <v/>
      </c>
      <c r="F71" s="257" t="str">
        <f>IF(GUS_2020!F71&lt;&gt;"",GUS_2020!F71*41.868/1000,"")</f>
        <v/>
      </c>
      <c r="G71" s="257" t="str">
        <f>IF(GUS_2020!G71&lt;&gt;"",GUS_2020!G71*41.868/1000,"")</f>
        <v/>
      </c>
      <c r="H71" s="257" t="str">
        <f>IF(GUS_2020!H71&lt;&gt;"",GUS_2020!H71*41.868/1000,"")</f>
        <v/>
      </c>
      <c r="I71" s="257">
        <f>IF(GUS_2020!I71&lt;&gt;"",GUS_2020!I71*41.868/1000,"")</f>
        <v>0.293076</v>
      </c>
      <c r="J71" s="257" t="str">
        <f>IF(GUS_2020!J71&lt;&gt;"",GUS_2020!J71*41.868/1000,"")</f>
        <v/>
      </c>
      <c r="K71" s="257" t="str">
        <f>IF(GUS_2020!K71&lt;&gt;"",GUS_2020!K71*41.868/1000,"")</f>
        <v/>
      </c>
      <c r="L71" s="257" t="str">
        <f>IF(GUS_2020!L71&lt;&gt;"",GUS_2020!L71*41.868/1000,"")</f>
        <v/>
      </c>
      <c r="M71" s="257" t="str">
        <f>IF(GUS_2020!M71&lt;&gt;"",GUS_2020!M71*41.868/1000,"")</f>
        <v/>
      </c>
      <c r="N71" s="257" t="str">
        <f>IF(GUS_2020!N71&lt;&gt;"",GUS_2020!N71*41.868/1000,"")</f>
        <v/>
      </c>
      <c r="O71" s="257" t="str">
        <f>IF(GUS_2020!O71&lt;&gt;"",GUS_2020!O71*41.868/1000,"")</f>
        <v/>
      </c>
      <c r="P71" s="257" t="str">
        <f>IF(GUS_2020!P71&lt;&gt;"",GUS_2020!P71*41.868/1000,"")</f>
        <v/>
      </c>
      <c r="Q71" s="257" t="str">
        <f>IF(GUS_2020!Q71&lt;&gt;"",GUS_2020!Q71*41.868/1000,"")</f>
        <v/>
      </c>
      <c r="R71" s="257" t="str">
        <f>IF(GUS_2020!R71&lt;&gt;"",GUS_2020!R71*41.868/1000,"")</f>
        <v/>
      </c>
      <c r="S71" s="257" t="str">
        <f>IF(GUS_2020!S71&lt;&gt;"",GUS_2020!S71*41.868/1000,"")</f>
        <v/>
      </c>
      <c r="T71" s="257" t="str">
        <f>IF(GUS_2020!T71&lt;&gt;"",GUS_2020!T71*41.868/1000,"")</f>
        <v/>
      </c>
      <c r="U71" s="257" t="str">
        <f>IF(GUS_2020!U71&lt;&gt;"",GUS_2020!U71*41.868/1000,"")</f>
        <v/>
      </c>
      <c r="V71" s="257" t="str">
        <f>IF(GUS_2020!V71&lt;&gt;"",GUS_2020!V71*41.868/1000,"")</f>
        <v/>
      </c>
      <c r="W71" s="257" t="str">
        <f>IF(GUS_2020!W71&lt;&gt;"",GUS_2020!W71*41.868/1000,"")</f>
        <v/>
      </c>
      <c r="X71" s="257" t="str">
        <f>IF(GUS_2020!X71&lt;&gt;"",GUS_2020!X71*41.868/1000,"")</f>
        <v/>
      </c>
      <c r="Y71" s="257" t="str">
        <f>IF(GUS_2020!Y71&lt;&gt;"",GUS_2020!Y71*41.868/1000,"")</f>
        <v/>
      </c>
      <c r="Z71" s="257" t="str">
        <f>IF(GUS_2020!Z71&lt;&gt;"",GUS_2020!Z71*41.868/1000,"")</f>
        <v/>
      </c>
      <c r="AA71" s="257" t="str">
        <f>IF(GUS_2020!AA71&lt;&gt;"",GUS_2020!AA71*41.868/1000,"")</f>
        <v/>
      </c>
      <c r="AB71" s="257" t="str">
        <f>IF(GUS_2020!AB71&lt;&gt;"",GUS_2020!AB71*41.868/1000,"")</f>
        <v/>
      </c>
      <c r="AC71" s="257" t="str">
        <f>IF(GUS_2020!AC71&lt;&gt;"",GUS_2020!AC71*41.868/1000,"")</f>
        <v/>
      </c>
      <c r="AD71" s="257" t="str">
        <f>IF(GUS_2020!AD71&lt;&gt;"",GUS_2020!AD71*41.868/1000,"")</f>
        <v/>
      </c>
      <c r="AE71" s="257" t="str">
        <f>IF(GUS_2020!AE71&lt;&gt;"",GUS_2020!AE71*41.868/1000,"")</f>
        <v/>
      </c>
      <c r="AF71" s="257" t="str">
        <f>IF(GUS_2020!AF71&lt;&gt;"",GUS_2020!AF71*41.868/1000,"")</f>
        <v/>
      </c>
      <c r="AG71" s="257" t="str">
        <f>IF(GUS_2020!AG71&lt;&gt;"",GUS_2020!AG71*41.868/1000,"")</f>
        <v/>
      </c>
      <c r="AH71" s="257" t="str">
        <f>IF(GUS_2020!AH71&lt;&gt;"",GUS_2020!AH71*41.868/1000,"")</f>
        <v/>
      </c>
      <c r="AI71" s="257" t="str">
        <f>IF(GUS_2020!AI71&lt;&gt;"",GUS_2020!AI71*41.868/1000,"")</f>
        <v/>
      </c>
      <c r="AJ71" s="257" t="str">
        <f>IF(GUS_2020!AJ71&lt;&gt;"",GUS_2020!AJ71*41.868/1000,"")</f>
        <v/>
      </c>
      <c r="AK71" s="257" t="str">
        <f>IF(GUS_2020!AK71&lt;&gt;"",GUS_2020!AK71*41.868/1000,"")</f>
        <v/>
      </c>
      <c r="AL71" s="257" t="str">
        <f>IF(GUS_2020!AL71&lt;&gt;"",GUS_2020!AL71*41.868/1000,"")</f>
        <v/>
      </c>
      <c r="AM71" s="257" t="str">
        <f>IF(GUS_2020!AM71&lt;&gt;"",GUS_2020!AM71*41.868/1000,"")</f>
        <v/>
      </c>
      <c r="AN71" s="257" t="str">
        <f>IF(GUS_2020!AN71&lt;&gt;"",GUS_2020!AN71*41.868/1000,"")</f>
        <v/>
      </c>
      <c r="AO71" s="257" t="str">
        <f>IF(GUS_2020!AO71&lt;&gt;"",GUS_2020!AO71*41.868/1000,"")</f>
        <v/>
      </c>
      <c r="AP71" s="257" t="str">
        <f>IF(GUS_2020!AP71&lt;&gt;"",GUS_2020!AP71*41.868/1000,"")</f>
        <v/>
      </c>
      <c r="AQ71" s="257" t="str">
        <f>IF(GUS_2020!AQ71&lt;&gt;"",GUS_2020!AQ71*41.868/1000,"")</f>
        <v/>
      </c>
      <c r="AR71" s="257" t="str">
        <f>IF(GUS_2020!AR71&lt;&gt;"",GUS_2020!AR71*41.868/1000,"")</f>
        <v/>
      </c>
      <c r="AS71" s="257" t="str">
        <f>IF(GUS_2020!AS71&lt;&gt;"",GUS_2020!AS71*41.868/1000,"")</f>
        <v/>
      </c>
      <c r="AT71" s="257" t="str">
        <f>IF(GUS_2020!AT71&lt;&gt;"",GUS_2020!AT71*41.868/1000,"")</f>
        <v/>
      </c>
      <c r="AU71" s="257" t="str">
        <f>IF(GUS_2020!AU71&lt;&gt;"",GUS_2020!AU71*41.868/1000,"")</f>
        <v/>
      </c>
      <c r="AV71" s="257" t="str">
        <f>IF(GUS_2020!AV71&lt;&gt;"",GUS_2020!AV71*41.868/1000,"")</f>
        <v/>
      </c>
      <c r="AW71" s="257" t="str">
        <f>IF(GUS_2020!AW71&lt;&gt;"",GUS_2020!AW71*41.868/1000,"")</f>
        <v/>
      </c>
      <c r="AX71" s="257" t="str">
        <f>IF(GUS_2020!AX71&lt;&gt;"",GUS_2020!AX71*41.868/1000,"")</f>
        <v/>
      </c>
      <c r="AY71" s="257" t="str">
        <f>IF(GUS_2020!AY71&lt;&gt;"",GUS_2020!AY71*41.868/1000,"")</f>
        <v/>
      </c>
      <c r="AZ71" s="257" t="str">
        <f>IF(GUS_2020!AZ71&lt;&gt;"",GUS_2020!AZ71*41.868/1000,"")</f>
        <v/>
      </c>
      <c r="BA71" s="257" t="str">
        <f>IF(GUS_2020!BA71&lt;&gt;"",GUS_2020!BA71*41.868/1000,"")</f>
        <v/>
      </c>
      <c r="BB71" s="257" t="str">
        <f>IF(GUS_2020!BB71&lt;&gt;"",GUS_2020!BB71*41.868/1000,"")</f>
        <v/>
      </c>
      <c r="BC71" s="257" t="str">
        <f>IF(GUS_2020!BC71&lt;&gt;"",GUS_2020!BC71*41.868/1000,"")</f>
        <v/>
      </c>
      <c r="BD71" s="257" t="str">
        <f>IF(GUS_2020!BD71&lt;&gt;"",GUS_2020!BD71*41.868/1000,"")</f>
        <v/>
      </c>
      <c r="BE71" s="257" t="str">
        <f>IF(GUS_2020!BE71&lt;&gt;"",GUS_2020!BE71*41.868/1000,"")</f>
        <v/>
      </c>
      <c r="BF71" s="257" t="str">
        <f>IF(GUS_2020!BF71&lt;&gt;"",GUS_2020!BF71*41.868/1000,"")</f>
        <v/>
      </c>
      <c r="BG71" s="257" t="str">
        <f>IF(GUS_2020!BG71&lt;&gt;"",GUS_2020!BG71*41.868/1000,"")</f>
        <v/>
      </c>
      <c r="BH71" s="257" t="str">
        <f>IF(GUS_2020!BH71&lt;&gt;"",GUS_2020!BH71*41.868/1000,"")</f>
        <v/>
      </c>
      <c r="BI71" s="257" t="str">
        <f>IF(GUS_2020!BI71&lt;&gt;"",GUS_2020!BI71*41.868/1000,"")</f>
        <v/>
      </c>
      <c r="BJ71" s="257" t="str">
        <f>IF(GUS_2020!BJ71&lt;&gt;"",GUS_2020!BJ71*41.868/1000,"")</f>
        <v/>
      </c>
      <c r="BK71" s="257" t="str">
        <f>IF(GUS_2020!BK71&lt;&gt;"",GUS_2020!BK71*41.868/1000,"")</f>
        <v/>
      </c>
      <c r="BL71" s="257" t="str">
        <f>IF(GUS_2020!BL71&lt;&gt;"",GUS_2020!BL71*41.868/1000,"")</f>
        <v/>
      </c>
      <c r="BM71" s="257" t="str">
        <f>IF(GUS_2020!BM71&lt;&gt;"",GUS_2020!BM71*41.868/1000,"")</f>
        <v/>
      </c>
      <c r="BN71" s="257" t="str">
        <f>IF(GUS_2020!BN71&lt;&gt;"",GUS_2020!BN71*41.868/1000,"")</f>
        <v/>
      </c>
      <c r="BO71" s="257" t="str">
        <f>IF(GUS_2020!BO71&lt;&gt;"",GUS_2020!BO71*41.868/1000,"")</f>
        <v/>
      </c>
      <c r="BP71" s="257" t="str">
        <f>IF(GUS_2020!BP71&lt;&gt;"",GUS_2020!BP71*41.868/1000,"")</f>
        <v/>
      </c>
      <c r="BQ71" s="257" t="str">
        <f>IF(GUS_2020!BQ71&lt;&gt;"",GUS_2020!BQ71*41.868/1000,"")</f>
        <v/>
      </c>
      <c r="BR71" s="257" t="str">
        <f>IF(GUS_2020!BR71&lt;&gt;"",GUS_2020!BR71*41.868/1000,"")</f>
        <v/>
      </c>
      <c r="BS71" s="257" t="str">
        <f>IF(GUS_2020!BS71&lt;&gt;"",GUS_2020!BS71*41.868/1000,"")</f>
        <v/>
      </c>
    </row>
    <row r="72" spans="1:71" ht="22.5">
      <c r="A72" s="256" t="s">
        <v>715</v>
      </c>
      <c r="B72" s="257" t="str">
        <f>IF(GUS_2020!B72&lt;&gt;"",GUS_2020!B72*41.868/1000,"")</f>
        <v/>
      </c>
      <c r="C72" s="257" t="str">
        <f>IF(GUS_2020!C72&lt;&gt;"",GUS_2020!C72*41.868/1000,"")</f>
        <v/>
      </c>
      <c r="D72" s="257" t="str">
        <f>IF(GUS_2020!D72&lt;&gt;"",GUS_2020!D72*41.868/1000,"")</f>
        <v/>
      </c>
      <c r="E72" s="257" t="str">
        <f>IF(GUS_2020!E72&lt;&gt;"",GUS_2020!E72*41.868/1000,"")</f>
        <v/>
      </c>
      <c r="F72" s="257" t="str">
        <f>IF(GUS_2020!F72&lt;&gt;"",GUS_2020!F72*41.868/1000,"")</f>
        <v/>
      </c>
      <c r="G72" s="257" t="str">
        <f>IF(GUS_2020!G72&lt;&gt;"",GUS_2020!G72*41.868/1000,"")</f>
        <v/>
      </c>
      <c r="H72" s="257" t="str">
        <f>IF(GUS_2020!H72&lt;&gt;"",GUS_2020!H72*41.868/1000,"")</f>
        <v/>
      </c>
      <c r="I72" s="257" t="str">
        <f>IF(GUS_2020!I72&lt;&gt;"",GUS_2020!I72*41.868/1000,"")</f>
        <v/>
      </c>
      <c r="J72" s="257" t="str">
        <f>IF(GUS_2020!J72&lt;&gt;"",GUS_2020!J72*41.868/1000,"")</f>
        <v/>
      </c>
      <c r="K72" s="257" t="str">
        <f>IF(GUS_2020!K72&lt;&gt;"",GUS_2020!K72*41.868/1000,"")</f>
        <v/>
      </c>
      <c r="L72" s="257" t="str">
        <f>IF(GUS_2020!L72&lt;&gt;"",GUS_2020!L72*41.868/1000,"")</f>
        <v/>
      </c>
      <c r="M72" s="257" t="str">
        <f>IF(GUS_2020!M72&lt;&gt;"",GUS_2020!M72*41.868/1000,"")</f>
        <v/>
      </c>
      <c r="N72" s="257" t="str">
        <f>IF(GUS_2020!N72&lt;&gt;"",GUS_2020!N72*41.868/1000,"")</f>
        <v/>
      </c>
      <c r="O72" s="257" t="str">
        <f>IF(GUS_2020!O72&lt;&gt;"",GUS_2020!O72*41.868/1000,"")</f>
        <v/>
      </c>
      <c r="P72" s="257" t="str">
        <f>IF(GUS_2020!P72&lt;&gt;"",GUS_2020!P72*41.868/1000,"")</f>
        <v/>
      </c>
      <c r="Q72" s="257" t="str">
        <f>IF(GUS_2020!Q72&lt;&gt;"",GUS_2020!Q72*41.868/1000,"")</f>
        <v/>
      </c>
      <c r="R72" s="257" t="str">
        <f>IF(GUS_2020!R72&lt;&gt;"",GUS_2020!R72*41.868/1000,"")</f>
        <v/>
      </c>
      <c r="S72" s="257" t="str">
        <f>IF(GUS_2020!S72&lt;&gt;"",GUS_2020!S72*41.868/1000,"")</f>
        <v/>
      </c>
      <c r="T72" s="257" t="str">
        <f>IF(GUS_2020!T72&lt;&gt;"",GUS_2020!T72*41.868/1000,"")</f>
        <v/>
      </c>
      <c r="U72" s="257" t="str">
        <f>IF(GUS_2020!U72&lt;&gt;"",GUS_2020!U72*41.868/1000,"")</f>
        <v/>
      </c>
      <c r="V72" s="257" t="str">
        <f>IF(GUS_2020!V72&lt;&gt;"",GUS_2020!V72*41.868/1000,"")</f>
        <v/>
      </c>
      <c r="W72" s="257" t="str">
        <f>IF(GUS_2020!W72&lt;&gt;"",GUS_2020!W72*41.868/1000,"")</f>
        <v/>
      </c>
      <c r="X72" s="257" t="str">
        <f>IF(GUS_2020!X72&lt;&gt;"",GUS_2020!X72*41.868/1000,"")</f>
        <v/>
      </c>
      <c r="Y72" s="257" t="str">
        <f>IF(GUS_2020!Y72&lt;&gt;"",GUS_2020!Y72*41.868/1000,"")</f>
        <v/>
      </c>
      <c r="Z72" s="257" t="str">
        <f>IF(GUS_2020!Z72&lt;&gt;"",GUS_2020!Z72*41.868/1000,"")</f>
        <v/>
      </c>
      <c r="AA72" s="257" t="str">
        <f>IF(GUS_2020!AA72&lt;&gt;"",GUS_2020!AA72*41.868/1000,"")</f>
        <v/>
      </c>
      <c r="AB72" s="257" t="str">
        <f>IF(GUS_2020!AB72&lt;&gt;"",GUS_2020!AB72*41.868/1000,"")</f>
        <v/>
      </c>
      <c r="AC72" s="257" t="str">
        <f>IF(GUS_2020!AC72&lt;&gt;"",GUS_2020!AC72*41.868/1000,"")</f>
        <v/>
      </c>
      <c r="AD72" s="257" t="str">
        <f>IF(GUS_2020!AD72&lt;&gt;"",GUS_2020!AD72*41.868/1000,"")</f>
        <v/>
      </c>
      <c r="AE72" s="257" t="str">
        <f>IF(GUS_2020!AE72&lt;&gt;"",GUS_2020!AE72*41.868/1000,"")</f>
        <v/>
      </c>
      <c r="AF72" s="257" t="str">
        <f>IF(GUS_2020!AF72&lt;&gt;"",GUS_2020!AF72*41.868/1000,"")</f>
        <v/>
      </c>
      <c r="AG72" s="257" t="str">
        <f>IF(GUS_2020!AG72&lt;&gt;"",GUS_2020!AG72*41.868/1000,"")</f>
        <v/>
      </c>
      <c r="AH72" s="257" t="str">
        <f>IF(GUS_2020!AH72&lt;&gt;"",GUS_2020!AH72*41.868/1000,"")</f>
        <v/>
      </c>
      <c r="AI72" s="257" t="str">
        <f>IF(GUS_2020!AI72&lt;&gt;"",GUS_2020!AI72*41.868/1000,"")</f>
        <v/>
      </c>
      <c r="AJ72" s="257" t="str">
        <f>IF(GUS_2020!AJ72&lt;&gt;"",GUS_2020!AJ72*41.868/1000,"")</f>
        <v/>
      </c>
      <c r="AK72" s="257" t="str">
        <f>IF(GUS_2020!AK72&lt;&gt;"",GUS_2020!AK72*41.868/1000,"")</f>
        <v/>
      </c>
      <c r="AL72" s="257" t="str">
        <f>IF(GUS_2020!AL72&lt;&gt;"",GUS_2020!AL72*41.868/1000,"")</f>
        <v/>
      </c>
      <c r="AM72" s="257" t="str">
        <f>IF(GUS_2020!AM72&lt;&gt;"",GUS_2020!AM72*41.868/1000,"")</f>
        <v/>
      </c>
      <c r="AN72" s="257" t="str">
        <f>IF(GUS_2020!AN72&lt;&gt;"",GUS_2020!AN72*41.868/1000,"")</f>
        <v/>
      </c>
      <c r="AO72" s="257" t="str">
        <f>IF(GUS_2020!AO72&lt;&gt;"",GUS_2020!AO72*41.868/1000,"")</f>
        <v/>
      </c>
      <c r="AP72" s="257" t="str">
        <f>IF(GUS_2020!AP72&lt;&gt;"",GUS_2020!AP72*41.868/1000,"")</f>
        <v/>
      </c>
      <c r="AQ72" s="257" t="str">
        <f>IF(GUS_2020!AQ72&lt;&gt;"",GUS_2020!AQ72*41.868/1000,"")</f>
        <v/>
      </c>
      <c r="AR72" s="257" t="str">
        <f>IF(GUS_2020!AR72&lt;&gt;"",GUS_2020!AR72*41.868/1000,"")</f>
        <v/>
      </c>
      <c r="AS72" s="257" t="str">
        <f>IF(GUS_2020!AS72&lt;&gt;"",GUS_2020!AS72*41.868/1000,"")</f>
        <v/>
      </c>
      <c r="AT72" s="257" t="str">
        <f>IF(GUS_2020!AT72&lt;&gt;"",GUS_2020!AT72*41.868/1000,"")</f>
        <v/>
      </c>
      <c r="AU72" s="257" t="str">
        <f>IF(GUS_2020!AU72&lt;&gt;"",GUS_2020!AU72*41.868/1000,"")</f>
        <v/>
      </c>
      <c r="AV72" s="257" t="str">
        <f>IF(GUS_2020!AV72&lt;&gt;"",GUS_2020!AV72*41.868/1000,"")</f>
        <v/>
      </c>
      <c r="AW72" s="257" t="str">
        <f>IF(GUS_2020!AW72&lt;&gt;"",GUS_2020!AW72*41.868/1000,"")</f>
        <v/>
      </c>
      <c r="AX72" s="257" t="str">
        <f>IF(GUS_2020!AX72&lt;&gt;"",GUS_2020!AX72*41.868/1000,"")</f>
        <v/>
      </c>
      <c r="AY72" s="257" t="str">
        <f>IF(GUS_2020!AY72&lt;&gt;"",GUS_2020!AY72*41.868/1000,"")</f>
        <v/>
      </c>
      <c r="AZ72" s="257" t="str">
        <f>IF(GUS_2020!AZ72&lt;&gt;"",GUS_2020!AZ72*41.868/1000,"")</f>
        <v/>
      </c>
      <c r="BA72" s="257" t="str">
        <f>IF(GUS_2020!BA72&lt;&gt;"",GUS_2020!BA72*41.868/1000,"")</f>
        <v/>
      </c>
      <c r="BB72" s="257" t="str">
        <f>IF(GUS_2020!BB72&lt;&gt;"",GUS_2020!BB72*41.868/1000,"")</f>
        <v/>
      </c>
      <c r="BC72" s="257" t="str">
        <f>IF(GUS_2020!BC72&lt;&gt;"",GUS_2020!BC72*41.868/1000,"")</f>
        <v/>
      </c>
      <c r="BD72" s="257" t="str">
        <f>IF(GUS_2020!BD72&lt;&gt;"",GUS_2020!BD72*41.868/1000,"")</f>
        <v/>
      </c>
      <c r="BE72" s="257" t="str">
        <f>IF(GUS_2020!BE72&lt;&gt;"",GUS_2020!BE72*41.868/1000,"")</f>
        <v/>
      </c>
      <c r="BF72" s="257" t="str">
        <f>IF(GUS_2020!BF72&lt;&gt;"",GUS_2020!BF72*41.868/1000,"")</f>
        <v/>
      </c>
      <c r="BG72" s="257" t="str">
        <f>IF(GUS_2020!BG72&lt;&gt;"",GUS_2020!BG72*41.868/1000,"")</f>
        <v/>
      </c>
      <c r="BH72" s="257" t="str">
        <f>IF(GUS_2020!BH72&lt;&gt;"",GUS_2020!BH72*41.868/1000,"")</f>
        <v/>
      </c>
      <c r="BI72" s="257" t="str">
        <f>IF(GUS_2020!BI72&lt;&gt;"",GUS_2020!BI72*41.868/1000,"")</f>
        <v/>
      </c>
      <c r="BJ72" s="257" t="str">
        <f>IF(GUS_2020!BJ72&lt;&gt;"",GUS_2020!BJ72*41.868/1000,"")</f>
        <v/>
      </c>
      <c r="BK72" s="257" t="str">
        <f>IF(GUS_2020!BK72&lt;&gt;"",GUS_2020!BK72*41.868/1000,"")</f>
        <v/>
      </c>
      <c r="BL72" s="257" t="str">
        <f>IF(GUS_2020!BL72&lt;&gt;"",GUS_2020!BL72*41.868/1000,"")</f>
        <v/>
      </c>
      <c r="BM72" s="257" t="str">
        <f>IF(GUS_2020!BM72&lt;&gt;"",GUS_2020!BM72*41.868/1000,"")</f>
        <v/>
      </c>
      <c r="BN72" s="257" t="str">
        <f>IF(GUS_2020!BN72&lt;&gt;"",GUS_2020!BN72*41.868/1000,"")</f>
        <v/>
      </c>
      <c r="BO72" s="257" t="str">
        <f>IF(GUS_2020!BO72&lt;&gt;"",GUS_2020!BO72*41.868/1000,"")</f>
        <v/>
      </c>
      <c r="BP72" s="257" t="str">
        <f>IF(GUS_2020!BP72&lt;&gt;"",GUS_2020!BP72*41.868/1000,"")</f>
        <v/>
      </c>
      <c r="BQ72" s="257" t="str">
        <f>IF(GUS_2020!BQ72&lt;&gt;"",GUS_2020!BQ72*41.868/1000,"")</f>
        <v/>
      </c>
      <c r="BR72" s="257" t="str">
        <f>IF(GUS_2020!BR72&lt;&gt;"",GUS_2020!BR72*41.868/1000,"")</f>
        <v/>
      </c>
      <c r="BS72" s="257" t="str">
        <f>IF(GUS_2020!BS72&lt;&gt;"",GUS_2020!BS72*41.868/1000,"")</f>
        <v/>
      </c>
    </row>
    <row r="73" spans="1:71" ht="22.5">
      <c r="A73" s="256" t="s">
        <v>716</v>
      </c>
      <c r="B73" s="257" t="str">
        <f>IF(GUS_2020!B73&lt;&gt;"",GUS_2020!B73*41.868/1000,"")</f>
        <v/>
      </c>
      <c r="C73" s="257" t="str">
        <f>IF(GUS_2020!C73&lt;&gt;"",GUS_2020!C73*41.868/1000,"")</f>
        <v/>
      </c>
      <c r="D73" s="257" t="str">
        <f>IF(GUS_2020!D73&lt;&gt;"",GUS_2020!D73*41.868/1000,"")</f>
        <v/>
      </c>
      <c r="E73" s="257" t="str">
        <f>IF(GUS_2020!E73&lt;&gt;"",GUS_2020!E73*41.868/1000,"")</f>
        <v/>
      </c>
      <c r="F73" s="257" t="str">
        <f>IF(GUS_2020!F73&lt;&gt;"",GUS_2020!F73*41.868/1000,"")</f>
        <v/>
      </c>
      <c r="G73" s="257" t="str">
        <f>IF(GUS_2020!G73&lt;&gt;"",GUS_2020!G73*41.868/1000,"")</f>
        <v/>
      </c>
      <c r="H73" s="257" t="str">
        <f>IF(GUS_2020!H73&lt;&gt;"",GUS_2020!H73*41.868/1000,"")</f>
        <v/>
      </c>
      <c r="I73" s="257" t="str">
        <f>IF(GUS_2020!I73&lt;&gt;"",GUS_2020!I73*41.868/1000,"")</f>
        <v/>
      </c>
      <c r="J73" s="257" t="str">
        <f>IF(GUS_2020!J73&lt;&gt;"",GUS_2020!J73*41.868/1000,"")</f>
        <v/>
      </c>
      <c r="K73" s="257" t="str">
        <f>IF(GUS_2020!K73&lt;&gt;"",GUS_2020!K73*41.868/1000,"")</f>
        <v/>
      </c>
      <c r="L73" s="257" t="str">
        <f>IF(GUS_2020!L73&lt;&gt;"",GUS_2020!L73*41.868/1000,"")</f>
        <v/>
      </c>
      <c r="M73" s="257" t="str">
        <f>IF(GUS_2020!M73&lt;&gt;"",GUS_2020!M73*41.868/1000,"")</f>
        <v/>
      </c>
      <c r="N73" s="257" t="str">
        <f>IF(GUS_2020!N73&lt;&gt;"",GUS_2020!N73*41.868/1000,"")</f>
        <v/>
      </c>
      <c r="O73" s="257" t="str">
        <f>IF(GUS_2020!O73&lt;&gt;"",GUS_2020!O73*41.868/1000,"")</f>
        <v/>
      </c>
      <c r="P73" s="257" t="str">
        <f>IF(GUS_2020!P73&lt;&gt;"",GUS_2020!P73*41.868/1000,"")</f>
        <v/>
      </c>
      <c r="Q73" s="257" t="str">
        <f>IF(GUS_2020!Q73&lt;&gt;"",GUS_2020!Q73*41.868/1000,"")</f>
        <v/>
      </c>
      <c r="R73" s="257" t="str">
        <f>IF(GUS_2020!R73&lt;&gt;"",GUS_2020!R73*41.868/1000,"")</f>
        <v/>
      </c>
      <c r="S73" s="257" t="str">
        <f>IF(GUS_2020!S73&lt;&gt;"",GUS_2020!S73*41.868/1000,"")</f>
        <v/>
      </c>
      <c r="T73" s="257" t="str">
        <f>IF(GUS_2020!T73&lt;&gt;"",GUS_2020!T73*41.868/1000,"")</f>
        <v/>
      </c>
      <c r="U73" s="257" t="str">
        <f>IF(GUS_2020!U73&lt;&gt;"",GUS_2020!U73*41.868/1000,"")</f>
        <v/>
      </c>
      <c r="V73" s="257" t="str">
        <f>IF(GUS_2020!V73&lt;&gt;"",GUS_2020!V73*41.868/1000,"")</f>
        <v/>
      </c>
      <c r="W73" s="257" t="str">
        <f>IF(GUS_2020!W73&lt;&gt;"",GUS_2020!W73*41.868/1000,"")</f>
        <v/>
      </c>
      <c r="X73" s="257" t="str">
        <f>IF(GUS_2020!X73&lt;&gt;"",GUS_2020!X73*41.868/1000,"")</f>
        <v/>
      </c>
      <c r="Y73" s="257" t="str">
        <f>IF(GUS_2020!Y73&lt;&gt;"",GUS_2020!Y73*41.868/1000,"")</f>
        <v/>
      </c>
      <c r="Z73" s="257" t="str">
        <f>IF(GUS_2020!Z73&lt;&gt;"",GUS_2020!Z73*41.868/1000,"")</f>
        <v/>
      </c>
      <c r="AA73" s="257" t="str">
        <f>IF(GUS_2020!AA73&lt;&gt;"",GUS_2020!AA73*41.868/1000,"")</f>
        <v/>
      </c>
      <c r="AB73" s="257" t="str">
        <f>IF(GUS_2020!AB73&lt;&gt;"",GUS_2020!AB73*41.868/1000,"")</f>
        <v/>
      </c>
      <c r="AC73" s="257" t="str">
        <f>IF(GUS_2020!AC73&lt;&gt;"",GUS_2020!AC73*41.868/1000,"")</f>
        <v/>
      </c>
      <c r="AD73" s="257" t="str">
        <f>IF(GUS_2020!AD73&lt;&gt;"",GUS_2020!AD73*41.868/1000,"")</f>
        <v/>
      </c>
      <c r="AE73" s="257" t="str">
        <f>IF(GUS_2020!AE73&lt;&gt;"",GUS_2020!AE73*41.868/1000,"")</f>
        <v/>
      </c>
      <c r="AF73" s="257" t="str">
        <f>IF(GUS_2020!AF73&lt;&gt;"",GUS_2020!AF73*41.868/1000,"")</f>
        <v/>
      </c>
      <c r="AG73" s="257" t="str">
        <f>IF(GUS_2020!AG73&lt;&gt;"",GUS_2020!AG73*41.868/1000,"")</f>
        <v/>
      </c>
      <c r="AH73" s="257" t="str">
        <f>IF(GUS_2020!AH73&lt;&gt;"",GUS_2020!AH73*41.868/1000,"")</f>
        <v/>
      </c>
      <c r="AI73" s="257" t="str">
        <f>IF(GUS_2020!AI73&lt;&gt;"",GUS_2020!AI73*41.868/1000,"")</f>
        <v/>
      </c>
      <c r="AJ73" s="257" t="str">
        <f>IF(GUS_2020!AJ73&lt;&gt;"",GUS_2020!AJ73*41.868/1000,"")</f>
        <v/>
      </c>
      <c r="AK73" s="257" t="str">
        <f>IF(GUS_2020!AK73&lt;&gt;"",GUS_2020!AK73*41.868/1000,"")</f>
        <v/>
      </c>
      <c r="AL73" s="257" t="str">
        <f>IF(GUS_2020!AL73&lt;&gt;"",GUS_2020!AL73*41.868/1000,"")</f>
        <v/>
      </c>
      <c r="AM73" s="257" t="str">
        <f>IF(GUS_2020!AM73&lt;&gt;"",GUS_2020!AM73*41.868/1000,"")</f>
        <v/>
      </c>
      <c r="AN73" s="257" t="str">
        <f>IF(GUS_2020!AN73&lt;&gt;"",GUS_2020!AN73*41.868/1000,"")</f>
        <v/>
      </c>
      <c r="AO73" s="257" t="str">
        <f>IF(GUS_2020!AO73&lt;&gt;"",GUS_2020!AO73*41.868/1000,"")</f>
        <v/>
      </c>
      <c r="AP73" s="257" t="str">
        <f>IF(GUS_2020!AP73&lt;&gt;"",GUS_2020!AP73*41.868/1000,"")</f>
        <v/>
      </c>
      <c r="AQ73" s="257" t="str">
        <f>IF(GUS_2020!AQ73&lt;&gt;"",GUS_2020!AQ73*41.868/1000,"")</f>
        <v/>
      </c>
      <c r="AR73" s="257" t="str">
        <f>IF(GUS_2020!AR73&lt;&gt;"",GUS_2020!AR73*41.868/1000,"")</f>
        <v/>
      </c>
      <c r="AS73" s="257" t="str">
        <f>IF(GUS_2020!AS73&lt;&gt;"",GUS_2020!AS73*41.868/1000,"")</f>
        <v/>
      </c>
      <c r="AT73" s="257" t="str">
        <f>IF(GUS_2020!AT73&lt;&gt;"",GUS_2020!AT73*41.868/1000,"")</f>
        <v/>
      </c>
      <c r="AU73" s="257" t="str">
        <f>IF(GUS_2020!AU73&lt;&gt;"",GUS_2020!AU73*41.868/1000,"")</f>
        <v/>
      </c>
      <c r="AV73" s="257" t="str">
        <f>IF(GUS_2020!AV73&lt;&gt;"",GUS_2020!AV73*41.868/1000,"")</f>
        <v/>
      </c>
      <c r="AW73" s="257" t="str">
        <f>IF(GUS_2020!AW73&lt;&gt;"",GUS_2020!AW73*41.868/1000,"")</f>
        <v/>
      </c>
      <c r="AX73" s="257" t="str">
        <f>IF(GUS_2020!AX73&lt;&gt;"",GUS_2020!AX73*41.868/1000,"")</f>
        <v/>
      </c>
      <c r="AY73" s="257" t="str">
        <f>IF(GUS_2020!AY73&lt;&gt;"",GUS_2020!AY73*41.868/1000,"")</f>
        <v/>
      </c>
      <c r="AZ73" s="257" t="str">
        <f>IF(GUS_2020!AZ73&lt;&gt;"",GUS_2020!AZ73*41.868/1000,"")</f>
        <v/>
      </c>
      <c r="BA73" s="257" t="str">
        <f>IF(GUS_2020!BA73&lt;&gt;"",GUS_2020!BA73*41.868/1000,"")</f>
        <v/>
      </c>
      <c r="BB73" s="257" t="str">
        <f>IF(GUS_2020!BB73&lt;&gt;"",GUS_2020!BB73*41.868/1000,"")</f>
        <v/>
      </c>
      <c r="BC73" s="257" t="str">
        <f>IF(GUS_2020!BC73&lt;&gt;"",GUS_2020!BC73*41.868/1000,"")</f>
        <v/>
      </c>
      <c r="BD73" s="257" t="str">
        <f>IF(GUS_2020!BD73&lt;&gt;"",GUS_2020!BD73*41.868/1000,"")</f>
        <v/>
      </c>
      <c r="BE73" s="257" t="str">
        <f>IF(GUS_2020!BE73&lt;&gt;"",GUS_2020!BE73*41.868/1000,"")</f>
        <v/>
      </c>
      <c r="BF73" s="257" t="str">
        <f>IF(GUS_2020!BF73&lt;&gt;"",GUS_2020!BF73*41.868/1000,"")</f>
        <v/>
      </c>
      <c r="BG73" s="257" t="str">
        <f>IF(GUS_2020!BG73&lt;&gt;"",GUS_2020!BG73*41.868/1000,"")</f>
        <v/>
      </c>
      <c r="BH73" s="257" t="str">
        <f>IF(GUS_2020!BH73&lt;&gt;"",GUS_2020!BH73*41.868/1000,"")</f>
        <v/>
      </c>
      <c r="BI73" s="257" t="str">
        <f>IF(GUS_2020!BI73&lt;&gt;"",GUS_2020!BI73*41.868/1000,"")</f>
        <v/>
      </c>
      <c r="BJ73" s="257" t="str">
        <f>IF(GUS_2020!BJ73&lt;&gt;"",GUS_2020!BJ73*41.868/1000,"")</f>
        <v/>
      </c>
      <c r="BK73" s="257" t="str">
        <f>IF(GUS_2020!BK73&lt;&gt;"",GUS_2020!BK73*41.868/1000,"")</f>
        <v/>
      </c>
      <c r="BL73" s="257" t="str">
        <f>IF(GUS_2020!BL73&lt;&gt;"",GUS_2020!BL73*41.868/1000,"")</f>
        <v/>
      </c>
      <c r="BM73" s="257" t="str">
        <f>IF(GUS_2020!BM73&lt;&gt;"",GUS_2020!BM73*41.868/1000,"")</f>
        <v/>
      </c>
      <c r="BN73" s="257" t="str">
        <f>IF(GUS_2020!BN73&lt;&gt;"",GUS_2020!BN73*41.868/1000,"")</f>
        <v/>
      </c>
      <c r="BO73" s="257" t="str">
        <f>IF(GUS_2020!BO73&lt;&gt;"",GUS_2020!BO73*41.868/1000,"")</f>
        <v/>
      </c>
      <c r="BP73" s="257" t="str">
        <f>IF(GUS_2020!BP73&lt;&gt;"",GUS_2020!BP73*41.868/1000,"")</f>
        <v/>
      </c>
      <c r="BQ73" s="257" t="str">
        <f>IF(GUS_2020!BQ73&lt;&gt;"",GUS_2020!BQ73*41.868/1000,"")</f>
        <v/>
      </c>
      <c r="BR73" s="257" t="str">
        <f>IF(GUS_2020!BR73&lt;&gt;"",GUS_2020!BR73*41.868/1000,"")</f>
        <v/>
      </c>
      <c r="BS73" s="257" t="str">
        <f>IF(GUS_2020!BS73&lt;&gt;"",GUS_2020!BS73*41.868/1000,"")</f>
        <v/>
      </c>
    </row>
    <row r="74" spans="1:71" ht="22.5">
      <c r="A74" s="256" t="s">
        <v>717</v>
      </c>
      <c r="B74" s="257" t="str">
        <f>IF(GUS_2020!B74&lt;&gt;"",GUS_2020!B74*41.868/1000,"")</f>
        <v/>
      </c>
      <c r="C74" s="257" t="str">
        <f>IF(GUS_2020!C74&lt;&gt;"",GUS_2020!C74*41.868/1000,"")</f>
        <v/>
      </c>
      <c r="D74" s="257" t="str">
        <f>IF(GUS_2020!D74&lt;&gt;"",GUS_2020!D74*41.868/1000,"")</f>
        <v/>
      </c>
      <c r="E74" s="257" t="str">
        <f>IF(GUS_2020!E74&lt;&gt;"",GUS_2020!E74*41.868/1000,"")</f>
        <v/>
      </c>
      <c r="F74" s="257" t="str">
        <f>IF(GUS_2020!F74&lt;&gt;"",GUS_2020!F74*41.868/1000,"")</f>
        <v/>
      </c>
      <c r="G74" s="257" t="str">
        <f>IF(GUS_2020!G74&lt;&gt;"",GUS_2020!G74*41.868/1000,"")</f>
        <v/>
      </c>
      <c r="H74" s="257" t="str">
        <f>IF(GUS_2020!H74&lt;&gt;"",GUS_2020!H74*41.868/1000,"")</f>
        <v/>
      </c>
      <c r="I74" s="257" t="str">
        <f>IF(GUS_2020!I74&lt;&gt;"",GUS_2020!I74*41.868/1000,"")</f>
        <v/>
      </c>
      <c r="J74" s="257" t="str">
        <f>IF(GUS_2020!J74&lt;&gt;"",GUS_2020!J74*41.868/1000,"")</f>
        <v/>
      </c>
      <c r="K74" s="257" t="str">
        <f>IF(GUS_2020!K74&lt;&gt;"",GUS_2020!K74*41.868/1000,"")</f>
        <v/>
      </c>
      <c r="L74" s="257" t="str">
        <f>IF(GUS_2020!L74&lt;&gt;"",GUS_2020!L74*41.868/1000,"")</f>
        <v/>
      </c>
      <c r="M74" s="257" t="str">
        <f>IF(GUS_2020!M74&lt;&gt;"",GUS_2020!M74*41.868/1000,"")</f>
        <v/>
      </c>
      <c r="N74" s="257" t="str">
        <f>IF(GUS_2020!N74&lt;&gt;"",GUS_2020!N74*41.868/1000,"")</f>
        <v/>
      </c>
      <c r="O74" s="257" t="str">
        <f>IF(GUS_2020!O74&lt;&gt;"",GUS_2020!O74*41.868/1000,"")</f>
        <v/>
      </c>
      <c r="P74" s="257" t="str">
        <f>IF(GUS_2020!P74&lt;&gt;"",GUS_2020!P74*41.868/1000,"")</f>
        <v/>
      </c>
      <c r="Q74" s="257" t="str">
        <f>IF(GUS_2020!Q74&lt;&gt;"",GUS_2020!Q74*41.868/1000,"")</f>
        <v/>
      </c>
      <c r="R74" s="257" t="str">
        <f>IF(GUS_2020!R74&lt;&gt;"",GUS_2020!R74*41.868/1000,"")</f>
        <v/>
      </c>
      <c r="S74" s="257" t="str">
        <f>IF(GUS_2020!S74&lt;&gt;"",GUS_2020!S74*41.868/1000,"")</f>
        <v/>
      </c>
      <c r="T74" s="257" t="str">
        <f>IF(GUS_2020!T74&lt;&gt;"",GUS_2020!T74*41.868/1000,"")</f>
        <v/>
      </c>
      <c r="U74" s="257" t="str">
        <f>IF(GUS_2020!U74&lt;&gt;"",GUS_2020!U74*41.868/1000,"")</f>
        <v/>
      </c>
      <c r="V74" s="257" t="str">
        <f>IF(GUS_2020!V74&lt;&gt;"",GUS_2020!V74*41.868/1000,"")</f>
        <v/>
      </c>
      <c r="W74" s="257" t="str">
        <f>IF(GUS_2020!W74&lt;&gt;"",GUS_2020!W74*41.868/1000,"")</f>
        <v/>
      </c>
      <c r="X74" s="257" t="str">
        <f>IF(GUS_2020!X74&lt;&gt;"",GUS_2020!X74*41.868/1000,"")</f>
        <v/>
      </c>
      <c r="Y74" s="257" t="str">
        <f>IF(GUS_2020!Y74&lt;&gt;"",GUS_2020!Y74*41.868/1000,"")</f>
        <v/>
      </c>
      <c r="Z74" s="257" t="str">
        <f>IF(GUS_2020!Z74&lt;&gt;"",GUS_2020!Z74*41.868/1000,"")</f>
        <v/>
      </c>
      <c r="AA74" s="257" t="str">
        <f>IF(GUS_2020!AA74&lt;&gt;"",GUS_2020!AA74*41.868/1000,"")</f>
        <v/>
      </c>
      <c r="AB74" s="257" t="str">
        <f>IF(GUS_2020!AB74&lt;&gt;"",GUS_2020!AB74*41.868/1000,"")</f>
        <v/>
      </c>
      <c r="AC74" s="257" t="str">
        <f>IF(GUS_2020!AC74&lt;&gt;"",GUS_2020!AC74*41.868/1000,"")</f>
        <v/>
      </c>
      <c r="AD74" s="257" t="str">
        <f>IF(GUS_2020!AD74&lt;&gt;"",GUS_2020!AD74*41.868/1000,"")</f>
        <v/>
      </c>
      <c r="AE74" s="257" t="str">
        <f>IF(GUS_2020!AE74&lt;&gt;"",GUS_2020!AE74*41.868/1000,"")</f>
        <v/>
      </c>
      <c r="AF74" s="257" t="str">
        <f>IF(GUS_2020!AF74&lt;&gt;"",GUS_2020!AF74*41.868/1000,"")</f>
        <v/>
      </c>
      <c r="AG74" s="257" t="str">
        <f>IF(GUS_2020!AG74&lt;&gt;"",GUS_2020!AG74*41.868/1000,"")</f>
        <v/>
      </c>
      <c r="AH74" s="257" t="str">
        <f>IF(GUS_2020!AH74&lt;&gt;"",GUS_2020!AH74*41.868/1000,"")</f>
        <v/>
      </c>
      <c r="AI74" s="257" t="str">
        <f>IF(GUS_2020!AI74&lt;&gt;"",GUS_2020!AI74*41.868/1000,"")</f>
        <v/>
      </c>
      <c r="AJ74" s="257" t="str">
        <f>IF(GUS_2020!AJ74&lt;&gt;"",GUS_2020!AJ74*41.868/1000,"")</f>
        <v/>
      </c>
      <c r="AK74" s="257" t="str">
        <f>IF(GUS_2020!AK74&lt;&gt;"",GUS_2020!AK74*41.868/1000,"")</f>
        <v/>
      </c>
      <c r="AL74" s="257" t="str">
        <f>IF(GUS_2020!AL74&lt;&gt;"",GUS_2020!AL74*41.868/1000,"")</f>
        <v/>
      </c>
      <c r="AM74" s="257" t="str">
        <f>IF(GUS_2020!AM74&lt;&gt;"",GUS_2020!AM74*41.868/1000,"")</f>
        <v/>
      </c>
      <c r="AN74" s="257" t="str">
        <f>IF(GUS_2020!AN74&lt;&gt;"",GUS_2020!AN74*41.868/1000,"")</f>
        <v/>
      </c>
      <c r="AO74" s="257" t="str">
        <f>IF(GUS_2020!AO74&lt;&gt;"",GUS_2020!AO74*41.868/1000,"")</f>
        <v/>
      </c>
      <c r="AP74" s="257" t="str">
        <f>IF(GUS_2020!AP74&lt;&gt;"",GUS_2020!AP74*41.868/1000,"")</f>
        <v/>
      </c>
      <c r="AQ74" s="257" t="str">
        <f>IF(GUS_2020!AQ74&lt;&gt;"",GUS_2020!AQ74*41.868/1000,"")</f>
        <v/>
      </c>
      <c r="AR74" s="257" t="str">
        <f>IF(GUS_2020!AR74&lt;&gt;"",GUS_2020!AR74*41.868/1000,"")</f>
        <v/>
      </c>
      <c r="AS74" s="257" t="str">
        <f>IF(GUS_2020!AS74&lt;&gt;"",GUS_2020!AS74*41.868/1000,"")</f>
        <v/>
      </c>
      <c r="AT74" s="257" t="str">
        <f>IF(GUS_2020!AT74&lt;&gt;"",GUS_2020!AT74*41.868/1000,"")</f>
        <v/>
      </c>
      <c r="AU74" s="257" t="str">
        <f>IF(GUS_2020!AU74&lt;&gt;"",GUS_2020!AU74*41.868/1000,"")</f>
        <v/>
      </c>
      <c r="AV74" s="257" t="str">
        <f>IF(GUS_2020!AV74&lt;&gt;"",GUS_2020!AV74*41.868/1000,"")</f>
        <v/>
      </c>
      <c r="AW74" s="257" t="str">
        <f>IF(GUS_2020!AW74&lt;&gt;"",GUS_2020!AW74*41.868/1000,"")</f>
        <v/>
      </c>
      <c r="AX74" s="257" t="str">
        <f>IF(GUS_2020!AX74&lt;&gt;"",GUS_2020!AX74*41.868/1000,"")</f>
        <v/>
      </c>
      <c r="AY74" s="257" t="str">
        <f>IF(GUS_2020!AY74&lt;&gt;"",GUS_2020!AY74*41.868/1000,"")</f>
        <v/>
      </c>
      <c r="AZ74" s="257" t="str">
        <f>IF(GUS_2020!AZ74&lt;&gt;"",GUS_2020!AZ74*41.868/1000,"")</f>
        <v/>
      </c>
      <c r="BA74" s="257" t="str">
        <f>IF(GUS_2020!BA74&lt;&gt;"",GUS_2020!BA74*41.868/1000,"")</f>
        <v/>
      </c>
      <c r="BB74" s="257" t="str">
        <f>IF(GUS_2020!BB74&lt;&gt;"",GUS_2020!BB74*41.868/1000,"")</f>
        <v/>
      </c>
      <c r="BC74" s="257" t="str">
        <f>IF(GUS_2020!BC74&lt;&gt;"",GUS_2020!BC74*41.868/1000,"")</f>
        <v/>
      </c>
      <c r="BD74" s="257" t="str">
        <f>IF(GUS_2020!BD74&lt;&gt;"",GUS_2020!BD74*41.868/1000,"")</f>
        <v/>
      </c>
      <c r="BE74" s="257" t="str">
        <f>IF(GUS_2020!BE74&lt;&gt;"",GUS_2020!BE74*41.868/1000,"")</f>
        <v/>
      </c>
      <c r="BF74" s="257" t="str">
        <f>IF(GUS_2020!BF74&lt;&gt;"",GUS_2020!BF74*41.868/1000,"")</f>
        <v/>
      </c>
      <c r="BG74" s="257" t="str">
        <f>IF(GUS_2020!BG74&lt;&gt;"",GUS_2020!BG74*41.868/1000,"")</f>
        <v/>
      </c>
      <c r="BH74" s="257" t="str">
        <f>IF(GUS_2020!BH74&lt;&gt;"",GUS_2020!BH74*41.868/1000,"")</f>
        <v/>
      </c>
      <c r="BI74" s="257" t="str">
        <f>IF(GUS_2020!BI74&lt;&gt;"",GUS_2020!BI74*41.868/1000,"")</f>
        <v/>
      </c>
      <c r="BJ74" s="257" t="str">
        <f>IF(GUS_2020!BJ74&lt;&gt;"",GUS_2020!BJ74*41.868/1000,"")</f>
        <v/>
      </c>
      <c r="BK74" s="257" t="str">
        <f>IF(GUS_2020!BK74&lt;&gt;"",GUS_2020!BK74*41.868/1000,"")</f>
        <v/>
      </c>
      <c r="BL74" s="257" t="str">
        <f>IF(GUS_2020!BL74&lt;&gt;"",GUS_2020!BL74*41.868/1000,"")</f>
        <v/>
      </c>
      <c r="BM74" s="257" t="str">
        <f>IF(GUS_2020!BM74&lt;&gt;"",GUS_2020!BM74*41.868/1000,"")</f>
        <v/>
      </c>
      <c r="BN74" s="257" t="str">
        <f>IF(GUS_2020!BN74&lt;&gt;"",GUS_2020!BN74*41.868/1000,"")</f>
        <v/>
      </c>
      <c r="BO74" s="257" t="str">
        <f>IF(GUS_2020!BO74&lt;&gt;"",GUS_2020!BO74*41.868/1000,"")</f>
        <v/>
      </c>
      <c r="BP74" s="257" t="str">
        <f>IF(GUS_2020!BP74&lt;&gt;"",GUS_2020!BP74*41.868/1000,"")</f>
        <v/>
      </c>
      <c r="BQ74" s="257" t="str">
        <f>IF(GUS_2020!BQ74&lt;&gt;"",GUS_2020!BQ74*41.868/1000,"")</f>
        <v/>
      </c>
      <c r="BR74" s="257" t="str">
        <f>IF(GUS_2020!BR74&lt;&gt;"",GUS_2020!BR74*41.868/1000,"")</f>
        <v/>
      </c>
      <c r="BS74" s="257" t="str">
        <f>IF(GUS_2020!BS74&lt;&gt;"",GUS_2020!BS74*41.868/1000,"")</f>
        <v/>
      </c>
    </row>
    <row r="75" spans="1:71" ht="33.75">
      <c r="A75" s="256" t="s">
        <v>718</v>
      </c>
      <c r="B75" s="257">
        <f>IF(GUS_2020!B75&lt;&gt;"",GUS_2020!B75*41.868/1000,"")</f>
        <v>40.444488000000007</v>
      </c>
      <c r="C75" s="257" t="str">
        <f>IF(GUS_2020!C75&lt;&gt;"",GUS_2020!C75*41.868/1000,"")</f>
        <v/>
      </c>
      <c r="D75" s="257" t="str">
        <f>IF(GUS_2020!D75&lt;&gt;"",GUS_2020!D75*41.868/1000,"")</f>
        <v/>
      </c>
      <c r="E75" s="257" t="str">
        <f>IF(GUS_2020!E75&lt;&gt;"",GUS_2020!E75*41.868/1000,"")</f>
        <v/>
      </c>
      <c r="F75" s="257" t="str">
        <f>IF(GUS_2020!F75&lt;&gt;"",GUS_2020!F75*41.868/1000,"")</f>
        <v/>
      </c>
      <c r="G75" s="257" t="str">
        <f>IF(GUS_2020!G75&lt;&gt;"",GUS_2020!G75*41.868/1000,"")</f>
        <v/>
      </c>
      <c r="H75" s="257" t="str">
        <f>IF(GUS_2020!H75&lt;&gt;"",GUS_2020!H75*41.868/1000,"")</f>
        <v/>
      </c>
      <c r="I75" s="257" t="str">
        <f>IF(GUS_2020!I75&lt;&gt;"",GUS_2020!I75*41.868/1000,"")</f>
        <v/>
      </c>
      <c r="J75" s="257" t="str">
        <f>IF(GUS_2020!J75&lt;&gt;"",GUS_2020!J75*41.868/1000,"")</f>
        <v/>
      </c>
      <c r="K75" s="257" t="str">
        <f>IF(GUS_2020!K75&lt;&gt;"",GUS_2020!K75*41.868/1000,"")</f>
        <v/>
      </c>
      <c r="L75" s="257" t="str">
        <f>IF(GUS_2020!L75&lt;&gt;"",GUS_2020!L75*41.868/1000,"")</f>
        <v/>
      </c>
      <c r="M75" s="257" t="str">
        <f>IF(GUS_2020!M75&lt;&gt;"",GUS_2020!M75*41.868/1000,"")</f>
        <v/>
      </c>
      <c r="N75" s="257" t="str">
        <f>IF(GUS_2020!N75&lt;&gt;"",GUS_2020!N75*41.868/1000,"")</f>
        <v/>
      </c>
      <c r="O75" s="257" t="str">
        <f>IF(GUS_2020!O75&lt;&gt;"",GUS_2020!O75*41.868/1000,"")</f>
        <v/>
      </c>
      <c r="P75" s="257" t="str">
        <f>IF(GUS_2020!P75&lt;&gt;"",GUS_2020!P75*41.868/1000,"")</f>
        <v/>
      </c>
      <c r="Q75" s="257" t="str">
        <f>IF(GUS_2020!Q75&lt;&gt;"",GUS_2020!Q75*41.868/1000,"")</f>
        <v/>
      </c>
      <c r="R75" s="257" t="str">
        <f>IF(GUS_2020!R75&lt;&gt;"",GUS_2020!R75*41.868/1000,"")</f>
        <v/>
      </c>
      <c r="S75" s="257" t="str">
        <f>IF(GUS_2020!S75&lt;&gt;"",GUS_2020!S75*41.868/1000,"")</f>
        <v/>
      </c>
      <c r="T75" s="257" t="str">
        <f>IF(GUS_2020!T75&lt;&gt;"",GUS_2020!T75*41.868/1000,"")</f>
        <v/>
      </c>
      <c r="U75" s="257" t="str">
        <f>IF(GUS_2020!U75&lt;&gt;"",GUS_2020!U75*41.868/1000,"")</f>
        <v/>
      </c>
      <c r="V75" s="257" t="str">
        <f>IF(GUS_2020!V75&lt;&gt;"",GUS_2020!V75*41.868/1000,"")</f>
        <v/>
      </c>
      <c r="W75" s="257" t="str">
        <f>IF(GUS_2020!W75&lt;&gt;"",GUS_2020!W75*41.868/1000,"")</f>
        <v/>
      </c>
      <c r="X75" s="257" t="str">
        <f>IF(GUS_2020!X75&lt;&gt;"",GUS_2020!X75*41.868/1000,"")</f>
        <v/>
      </c>
      <c r="Y75" s="257" t="str">
        <f>IF(GUS_2020!Y75&lt;&gt;"",GUS_2020!Y75*41.868/1000,"")</f>
        <v/>
      </c>
      <c r="Z75" s="257" t="str">
        <f>IF(GUS_2020!Z75&lt;&gt;"",GUS_2020!Z75*41.868/1000,"")</f>
        <v/>
      </c>
      <c r="AA75" s="257" t="str">
        <f>IF(GUS_2020!AA75&lt;&gt;"",GUS_2020!AA75*41.868/1000,"")</f>
        <v/>
      </c>
      <c r="AB75" s="257" t="str">
        <f>IF(GUS_2020!AB75&lt;&gt;"",GUS_2020!AB75*41.868/1000,"")</f>
        <v/>
      </c>
      <c r="AC75" s="257" t="str">
        <f>IF(GUS_2020!AC75&lt;&gt;"",GUS_2020!AC75*41.868/1000,"")</f>
        <v/>
      </c>
      <c r="AD75" s="257" t="str">
        <f>IF(GUS_2020!AD75&lt;&gt;"",GUS_2020!AD75*41.868/1000,"")</f>
        <v/>
      </c>
      <c r="AE75" s="257" t="str">
        <f>IF(GUS_2020!AE75&lt;&gt;"",GUS_2020!AE75*41.868/1000,"")</f>
        <v/>
      </c>
      <c r="AF75" s="257" t="str">
        <f>IF(GUS_2020!AF75&lt;&gt;"",GUS_2020!AF75*41.868/1000,"")</f>
        <v/>
      </c>
      <c r="AG75" s="257" t="str">
        <f>IF(GUS_2020!AG75&lt;&gt;"",GUS_2020!AG75*41.868/1000,"")</f>
        <v/>
      </c>
      <c r="AH75" s="257" t="str">
        <f>IF(GUS_2020!AH75&lt;&gt;"",GUS_2020!AH75*41.868/1000,"")</f>
        <v/>
      </c>
      <c r="AI75" s="257" t="str">
        <f>IF(GUS_2020!AI75&lt;&gt;"",GUS_2020!AI75*41.868/1000,"")</f>
        <v/>
      </c>
      <c r="AJ75" s="257" t="str">
        <f>IF(GUS_2020!AJ75&lt;&gt;"",GUS_2020!AJ75*41.868/1000,"")</f>
        <v/>
      </c>
      <c r="AK75" s="257" t="str">
        <f>IF(GUS_2020!AK75&lt;&gt;"",GUS_2020!AK75*41.868/1000,"")</f>
        <v/>
      </c>
      <c r="AL75" s="257" t="str">
        <f>IF(GUS_2020!AL75&lt;&gt;"",GUS_2020!AL75*41.868/1000,"")</f>
        <v/>
      </c>
      <c r="AM75" s="257" t="str">
        <f>IF(GUS_2020!AM75&lt;&gt;"",GUS_2020!AM75*41.868/1000,"")</f>
        <v/>
      </c>
      <c r="AN75" s="257" t="str">
        <f>IF(GUS_2020!AN75&lt;&gt;"",GUS_2020!AN75*41.868/1000,"")</f>
        <v/>
      </c>
      <c r="AO75" s="257" t="str">
        <f>IF(GUS_2020!AO75&lt;&gt;"",GUS_2020!AO75*41.868/1000,"")</f>
        <v/>
      </c>
      <c r="AP75" s="257" t="str">
        <f>IF(GUS_2020!AP75&lt;&gt;"",GUS_2020!AP75*41.868/1000,"")</f>
        <v/>
      </c>
      <c r="AQ75" s="257" t="str">
        <f>IF(GUS_2020!AQ75&lt;&gt;"",GUS_2020!AQ75*41.868/1000,"")</f>
        <v/>
      </c>
      <c r="AR75" s="257" t="str">
        <f>IF(GUS_2020!AR75&lt;&gt;"",GUS_2020!AR75*41.868/1000,"")</f>
        <v/>
      </c>
      <c r="AS75" s="257" t="str">
        <f>IF(GUS_2020!AS75&lt;&gt;"",GUS_2020!AS75*41.868/1000,"")</f>
        <v/>
      </c>
      <c r="AT75" s="257" t="str">
        <f>IF(GUS_2020!AT75&lt;&gt;"",GUS_2020!AT75*41.868/1000,"")</f>
        <v/>
      </c>
      <c r="AU75" s="257">
        <f>IF(GUS_2020!AU75&lt;&gt;"",GUS_2020!AU75*41.868/1000,"")</f>
        <v>40.444488000000007</v>
      </c>
      <c r="AV75" s="257" t="str">
        <f>IF(GUS_2020!AV75&lt;&gt;"",GUS_2020!AV75*41.868/1000,"")</f>
        <v/>
      </c>
      <c r="AW75" s="257" t="str">
        <f>IF(GUS_2020!AW75&lt;&gt;"",GUS_2020!AW75*41.868/1000,"")</f>
        <v/>
      </c>
      <c r="AX75" s="257" t="str">
        <f>IF(GUS_2020!AX75&lt;&gt;"",GUS_2020!AX75*41.868/1000,"")</f>
        <v/>
      </c>
      <c r="AY75" s="257" t="str">
        <f>IF(GUS_2020!AY75&lt;&gt;"",GUS_2020!AY75*41.868/1000,"")</f>
        <v/>
      </c>
      <c r="AZ75" s="257" t="str">
        <f>IF(GUS_2020!AZ75&lt;&gt;"",GUS_2020!AZ75*41.868/1000,"")</f>
        <v/>
      </c>
      <c r="BA75" s="257" t="str">
        <f>IF(GUS_2020!BA75&lt;&gt;"",GUS_2020!BA75*41.868/1000,"")</f>
        <v/>
      </c>
      <c r="BB75" s="257" t="str">
        <f>IF(GUS_2020!BB75&lt;&gt;"",GUS_2020!BB75*41.868/1000,"")</f>
        <v/>
      </c>
      <c r="BC75" s="257" t="str">
        <f>IF(GUS_2020!BC75&lt;&gt;"",GUS_2020!BC75*41.868/1000,"")</f>
        <v/>
      </c>
      <c r="BD75" s="257" t="str">
        <f>IF(GUS_2020!BD75&lt;&gt;"",GUS_2020!BD75*41.868/1000,"")</f>
        <v/>
      </c>
      <c r="BE75" s="257" t="str">
        <f>IF(GUS_2020!BE75&lt;&gt;"",GUS_2020!BE75*41.868/1000,"")</f>
        <v/>
      </c>
      <c r="BF75" s="257" t="str">
        <f>IF(GUS_2020!BF75&lt;&gt;"",GUS_2020!BF75*41.868/1000,"")</f>
        <v/>
      </c>
      <c r="BG75" s="257">
        <f>IF(GUS_2020!BG75&lt;&gt;"",GUS_2020!BG75*41.868/1000,"")</f>
        <v>7.0756920000000001</v>
      </c>
      <c r="BH75" s="257" t="str">
        <f>IF(GUS_2020!BH75&lt;&gt;"",GUS_2020!BH75*41.868/1000,"")</f>
        <v/>
      </c>
      <c r="BI75" s="257">
        <f>IF(GUS_2020!BI75&lt;&gt;"",GUS_2020!BI75*41.868/1000,"")</f>
        <v>33.368796000000003</v>
      </c>
      <c r="BJ75" s="257" t="str">
        <f>IF(GUS_2020!BJ75&lt;&gt;"",GUS_2020!BJ75*41.868/1000,"")</f>
        <v/>
      </c>
      <c r="BK75" s="257" t="str">
        <f>IF(GUS_2020!BK75&lt;&gt;"",GUS_2020!BK75*41.868/1000,"")</f>
        <v/>
      </c>
      <c r="BL75" s="257" t="str">
        <f>IF(GUS_2020!BL75&lt;&gt;"",GUS_2020!BL75*41.868/1000,"")</f>
        <v/>
      </c>
      <c r="BM75" s="257" t="str">
        <f>IF(GUS_2020!BM75&lt;&gt;"",GUS_2020!BM75*41.868/1000,"")</f>
        <v/>
      </c>
      <c r="BN75" s="257" t="str">
        <f>IF(GUS_2020!BN75&lt;&gt;"",GUS_2020!BN75*41.868/1000,"")</f>
        <v/>
      </c>
      <c r="BO75" s="257" t="str">
        <f>IF(GUS_2020!BO75&lt;&gt;"",GUS_2020!BO75*41.868/1000,"")</f>
        <v/>
      </c>
      <c r="BP75" s="257" t="str">
        <f>IF(GUS_2020!BP75&lt;&gt;"",GUS_2020!BP75*41.868/1000,"")</f>
        <v/>
      </c>
      <c r="BQ75" s="257" t="str">
        <f>IF(GUS_2020!BQ75&lt;&gt;"",GUS_2020!BQ75*41.868/1000,"")</f>
        <v/>
      </c>
      <c r="BR75" s="257" t="str">
        <f>IF(GUS_2020!BR75&lt;&gt;"",GUS_2020!BR75*41.868/1000,"")</f>
        <v/>
      </c>
      <c r="BS75" s="257" t="str">
        <f>IF(GUS_2020!BS75&lt;&gt;"",GUS_2020!BS75*41.868/1000,"")</f>
        <v/>
      </c>
    </row>
    <row r="76" spans="1:71" ht="22.5">
      <c r="A76" s="256" t="s">
        <v>719</v>
      </c>
      <c r="B76" s="257" t="str">
        <f>IF(GUS_2020!B76&lt;&gt;"",GUS_2020!B76*41.868/1000,"")</f>
        <v/>
      </c>
      <c r="C76" s="257" t="str">
        <f>IF(GUS_2020!C76&lt;&gt;"",GUS_2020!C76*41.868/1000,"")</f>
        <v/>
      </c>
      <c r="D76" s="257" t="str">
        <f>IF(GUS_2020!D76&lt;&gt;"",GUS_2020!D76*41.868/1000,"")</f>
        <v/>
      </c>
      <c r="E76" s="257" t="str">
        <f>IF(GUS_2020!E76&lt;&gt;"",GUS_2020!E76*41.868/1000,"")</f>
        <v/>
      </c>
      <c r="F76" s="257" t="str">
        <f>IF(GUS_2020!F76&lt;&gt;"",GUS_2020!F76*41.868/1000,"")</f>
        <v/>
      </c>
      <c r="G76" s="257" t="str">
        <f>IF(GUS_2020!G76&lt;&gt;"",GUS_2020!G76*41.868/1000,"")</f>
        <v/>
      </c>
      <c r="H76" s="257" t="str">
        <f>IF(GUS_2020!H76&lt;&gt;"",GUS_2020!H76*41.868/1000,"")</f>
        <v/>
      </c>
      <c r="I76" s="257" t="str">
        <f>IF(GUS_2020!I76&lt;&gt;"",GUS_2020!I76*41.868/1000,"")</f>
        <v/>
      </c>
      <c r="J76" s="257" t="str">
        <f>IF(GUS_2020!J76&lt;&gt;"",GUS_2020!J76*41.868/1000,"")</f>
        <v/>
      </c>
      <c r="K76" s="257" t="str">
        <f>IF(GUS_2020!K76&lt;&gt;"",GUS_2020!K76*41.868/1000,"")</f>
        <v/>
      </c>
      <c r="L76" s="257" t="str">
        <f>IF(GUS_2020!L76&lt;&gt;"",GUS_2020!L76*41.868/1000,"")</f>
        <v/>
      </c>
      <c r="M76" s="257" t="str">
        <f>IF(GUS_2020!M76&lt;&gt;"",GUS_2020!M76*41.868/1000,"")</f>
        <v/>
      </c>
      <c r="N76" s="257" t="str">
        <f>IF(GUS_2020!N76&lt;&gt;"",GUS_2020!N76*41.868/1000,"")</f>
        <v/>
      </c>
      <c r="O76" s="257" t="str">
        <f>IF(GUS_2020!O76&lt;&gt;"",GUS_2020!O76*41.868/1000,"")</f>
        <v/>
      </c>
      <c r="P76" s="257" t="str">
        <f>IF(GUS_2020!P76&lt;&gt;"",GUS_2020!P76*41.868/1000,"")</f>
        <v/>
      </c>
      <c r="Q76" s="257" t="str">
        <f>IF(GUS_2020!Q76&lt;&gt;"",GUS_2020!Q76*41.868/1000,"")</f>
        <v/>
      </c>
      <c r="R76" s="257" t="str">
        <f>IF(GUS_2020!R76&lt;&gt;"",GUS_2020!R76*41.868/1000,"")</f>
        <v/>
      </c>
      <c r="S76" s="257" t="str">
        <f>IF(GUS_2020!S76&lt;&gt;"",GUS_2020!S76*41.868/1000,"")</f>
        <v/>
      </c>
      <c r="T76" s="257" t="str">
        <f>IF(GUS_2020!T76&lt;&gt;"",GUS_2020!T76*41.868/1000,"")</f>
        <v/>
      </c>
      <c r="U76" s="257" t="str">
        <f>IF(GUS_2020!U76&lt;&gt;"",GUS_2020!U76*41.868/1000,"")</f>
        <v/>
      </c>
      <c r="V76" s="257" t="str">
        <f>IF(GUS_2020!V76&lt;&gt;"",GUS_2020!V76*41.868/1000,"")</f>
        <v/>
      </c>
      <c r="W76" s="257" t="str">
        <f>IF(GUS_2020!W76&lt;&gt;"",GUS_2020!W76*41.868/1000,"")</f>
        <v/>
      </c>
      <c r="X76" s="257" t="str">
        <f>IF(GUS_2020!X76&lt;&gt;"",GUS_2020!X76*41.868/1000,"")</f>
        <v/>
      </c>
      <c r="Y76" s="257" t="str">
        <f>IF(GUS_2020!Y76&lt;&gt;"",GUS_2020!Y76*41.868/1000,"")</f>
        <v/>
      </c>
      <c r="Z76" s="257" t="str">
        <f>IF(GUS_2020!Z76&lt;&gt;"",GUS_2020!Z76*41.868/1000,"")</f>
        <v/>
      </c>
      <c r="AA76" s="257" t="str">
        <f>IF(GUS_2020!AA76&lt;&gt;"",GUS_2020!AA76*41.868/1000,"")</f>
        <v/>
      </c>
      <c r="AB76" s="257" t="str">
        <f>IF(GUS_2020!AB76&lt;&gt;"",GUS_2020!AB76*41.868/1000,"")</f>
        <v/>
      </c>
      <c r="AC76" s="257" t="str">
        <f>IF(GUS_2020!AC76&lt;&gt;"",GUS_2020!AC76*41.868/1000,"")</f>
        <v/>
      </c>
      <c r="AD76" s="257" t="str">
        <f>IF(GUS_2020!AD76&lt;&gt;"",GUS_2020!AD76*41.868/1000,"")</f>
        <v/>
      </c>
      <c r="AE76" s="257" t="str">
        <f>IF(GUS_2020!AE76&lt;&gt;"",GUS_2020!AE76*41.868/1000,"")</f>
        <v/>
      </c>
      <c r="AF76" s="257" t="str">
        <f>IF(GUS_2020!AF76&lt;&gt;"",GUS_2020!AF76*41.868/1000,"")</f>
        <v/>
      </c>
      <c r="AG76" s="257" t="str">
        <f>IF(GUS_2020!AG76&lt;&gt;"",GUS_2020!AG76*41.868/1000,"")</f>
        <v/>
      </c>
      <c r="AH76" s="257" t="str">
        <f>IF(GUS_2020!AH76&lt;&gt;"",GUS_2020!AH76*41.868/1000,"")</f>
        <v/>
      </c>
      <c r="AI76" s="257" t="str">
        <f>IF(GUS_2020!AI76&lt;&gt;"",GUS_2020!AI76*41.868/1000,"")</f>
        <v/>
      </c>
      <c r="AJ76" s="257" t="str">
        <f>IF(GUS_2020!AJ76&lt;&gt;"",GUS_2020!AJ76*41.868/1000,"")</f>
        <v/>
      </c>
      <c r="AK76" s="257" t="str">
        <f>IF(GUS_2020!AK76&lt;&gt;"",GUS_2020!AK76*41.868/1000,"")</f>
        <v/>
      </c>
      <c r="AL76" s="257" t="str">
        <f>IF(GUS_2020!AL76&lt;&gt;"",GUS_2020!AL76*41.868/1000,"")</f>
        <v/>
      </c>
      <c r="AM76" s="257" t="str">
        <f>IF(GUS_2020!AM76&lt;&gt;"",GUS_2020!AM76*41.868/1000,"")</f>
        <v/>
      </c>
      <c r="AN76" s="257" t="str">
        <f>IF(GUS_2020!AN76&lt;&gt;"",GUS_2020!AN76*41.868/1000,"")</f>
        <v/>
      </c>
      <c r="AO76" s="257" t="str">
        <f>IF(GUS_2020!AO76&lt;&gt;"",GUS_2020!AO76*41.868/1000,"")</f>
        <v/>
      </c>
      <c r="AP76" s="257" t="str">
        <f>IF(GUS_2020!AP76&lt;&gt;"",GUS_2020!AP76*41.868/1000,"")</f>
        <v/>
      </c>
      <c r="AQ76" s="257" t="str">
        <f>IF(GUS_2020!AQ76&lt;&gt;"",GUS_2020!AQ76*41.868/1000,"")</f>
        <v/>
      </c>
      <c r="AR76" s="257" t="str">
        <f>IF(GUS_2020!AR76&lt;&gt;"",GUS_2020!AR76*41.868/1000,"")</f>
        <v/>
      </c>
      <c r="AS76" s="257" t="str">
        <f>IF(GUS_2020!AS76&lt;&gt;"",GUS_2020!AS76*41.868/1000,"")</f>
        <v/>
      </c>
      <c r="AT76" s="257" t="str">
        <f>IF(GUS_2020!AT76&lt;&gt;"",GUS_2020!AT76*41.868/1000,"")</f>
        <v/>
      </c>
      <c r="AU76" s="257" t="str">
        <f>IF(GUS_2020!AU76&lt;&gt;"",GUS_2020!AU76*41.868/1000,"")</f>
        <v/>
      </c>
      <c r="AV76" s="257" t="str">
        <f>IF(GUS_2020!AV76&lt;&gt;"",GUS_2020!AV76*41.868/1000,"")</f>
        <v/>
      </c>
      <c r="AW76" s="257" t="str">
        <f>IF(GUS_2020!AW76&lt;&gt;"",GUS_2020!AW76*41.868/1000,"")</f>
        <v/>
      </c>
      <c r="AX76" s="257" t="str">
        <f>IF(GUS_2020!AX76&lt;&gt;"",GUS_2020!AX76*41.868/1000,"")</f>
        <v/>
      </c>
      <c r="AY76" s="257" t="str">
        <f>IF(GUS_2020!AY76&lt;&gt;"",GUS_2020!AY76*41.868/1000,"")</f>
        <v/>
      </c>
      <c r="AZ76" s="257" t="str">
        <f>IF(GUS_2020!AZ76&lt;&gt;"",GUS_2020!AZ76*41.868/1000,"")</f>
        <v/>
      </c>
      <c r="BA76" s="257" t="str">
        <f>IF(GUS_2020!BA76&lt;&gt;"",GUS_2020!BA76*41.868/1000,"")</f>
        <v/>
      </c>
      <c r="BB76" s="257" t="str">
        <f>IF(GUS_2020!BB76&lt;&gt;"",GUS_2020!BB76*41.868/1000,"")</f>
        <v/>
      </c>
      <c r="BC76" s="257" t="str">
        <f>IF(GUS_2020!BC76&lt;&gt;"",GUS_2020!BC76*41.868/1000,"")</f>
        <v/>
      </c>
      <c r="BD76" s="257" t="str">
        <f>IF(GUS_2020!BD76&lt;&gt;"",GUS_2020!BD76*41.868/1000,"")</f>
        <v/>
      </c>
      <c r="BE76" s="257" t="str">
        <f>IF(GUS_2020!BE76&lt;&gt;"",GUS_2020!BE76*41.868/1000,"")</f>
        <v/>
      </c>
      <c r="BF76" s="257" t="str">
        <f>IF(GUS_2020!BF76&lt;&gt;"",GUS_2020!BF76*41.868/1000,"")</f>
        <v/>
      </c>
      <c r="BG76" s="257" t="str">
        <f>IF(GUS_2020!BG76&lt;&gt;"",GUS_2020!BG76*41.868/1000,"")</f>
        <v/>
      </c>
      <c r="BH76" s="257" t="str">
        <f>IF(GUS_2020!BH76&lt;&gt;"",GUS_2020!BH76*41.868/1000,"")</f>
        <v/>
      </c>
      <c r="BI76" s="257" t="str">
        <f>IF(GUS_2020!BI76&lt;&gt;"",GUS_2020!BI76*41.868/1000,"")</f>
        <v/>
      </c>
      <c r="BJ76" s="257" t="str">
        <f>IF(GUS_2020!BJ76&lt;&gt;"",GUS_2020!BJ76*41.868/1000,"")</f>
        <v/>
      </c>
      <c r="BK76" s="257" t="str">
        <f>IF(GUS_2020!BK76&lt;&gt;"",GUS_2020!BK76*41.868/1000,"")</f>
        <v/>
      </c>
      <c r="BL76" s="257" t="str">
        <f>IF(GUS_2020!BL76&lt;&gt;"",GUS_2020!BL76*41.868/1000,"")</f>
        <v/>
      </c>
      <c r="BM76" s="257" t="str">
        <f>IF(GUS_2020!BM76&lt;&gt;"",GUS_2020!BM76*41.868/1000,"")</f>
        <v/>
      </c>
      <c r="BN76" s="257" t="str">
        <f>IF(GUS_2020!BN76&lt;&gt;"",GUS_2020!BN76*41.868/1000,"")</f>
        <v/>
      </c>
      <c r="BO76" s="257" t="str">
        <f>IF(GUS_2020!BO76&lt;&gt;"",GUS_2020!BO76*41.868/1000,"")</f>
        <v/>
      </c>
      <c r="BP76" s="257" t="str">
        <f>IF(GUS_2020!BP76&lt;&gt;"",GUS_2020!BP76*41.868/1000,"")</f>
        <v/>
      </c>
      <c r="BQ76" s="257" t="str">
        <f>IF(GUS_2020!BQ76&lt;&gt;"",GUS_2020!BQ76*41.868/1000,"")</f>
        <v/>
      </c>
      <c r="BR76" s="257" t="str">
        <f>IF(GUS_2020!BR76&lt;&gt;"",GUS_2020!BR76*41.868/1000,"")</f>
        <v/>
      </c>
      <c r="BS76" s="257" t="str">
        <f>IF(GUS_2020!BS76&lt;&gt;"",GUS_2020!BS76*41.868/1000,"")</f>
        <v/>
      </c>
    </row>
    <row r="77" spans="1:71" ht="22.5">
      <c r="A77" s="256" t="s">
        <v>720</v>
      </c>
      <c r="B77" s="257">
        <f>IF(GUS_2020!B77&lt;&gt;"",GUS_2020!B77*41.868/1000,"")</f>
        <v>23.362344</v>
      </c>
      <c r="C77" s="257" t="str">
        <f>IF(GUS_2020!C77&lt;&gt;"",GUS_2020!C77*41.868/1000,"")</f>
        <v/>
      </c>
      <c r="D77" s="257" t="str">
        <f>IF(GUS_2020!D77&lt;&gt;"",GUS_2020!D77*41.868/1000,"")</f>
        <v/>
      </c>
      <c r="E77" s="257" t="str">
        <f>IF(GUS_2020!E77&lt;&gt;"",GUS_2020!E77*41.868/1000,"")</f>
        <v/>
      </c>
      <c r="F77" s="257" t="str">
        <f>IF(GUS_2020!F77&lt;&gt;"",GUS_2020!F77*41.868/1000,"")</f>
        <v/>
      </c>
      <c r="G77" s="257" t="str">
        <f>IF(GUS_2020!G77&lt;&gt;"",GUS_2020!G77*41.868/1000,"")</f>
        <v/>
      </c>
      <c r="H77" s="257" t="str">
        <f>IF(GUS_2020!H77&lt;&gt;"",GUS_2020!H77*41.868/1000,"")</f>
        <v/>
      </c>
      <c r="I77" s="257" t="str">
        <f>IF(GUS_2020!I77&lt;&gt;"",GUS_2020!I77*41.868/1000,"")</f>
        <v/>
      </c>
      <c r="J77" s="257" t="str">
        <f>IF(GUS_2020!J77&lt;&gt;"",GUS_2020!J77*41.868/1000,"")</f>
        <v/>
      </c>
      <c r="K77" s="257" t="str">
        <f>IF(GUS_2020!K77&lt;&gt;"",GUS_2020!K77*41.868/1000,"")</f>
        <v/>
      </c>
      <c r="L77" s="257" t="str">
        <f>IF(GUS_2020!L77&lt;&gt;"",GUS_2020!L77*41.868/1000,"")</f>
        <v/>
      </c>
      <c r="M77" s="257" t="str">
        <f>IF(GUS_2020!M77&lt;&gt;"",GUS_2020!M77*41.868/1000,"")</f>
        <v/>
      </c>
      <c r="N77" s="257" t="str">
        <f>IF(GUS_2020!N77&lt;&gt;"",GUS_2020!N77*41.868/1000,"")</f>
        <v/>
      </c>
      <c r="O77" s="257" t="str">
        <f>IF(GUS_2020!O77&lt;&gt;"",GUS_2020!O77*41.868/1000,"")</f>
        <v/>
      </c>
      <c r="P77" s="257" t="str">
        <f>IF(GUS_2020!P77&lt;&gt;"",GUS_2020!P77*41.868/1000,"")</f>
        <v/>
      </c>
      <c r="Q77" s="257" t="str">
        <f>IF(GUS_2020!Q77&lt;&gt;"",GUS_2020!Q77*41.868/1000,"")</f>
        <v/>
      </c>
      <c r="R77" s="257" t="str">
        <f>IF(GUS_2020!R77&lt;&gt;"",GUS_2020!R77*41.868/1000,"")</f>
        <v/>
      </c>
      <c r="S77" s="257" t="str">
        <f>IF(GUS_2020!S77&lt;&gt;"",GUS_2020!S77*41.868/1000,"")</f>
        <v/>
      </c>
      <c r="T77" s="257" t="str">
        <f>IF(GUS_2020!T77&lt;&gt;"",GUS_2020!T77*41.868/1000,"")</f>
        <v/>
      </c>
      <c r="U77" s="257" t="str">
        <f>IF(GUS_2020!U77&lt;&gt;"",GUS_2020!U77*41.868/1000,"")</f>
        <v/>
      </c>
      <c r="V77" s="257" t="str">
        <f>IF(GUS_2020!V77&lt;&gt;"",GUS_2020!V77*41.868/1000,"")</f>
        <v/>
      </c>
      <c r="W77" s="257">
        <f>IF(GUS_2020!W77&lt;&gt;"",GUS_2020!W77*41.868/1000,"")</f>
        <v>23.362344</v>
      </c>
      <c r="X77" s="257" t="str">
        <f>IF(GUS_2020!X77&lt;&gt;"",GUS_2020!X77*41.868/1000,"")</f>
        <v/>
      </c>
      <c r="Y77" s="257" t="str">
        <f>IF(GUS_2020!Y77&lt;&gt;"",GUS_2020!Y77*41.868/1000,"")</f>
        <v/>
      </c>
      <c r="Z77" s="257" t="str">
        <f>IF(GUS_2020!Z77&lt;&gt;"",GUS_2020!Z77*41.868/1000,"")</f>
        <v/>
      </c>
      <c r="AA77" s="257" t="str">
        <f>IF(GUS_2020!AA77&lt;&gt;"",GUS_2020!AA77*41.868/1000,"")</f>
        <v/>
      </c>
      <c r="AB77" s="257">
        <f>IF(GUS_2020!AB77&lt;&gt;"",GUS_2020!AB77*41.868/1000,"")</f>
        <v>23.362344</v>
      </c>
      <c r="AC77" s="257" t="str">
        <f>IF(GUS_2020!AC77&lt;&gt;"",GUS_2020!AC77*41.868/1000,"")</f>
        <v/>
      </c>
      <c r="AD77" s="257" t="str">
        <f>IF(GUS_2020!AD77&lt;&gt;"",GUS_2020!AD77*41.868/1000,"")</f>
        <v/>
      </c>
      <c r="AE77" s="257" t="str">
        <f>IF(GUS_2020!AE77&lt;&gt;"",GUS_2020!AE77*41.868/1000,"")</f>
        <v/>
      </c>
      <c r="AF77" s="257" t="str">
        <f>IF(GUS_2020!AF77&lt;&gt;"",GUS_2020!AF77*41.868/1000,"")</f>
        <v/>
      </c>
      <c r="AG77" s="257" t="str">
        <f>IF(GUS_2020!AG77&lt;&gt;"",GUS_2020!AG77*41.868/1000,"")</f>
        <v/>
      </c>
      <c r="AH77" s="257" t="str">
        <f>IF(GUS_2020!AH77&lt;&gt;"",GUS_2020!AH77*41.868/1000,"")</f>
        <v/>
      </c>
      <c r="AI77" s="257" t="str">
        <f>IF(GUS_2020!AI77&lt;&gt;"",GUS_2020!AI77*41.868/1000,"")</f>
        <v/>
      </c>
      <c r="AJ77" s="257" t="str">
        <f>IF(GUS_2020!AJ77&lt;&gt;"",GUS_2020!AJ77*41.868/1000,"")</f>
        <v/>
      </c>
      <c r="AK77" s="257" t="str">
        <f>IF(GUS_2020!AK77&lt;&gt;"",GUS_2020!AK77*41.868/1000,"")</f>
        <v/>
      </c>
      <c r="AL77" s="257" t="str">
        <f>IF(GUS_2020!AL77&lt;&gt;"",GUS_2020!AL77*41.868/1000,"")</f>
        <v/>
      </c>
      <c r="AM77" s="257" t="str">
        <f>IF(GUS_2020!AM77&lt;&gt;"",GUS_2020!AM77*41.868/1000,"")</f>
        <v/>
      </c>
      <c r="AN77" s="257" t="str">
        <f>IF(GUS_2020!AN77&lt;&gt;"",GUS_2020!AN77*41.868/1000,"")</f>
        <v/>
      </c>
      <c r="AO77" s="257" t="str">
        <f>IF(GUS_2020!AO77&lt;&gt;"",GUS_2020!AO77*41.868/1000,"")</f>
        <v/>
      </c>
      <c r="AP77" s="257" t="str">
        <f>IF(GUS_2020!AP77&lt;&gt;"",GUS_2020!AP77*41.868/1000,"")</f>
        <v/>
      </c>
      <c r="AQ77" s="257" t="str">
        <f>IF(GUS_2020!AQ77&lt;&gt;"",GUS_2020!AQ77*41.868/1000,"")</f>
        <v/>
      </c>
      <c r="AR77" s="257" t="str">
        <f>IF(GUS_2020!AR77&lt;&gt;"",GUS_2020!AR77*41.868/1000,"")</f>
        <v/>
      </c>
      <c r="AS77" s="257" t="str">
        <f>IF(GUS_2020!AS77&lt;&gt;"",GUS_2020!AS77*41.868/1000,"")</f>
        <v/>
      </c>
      <c r="AT77" s="257" t="str">
        <f>IF(GUS_2020!AT77&lt;&gt;"",GUS_2020!AT77*41.868/1000,"")</f>
        <v/>
      </c>
      <c r="AU77" s="257" t="str">
        <f>IF(GUS_2020!AU77&lt;&gt;"",GUS_2020!AU77*41.868/1000,"")</f>
        <v/>
      </c>
      <c r="AV77" s="257" t="str">
        <f>IF(GUS_2020!AV77&lt;&gt;"",GUS_2020!AV77*41.868/1000,"")</f>
        <v/>
      </c>
      <c r="AW77" s="257" t="str">
        <f>IF(GUS_2020!AW77&lt;&gt;"",GUS_2020!AW77*41.868/1000,"")</f>
        <v/>
      </c>
      <c r="AX77" s="257" t="str">
        <f>IF(GUS_2020!AX77&lt;&gt;"",GUS_2020!AX77*41.868/1000,"")</f>
        <v/>
      </c>
      <c r="AY77" s="257" t="str">
        <f>IF(GUS_2020!AY77&lt;&gt;"",GUS_2020!AY77*41.868/1000,"")</f>
        <v/>
      </c>
      <c r="AZ77" s="257" t="str">
        <f>IF(GUS_2020!AZ77&lt;&gt;"",GUS_2020!AZ77*41.868/1000,"")</f>
        <v/>
      </c>
      <c r="BA77" s="257" t="str">
        <f>IF(GUS_2020!BA77&lt;&gt;"",GUS_2020!BA77*41.868/1000,"")</f>
        <v/>
      </c>
      <c r="BB77" s="257" t="str">
        <f>IF(GUS_2020!BB77&lt;&gt;"",GUS_2020!BB77*41.868/1000,"")</f>
        <v/>
      </c>
      <c r="BC77" s="257" t="str">
        <f>IF(GUS_2020!BC77&lt;&gt;"",GUS_2020!BC77*41.868/1000,"")</f>
        <v/>
      </c>
      <c r="BD77" s="257" t="str">
        <f>IF(GUS_2020!BD77&lt;&gt;"",GUS_2020!BD77*41.868/1000,"")</f>
        <v/>
      </c>
      <c r="BE77" s="257" t="str">
        <f>IF(GUS_2020!BE77&lt;&gt;"",GUS_2020!BE77*41.868/1000,"")</f>
        <v/>
      </c>
      <c r="BF77" s="257" t="str">
        <f>IF(GUS_2020!BF77&lt;&gt;"",GUS_2020!BF77*41.868/1000,"")</f>
        <v/>
      </c>
      <c r="BG77" s="257" t="str">
        <f>IF(GUS_2020!BG77&lt;&gt;"",GUS_2020!BG77*41.868/1000,"")</f>
        <v/>
      </c>
      <c r="BH77" s="257" t="str">
        <f>IF(GUS_2020!BH77&lt;&gt;"",GUS_2020!BH77*41.868/1000,"")</f>
        <v/>
      </c>
      <c r="BI77" s="257" t="str">
        <f>IF(GUS_2020!BI77&lt;&gt;"",GUS_2020!BI77*41.868/1000,"")</f>
        <v/>
      </c>
      <c r="BJ77" s="257" t="str">
        <f>IF(GUS_2020!BJ77&lt;&gt;"",GUS_2020!BJ77*41.868/1000,"")</f>
        <v/>
      </c>
      <c r="BK77" s="257" t="str">
        <f>IF(GUS_2020!BK77&lt;&gt;"",GUS_2020!BK77*41.868/1000,"")</f>
        <v/>
      </c>
      <c r="BL77" s="257" t="str">
        <f>IF(GUS_2020!BL77&lt;&gt;"",GUS_2020!BL77*41.868/1000,"")</f>
        <v/>
      </c>
      <c r="BM77" s="257" t="str">
        <f>IF(GUS_2020!BM77&lt;&gt;"",GUS_2020!BM77*41.868/1000,"")</f>
        <v/>
      </c>
      <c r="BN77" s="257" t="str">
        <f>IF(GUS_2020!BN77&lt;&gt;"",GUS_2020!BN77*41.868/1000,"")</f>
        <v/>
      </c>
      <c r="BO77" s="257" t="str">
        <f>IF(GUS_2020!BO77&lt;&gt;"",GUS_2020!BO77*41.868/1000,"")</f>
        <v/>
      </c>
      <c r="BP77" s="257" t="str">
        <f>IF(GUS_2020!BP77&lt;&gt;"",GUS_2020!BP77*41.868/1000,"")</f>
        <v/>
      </c>
      <c r="BQ77" s="257" t="str">
        <f>IF(GUS_2020!BQ77&lt;&gt;"",GUS_2020!BQ77*41.868/1000,"")</f>
        <v/>
      </c>
      <c r="BR77" s="257" t="str">
        <f>IF(GUS_2020!BR77&lt;&gt;"",GUS_2020!BR77*41.868/1000,"")</f>
        <v/>
      </c>
      <c r="BS77" s="257" t="str">
        <f>IF(GUS_2020!BS77&lt;&gt;"",GUS_2020!BS77*41.868/1000,"")</f>
        <v/>
      </c>
    </row>
    <row r="78" spans="1:71" ht="22.5">
      <c r="A78" s="256" t="s">
        <v>721</v>
      </c>
      <c r="B78" s="257" t="str">
        <f>IF(GUS_2020!B78&lt;&gt;"",GUS_2020!B78*41.868/1000,"")</f>
        <v/>
      </c>
      <c r="C78" s="257" t="str">
        <f>IF(GUS_2020!C78&lt;&gt;"",GUS_2020!C78*41.868/1000,"")</f>
        <v/>
      </c>
      <c r="D78" s="257" t="str">
        <f>IF(GUS_2020!D78&lt;&gt;"",GUS_2020!D78*41.868/1000,"")</f>
        <v/>
      </c>
      <c r="E78" s="257" t="str">
        <f>IF(GUS_2020!E78&lt;&gt;"",GUS_2020!E78*41.868/1000,"")</f>
        <v/>
      </c>
      <c r="F78" s="257" t="str">
        <f>IF(GUS_2020!F78&lt;&gt;"",GUS_2020!F78*41.868/1000,"")</f>
        <v/>
      </c>
      <c r="G78" s="257" t="str">
        <f>IF(GUS_2020!G78&lt;&gt;"",GUS_2020!G78*41.868/1000,"")</f>
        <v/>
      </c>
      <c r="H78" s="257" t="str">
        <f>IF(GUS_2020!H78&lt;&gt;"",GUS_2020!H78*41.868/1000,"")</f>
        <v/>
      </c>
      <c r="I78" s="257" t="str">
        <f>IF(GUS_2020!I78&lt;&gt;"",GUS_2020!I78*41.868/1000,"")</f>
        <v/>
      </c>
      <c r="J78" s="257" t="str">
        <f>IF(GUS_2020!J78&lt;&gt;"",GUS_2020!J78*41.868/1000,"")</f>
        <v/>
      </c>
      <c r="K78" s="257" t="str">
        <f>IF(GUS_2020!K78&lt;&gt;"",GUS_2020!K78*41.868/1000,"")</f>
        <v/>
      </c>
      <c r="L78" s="257" t="str">
        <f>IF(GUS_2020!L78&lt;&gt;"",GUS_2020!L78*41.868/1000,"")</f>
        <v/>
      </c>
      <c r="M78" s="257" t="str">
        <f>IF(GUS_2020!M78&lt;&gt;"",GUS_2020!M78*41.868/1000,"")</f>
        <v/>
      </c>
      <c r="N78" s="257" t="str">
        <f>IF(GUS_2020!N78&lt;&gt;"",GUS_2020!N78*41.868/1000,"")</f>
        <v/>
      </c>
      <c r="O78" s="257" t="str">
        <f>IF(GUS_2020!O78&lt;&gt;"",GUS_2020!O78*41.868/1000,"")</f>
        <v/>
      </c>
      <c r="P78" s="257" t="str">
        <f>IF(GUS_2020!P78&lt;&gt;"",GUS_2020!P78*41.868/1000,"")</f>
        <v/>
      </c>
      <c r="Q78" s="257" t="str">
        <f>IF(GUS_2020!Q78&lt;&gt;"",GUS_2020!Q78*41.868/1000,"")</f>
        <v/>
      </c>
      <c r="R78" s="257" t="str">
        <f>IF(GUS_2020!R78&lt;&gt;"",GUS_2020!R78*41.868/1000,"")</f>
        <v/>
      </c>
      <c r="S78" s="257" t="str">
        <f>IF(GUS_2020!S78&lt;&gt;"",GUS_2020!S78*41.868/1000,"")</f>
        <v/>
      </c>
      <c r="T78" s="257" t="str">
        <f>IF(GUS_2020!T78&lt;&gt;"",GUS_2020!T78*41.868/1000,"")</f>
        <v/>
      </c>
      <c r="U78" s="257" t="str">
        <f>IF(GUS_2020!U78&lt;&gt;"",GUS_2020!U78*41.868/1000,"")</f>
        <v/>
      </c>
      <c r="V78" s="257" t="str">
        <f>IF(GUS_2020!V78&lt;&gt;"",GUS_2020!V78*41.868/1000,"")</f>
        <v/>
      </c>
      <c r="W78" s="257" t="str">
        <f>IF(GUS_2020!W78&lt;&gt;"",GUS_2020!W78*41.868/1000,"")</f>
        <v/>
      </c>
      <c r="X78" s="257" t="str">
        <f>IF(GUS_2020!X78&lt;&gt;"",GUS_2020!X78*41.868/1000,"")</f>
        <v/>
      </c>
      <c r="Y78" s="257" t="str">
        <f>IF(GUS_2020!Y78&lt;&gt;"",GUS_2020!Y78*41.868/1000,"")</f>
        <v/>
      </c>
      <c r="Z78" s="257" t="str">
        <f>IF(GUS_2020!Z78&lt;&gt;"",GUS_2020!Z78*41.868/1000,"")</f>
        <v/>
      </c>
      <c r="AA78" s="257" t="str">
        <f>IF(GUS_2020!AA78&lt;&gt;"",GUS_2020!AA78*41.868/1000,"")</f>
        <v/>
      </c>
      <c r="AB78" s="257" t="str">
        <f>IF(GUS_2020!AB78&lt;&gt;"",GUS_2020!AB78*41.868/1000,"")</f>
        <v/>
      </c>
      <c r="AC78" s="257" t="str">
        <f>IF(GUS_2020!AC78&lt;&gt;"",GUS_2020!AC78*41.868/1000,"")</f>
        <v/>
      </c>
      <c r="AD78" s="257" t="str">
        <f>IF(GUS_2020!AD78&lt;&gt;"",GUS_2020!AD78*41.868/1000,"")</f>
        <v/>
      </c>
      <c r="AE78" s="257" t="str">
        <f>IF(GUS_2020!AE78&lt;&gt;"",GUS_2020!AE78*41.868/1000,"")</f>
        <v/>
      </c>
      <c r="AF78" s="257" t="str">
        <f>IF(GUS_2020!AF78&lt;&gt;"",GUS_2020!AF78*41.868/1000,"")</f>
        <v/>
      </c>
      <c r="AG78" s="257" t="str">
        <f>IF(GUS_2020!AG78&lt;&gt;"",GUS_2020!AG78*41.868/1000,"")</f>
        <v/>
      </c>
      <c r="AH78" s="257" t="str">
        <f>IF(GUS_2020!AH78&lt;&gt;"",GUS_2020!AH78*41.868/1000,"")</f>
        <v/>
      </c>
      <c r="AI78" s="257" t="str">
        <f>IF(GUS_2020!AI78&lt;&gt;"",GUS_2020!AI78*41.868/1000,"")</f>
        <v/>
      </c>
      <c r="AJ78" s="257" t="str">
        <f>IF(GUS_2020!AJ78&lt;&gt;"",GUS_2020!AJ78*41.868/1000,"")</f>
        <v/>
      </c>
      <c r="AK78" s="257" t="str">
        <f>IF(GUS_2020!AK78&lt;&gt;"",GUS_2020!AK78*41.868/1000,"")</f>
        <v/>
      </c>
      <c r="AL78" s="257" t="str">
        <f>IF(GUS_2020!AL78&lt;&gt;"",GUS_2020!AL78*41.868/1000,"")</f>
        <v/>
      </c>
      <c r="AM78" s="257" t="str">
        <f>IF(GUS_2020!AM78&lt;&gt;"",GUS_2020!AM78*41.868/1000,"")</f>
        <v/>
      </c>
      <c r="AN78" s="257" t="str">
        <f>IF(GUS_2020!AN78&lt;&gt;"",GUS_2020!AN78*41.868/1000,"")</f>
        <v/>
      </c>
      <c r="AO78" s="257" t="str">
        <f>IF(GUS_2020!AO78&lt;&gt;"",GUS_2020!AO78*41.868/1000,"")</f>
        <v/>
      </c>
      <c r="AP78" s="257" t="str">
        <f>IF(GUS_2020!AP78&lt;&gt;"",GUS_2020!AP78*41.868/1000,"")</f>
        <v/>
      </c>
      <c r="AQ78" s="257" t="str">
        <f>IF(GUS_2020!AQ78&lt;&gt;"",GUS_2020!AQ78*41.868/1000,"")</f>
        <v/>
      </c>
      <c r="AR78" s="257" t="str">
        <f>IF(GUS_2020!AR78&lt;&gt;"",GUS_2020!AR78*41.868/1000,"")</f>
        <v/>
      </c>
      <c r="AS78" s="257" t="str">
        <f>IF(GUS_2020!AS78&lt;&gt;"",GUS_2020!AS78*41.868/1000,"")</f>
        <v/>
      </c>
      <c r="AT78" s="257" t="str">
        <f>IF(GUS_2020!AT78&lt;&gt;"",GUS_2020!AT78*41.868/1000,"")</f>
        <v/>
      </c>
      <c r="AU78" s="257" t="str">
        <f>IF(GUS_2020!AU78&lt;&gt;"",GUS_2020!AU78*41.868/1000,"")</f>
        <v/>
      </c>
      <c r="AV78" s="257" t="str">
        <f>IF(GUS_2020!AV78&lt;&gt;"",GUS_2020!AV78*41.868/1000,"")</f>
        <v/>
      </c>
      <c r="AW78" s="257" t="str">
        <f>IF(GUS_2020!AW78&lt;&gt;"",GUS_2020!AW78*41.868/1000,"")</f>
        <v/>
      </c>
      <c r="AX78" s="257" t="str">
        <f>IF(GUS_2020!AX78&lt;&gt;"",GUS_2020!AX78*41.868/1000,"")</f>
        <v/>
      </c>
      <c r="AY78" s="257" t="str">
        <f>IF(GUS_2020!AY78&lt;&gt;"",GUS_2020!AY78*41.868/1000,"")</f>
        <v/>
      </c>
      <c r="AZ78" s="257" t="str">
        <f>IF(GUS_2020!AZ78&lt;&gt;"",GUS_2020!AZ78*41.868/1000,"")</f>
        <v/>
      </c>
      <c r="BA78" s="257" t="str">
        <f>IF(GUS_2020!BA78&lt;&gt;"",GUS_2020!BA78*41.868/1000,"")</f>
        <v/>
      </c>
      <c r="BB78" s="257" t="str">
        <f>IF(GUS_2020!BB78&lt;&gt;"",GUS_2020!BB78*41.868/1000,"")</f>
        <v/>
      </c>
      <c r="BC78" s="257" t="str">
        <f>IF(GUS_2020!BC78&lt;&gt;"",GUS_2020!BC78*41.868/1000,"")</f>
        <v/>
      </c>
      <c r="BD78" s="257" t="str">
        <f>IF(GUS_2020!BD78&lt;&gt;"",GUS_2020!BD78*41.868/1000,"")</f>
        <v/>
      </c>
      <c r="BE78" s="257" t="str">
        <f>IF(GUS_2020!BE78&lt;&gt;"",GUS_2020!BE78*41.868/1000,"")</f>
        <v/>
      </c>
      <c r="BF78" s="257" t="str">
        <f>IF(GUS_2020!BF78&lt;&gt;"",GUS_2020!BF78*41.868/1000,"")</f>
        <v/>
      </c>
      <c r="BG78" s="257" t="str">
        <f>IF(GUS_2020!BG78&lt;&gt;"",GUS_2020!BG78*41.868/1000,"")</f>
        <v/>
      </c>
      <c r="BH78" s="257" t="str">
        <f>IF(GUS_2020!BH78&lt;&gt;"",GUS_2020!BH78*41.868/1000,"")</f>
        <v/>
      </c>
      <c r="BI78" s="257" t="str">
        <f>IF(GUS_2020!BI78&lt;&gt;"",GUS_2020!BI78*41.868/1000,"")</f>
        <v/>
      </c>
      <c r="BJ78" s="257" t="str">
        <f>IF(GUS_2020!BJ78&lt;&gt;"",GUS_2020!BJ78*41.868/1000,"")</f>
        <v/>
      </c>
      <c r="BK78" s="257" t="str">
        <f>IF(GUS_2020!BK78&lt;&gt;"",GUS_2020!BK78*41.868/1000,"")</f>
        <v/>
      </c>
      <c r="BL78" s="257" t="str">
        <f>IF(GUS_2020!BL78&lt;&gt;"",GUS_2020!BL78*41.868/1000,"")</f>
        <v/>
      </c>
      <c r="BM78" s="257" t="str">
        <f>IF(GUS_2020!BM78&lt;&gt;"",GUS_2020!BM78*41.868/1000,"")</f>
        <v/>
      </c>
      <c r="BN78" s="257" t="str">
        <f>IF(GUS_2020!BN78&lt;&gt;"",GUS_2020!BN78*41.868/1000,"")</f>
        <v/>
      </c>
      <c r="BO78" s="257" t="str">
        <f>IF(GUS_2020!BO78&lt;&gt;"",GUS_2020!BO78*41.868/1000,"")</f>
        <v/>
      </c>
      <c r="BP78" s="257" t="str">
        <f>IF(GUS_2020!BP78&lt;&gt;"",GUS_2020!BP78*41.868/1000,"")</f>
        <v/>
      </c>
      <c r="BQ78" s="257" t="str">
        <f>IF(GUS_2020!BQ78&lt;&gt;"",GUS_2020!BQ78*41.868/1000,"")</f>
        <v/>
      </c>
      <c r="BR78" s="257" t="str">
        <f>IF(GUS_2020!BR78&lt;&gt;"",GUS_2020!BR78*41.868/1000,"")</f>
        <v/>
      </c>
      <c r="BS78" s="257" t="str">
        <f>IF(GUS_2020!BS78&lt;&gt;"",GUS_2020!BS78*41.868/1000,"")</f>
        <v/>
      </c>
    </row>
    <row r="79" spans="1:71" ht="22.5">
      <c r="A79" s="256" t="s">
        <v>727</v>
      </c>
      <c r="B79" s="257">
        <f>IF(GUS_2020!B79&lt;&gt;"",GUS_2020!B79*41.868/1000,"")</f>
        <v>249.36580800000002</v>
      </c>
      <c r="C79" s="257">
        <f>IF(GUS_2020!C79&lt;&gt;"",GUS_2020!C79*41.868/1000,"")</f>
        <v>3.6843840000000001</v>
      </c>
      <c r="D79" s="257" t="str">
        <f>IF(GUS_2020!D79&lt;&gt;"",GUS_2020!D79*41.868/1000,"")</f>
        <v/>
      </c>
      <c r="E79" s="257">
        <f>IF(GUS_2020!E79&lt;&gt;"",GUS_2020!E79*41.868/1000,"")</f>
        <v>2.4702120000000001</v>
      </c>
      <c r="F79" s="257">
        <f>IF(GUS_2020!F79&lt;&gt;"",GUS_2020!F79*41.868/1000,"")</f>
        <v>1.214172</v>
      </c>
      <c r="G79" s="257" t="str">
        <f>IF(GUS_2020!G79&lt;&gt;"",GUS_2020!G79*41.868/1000,"")</f>
        <v/>
      </c>
      <c r="H79" s="257">
        <f>IF(GUS_2020!H79&lt;&gt;"",GUS_2020!H79*41.868/1000,"")</f>
        <v>4.1868000000000002E-2</v>
      </c>
      <c r="I79" s="257" t="str">
        <f>IF(GUS_2020!I79&lt;&gt;"",GUS_2020!I79*41.868/1000,"")</f>
        <v/>
      </c>
      <c r="J79" s="257">
        <f>IF(GUS_2020!J79&lt;&gt;"",GUS_2020!J79*41.868/1000,"")</f>
        <v>0</v>
      </c>
      <c r="K79" s="257" t="str">
        <f>IF(GUS_2020!K79&lt;&gt;"",GUS_2020!K79*41.868/1000,"")</f>
        <v/>
      </c>
      <c r="L79" s="257" t="str">
        <f>IF(GUS_2020!L79&lt;&gt;"",GUS_2020!L79*41.868/1000,"")</f>
        <v/>
      </c>
      <c r="M79" s="257" t="str">
        <f>IF(GUS_2020!M79&lt;&gt;"",GUS_2020!M79*41.868/1000,"")</f>
        <v/>
      </c>
      <c r="N79" s="257">
        <f>IF(GUS_2020!N79&lt;&gt;"",GUS_2020!N79*41.868/1000,"")</f>
        <v>34.917912000000001</v>
      </c>
      <c r="O79" s="257" t="str">
        <f>IF(GUS_2020!O79&lt;&gt;"",GUS_2020!O79*41.868/1000,"")</f>
        <v/>
      </c>
      <c r="P79" s="257">
        <f>IF(GUS_2020!P79&lt;&gt;"",GUS_2020!P79*41.868/1000,"")</f>
        <v>34.917912000000001</v>
      </c>
      <c r="Q79" s="257" t="str">
        <f>IF(GUS_2020!Q79&lt;&gt;"",GUS_2020!Q79*41.868/1000,"")</f>
        <v/>
      </c>
      <c r="R79" s="257" t="str">
        <f>IF(GUS_2020!R79&lt;&gt;"",GUS_2020!R79*41.868/1000,"")</f>
        <v/>
      </c>
      <c r="S79" s="257" t="str">
        <f>IF(GUS_2020!S79&lt;&gt;"",GUS_2020!S79*41.868/1000,"")</f>
        <v/>
      </c>
      <c r="T79" s="257" t="str">
        <f>IF(GUS_2020!T79&lt;&gt;"",GUS_2020!T79*41.868/1000,"")</f>
        <v/>
      </c>
      <c r="U79" s="257" t="str">
        <f>IF(GUS_2020!U79&lt;&gt;"",GUS_2020!U79*41.868/1000,"")</f>
        <v/>
      </c>
      <c r="V79" s="257" t="str">
        <f>IF(GUS_2020!V79&lt;&gt;"",GUS_2020!V79*41.868/1000,"")</f>
        <v/>
      </c>
      <c r="W79" s="257">
        <f>IF(GUS_2020!W79&lt;&gt;"",GUS_2020!W79*41.868/1000,"")</f>
        <v>34.373628000000004</v>
      </c>
      <c r="X79" s="257" t="str">
        <f>IF(GUS_2020!X79&lt;&gt;"",GUS_2020!X79*41.868/1000,"")</f>
        <v/>
      </c>
      <c r="Y79" s="257" t="str">
        <f>IF(GUS_2020!Y79&lt;&gt;"",GUS_2020!Y79*41.868/1000,"")</f>
        <v/>
      </c>
      <c r="Z79" s="257" t="str">
        <f>IF(GUS_2020!Z79&lt;&gt;"",GUS_2020!Z79*41.868/1000,"")</f>
        <v/>
      </c>
      <c r="AA79" s="257" t="str">
        <f>IF(GUS_2020!AA79&lt;&gt;"",GUS_2020!AA79*41.868/1000,"")</f>
        <v/>
      </c>
      <c r="AB79" s="257" t="str">
        <f>IF(GUS_2020!AB79&lt;&gt;"",GUS_2020!AB79*41.868/1000,"")</f>
        <v/>
      </c>
      <c r="AC79" s="257">
        <f>IF(GUS_2020!AC79&lt;&gt;"",GUS_2020!AC79*41.868/1000,"")</f>
        <v>15.198084000000001</v>
      </c>
      <c r="AD79" s="257" t="str">
        <f>IF(GUS_2020!AD79&lt;&gt;"",GUS_2020!AD79*41.868/1000,"")</f>
        <v/>
      </c>
      <c r="AE79" s="257">
        <f>IF(GUS_2020!AE79&lt;&gt;"",GUS_2020!AE79*41.868/1000,"")</f>
        <v>0.37681200000000004</v>
      </c>
      <c r="AF79" s="257">
        <f>IF(GUS_2020!AF79&lt;&gt;"",GUS_2020!AF79*41.868/1000,"")</f>
        <v>0</v>
      </c>
      <c r="AG79" s="257" t="str">
        <f>IF(GUS_2020!AG79&lt;&gt;"",GUS_2020!AG79*41.868/1000,"")</f>
        <v/>
      </c>
      <c r="AH79" s="257" t="str">
        <f>IF(GUS_2020!AH79&lt;&gt;"",GUS_2020!AH79*41.868/1000,"")</f>
        <v/>
      </c>
      <c r="AI79" s="257" t="str">
        <f>IF(GUS_2020!AI79&lt;&gt;"",GUS_2020!AI79*41.868/1000,"")</f>
        <v/>
      </c>
      <c r="AJ79" s="257">
        <f>IF(GUS_2020!AJ79&lt;&gt;"",GUS_2020!AJ79*41.868/1000,"")</f>
        <v>0</v>
      </c>
      <c r="AK79" s="257" t="str">
        <f>IF(GUS_2020!AK79&lt;&gt;"",GUS_2020!AK79*41.868/1000,"")</f>
        <v/>
      </c>
      <c r="AL79" s="257">
        <f>IF(GUS_2020!AL79&lt;&gt;"",GUS_2020!AL79*41.868/1000,"")</f>
        <v>1.1304360000000002</v>
      </c>
      <c r="AM79" s="257">
        <f>IF(GUS_2020!AM79&lt;&gt;"",GUS_2020!AM79*41.868/1000,"")</f>
        <v>16.370388000000002</v>
      </c>
      <c r="AN79" s="257" t="str">
        <f>IF(GUS_2020!AN79&lt;&gt;"",GUS_2020!AN79*41.868/1000,"")</f>
        <v/>
      </c>
      <c r="AO79" s="257" t="str">
        <f>IF(GUS_2020!AO79&lt;&gt;"",GUS_2020!AO79*41.868/1000,"")</f>
        <v/>
      </c>
      <c r="AP79" s="257" t="str">
        <f>IF(GUS_2020!AP79&lt;&gt;"",GUS_2020!AP79*41.868/1000,"")</f>
        <v/>
      </c>
      <c r="AQ79" s="257" t="str">
        <f>IF(GUS_2020!AQ79&lt;&gt;"",GUS_2020!AQ79*41.868/1000,"")</f>
        <v/>
      </c>
      <c r="AR79" s="257" t="str">
        <f>IF(GUS_2020!AR79&lt;&gt;"",GUS_2020!AR79*41.868/1000,"")</f>
        <v/>
      </c>
      <c r="AS79" s="257">
        <f>IF(GUS_2020!AS79&lt;&gt;"",GUS_2020!AS79*41.868/1000,"")</f>
        <v>1.2979080000000001</v>
      </c>
      <c r="AT79" s="257">
        <f>IF(GUS_2020!AT79&lt;&gt;"",GUS_2020!AT79*41.868/1000,"")</f>
        <v>63.555624000000002</v>
      </c>
      <c r="AU79" s="257">
        <f>IF(GUS_2020!AU79&lt;&gt;"",GUS_2020!AU79*41.868/1000,"")</f>
        <v>4.1868000000000002E-2</v>
      </c>
      <c r="AV79" s="257" t="str">
        <f>IF(GUS_2020!AV79&lt;&gt;"",GUS_2020!AV79*41.868/1000,"")</f>
        <v/>
      </c>
      <c r="AW79" s="257" t="str">
        <f>IF(GUS_2020!AW79&lt;&gt;"",GUS_2020!AW79*41.868/1000,"")</f>
        <v/>
      </c>
      <c r="AX79" s="257" t="str">
        <f>IF(GUS_2020!AX79&lt;&gt;"",GUS_2020!AX79*41.868/1000,"")</f>
        <v/>
      </c>
      <c r="AY79" s="257" t="str">
        <f>IF(GUS_2020!AY79&lt;&gt;"",GUS_2020!AY79*41.868/1000,"")</f>
        <v/>
      </c>
      <c r="AZ79" s="257" t="str">
        <f>IF(GUS_2020!AZ79&lt;&gt;"",GUS_2020!AZ79*41.868/1000,"")</f>
        <v/>
      </c>
      <c r="BA79" s="257" t="str">
        <f>IF(GUS_2020!BA79&lt;&gt;"",GUS_2020!BA79*41.868/1000,"")</f>
        <v/>
      </c>
      <c r="BB79" s="257">
        <f>IF(GUS_2020!BB79&lt;&gt;"",GUS_2020!BB79*41.868/1000,"")</f>
        <v>4.1868000000000002E-2</v>
      </c>
      <c r="BC79" s="257" t="str">
        <f>IF(GUS_2020!BC79&lt;&gt;"",GUS_2020!BC79*41.868/1000,"")</f>
        <v/>
      </c>
      <c r="BD79" s="257">
        <f>IF(GUS_2020!BD79&lt;&gt;"",GUS_2020!BD79*41.868/1000,"")</f>
        <v>0</v>
      </c>
      <c r="BE79" s="257" t="str">
        <f>IF(GUS_2020!BE79&lt;&gt;"",GUS_2020!BE79*41.868/1000,"")</f>
        <v/>
      </c>
      <c r="BF79" s="257" t="str">
        <f>IF(GUS_2020!BF79&lt;&gt;"",GUS_2020!BF79*41.868/1000,"")</f>
        <v/>
      </c>
      <c r="BG79" s="257" t="str">
        <f>IF(GUS_2020!BG79&lt;&gt;"",GUS_2020!BG79*41.868/1000,"")</f>
        <v/>
      </c>
      <c r="BH79" s="257" t="str">
        <f>IF(GUS_2020!BH79&lt;&gt;"",GUS_2020!BH79*41.868/1000,"")</f>
        <v/>
      </c>
      <c r="BI79" s="257" t="str">
        <f>IF(GUS_2020!BI79&lt;&gt;"",GUS_2020!BI79*41.868/1000,"")</f>
        <v/>
      </c>
      <c r="BJ79" s="257" t="str">
        <f>IF(GUS_2020!BJ79&lt;&gt;"",GUS_2020!BJ79*41.868/1000,"")</f>
        <v/>
      </c>
      <c r="BK79" s="257" t="str">
        <f>IF(GUS_2020!BK79&lt;&gt;"",GUS_2020!BK79*41.868/1000,"")</f>
        <v/>
      </c>
      <c r="BL79" s="257" t="str">
        <f>IF(GUS_2020!BL79&lt;&gt;"",GUS_2020!BL79*41.868/1000,"")</f>
        <v/>
      </c>
      <c r="BM79" s="257" t="str">
        <f>IF(GUS_2020!BM79&lt;&gt;"",GUS_2020!BM79*41.868/1000,"")</f>
        <v/>
      </c>
      <c r="BN79" s="257">
        <f>IF(GUS_2020!BN79&lt;&gt;"",GUS_2020!BN79*41.868/1000,"")</f>
        <v>0</v>
      </c>
      <c r="BO79" s="257">
        <f>IF(GUS_2020!BO79&lt;&gt;"",GUS_2020!BO79*41.868/1000,"")</f>
        <v>0</v>
      </c>
      <c r="BP79" s="257" t="str">
        <f>IF(GUS_2020!BP79&lt;&gt;"",GUS_2020!BP79*41.868/1000,"")</f>
        <v/>
      </c>
      <c r="BQ79" s="257" t="str">
        <f>IF(GUS_2020!BQ79&lt;&gt;"",GUS_2020!BQ79*41.868/1000,"")</f>
        <v/>
      </c>
      <c r="BR79" s="257">
        <f>IF(GUS_2020!BR79&lt;&gt;"",GUS_2020!BR79*41.868/1000,"")</f>
        <v>25.288271999999999</v>
      </c>
      <c r="BS79" s="257">
        <f>IF(GUS_2020!BS79&lt;&gt;"",GUS_2020!BS79*41.868/1000,"")</f>
        <v>87.504120000000015</v>
      </c>
    </row>
    <row r="80" spans="1:71" ht="22.5">
      <c r="A80" s="256" t="s">
        <v>728</v>
      </c>
      <c r="B80" s="257">
        <f>IF(GUS_2020!B80&lt;&gt;"",GUS_2020!B80*41.868/1000,"")</f>
        <v>49.027428</v>
      </c>
      <c r="C80" s="257">
        <f>IF(GUS_2020!C80&lt;&gt;"",GUS_2020!C80*41.868/1000,"")</f>
        <v>4.1868000000000002E-2</v>
      </c>
      <c r="D80" s="257" t="str">
        <f>IF(GUS_2020!D80&lt;&gt;"",GUS_2020!D80*41.868/1000,"")</f>
        <v/>
      </c>
      <c r="E80" s="257" t="str">
        <f>IF(GUS_2020!E80&lt;&gt;"",GUS_2020!E80*41.868/1000,"")</f>
        <v/>
      </c>
      <c r="F80" s="257">
        <f>IF(GUS_2020!F80&lt;&gt;"",GUS_2020!F80*41.868/1000,"")</f>
        <v>4.1868000000000002E-2</v>
      </c>
      <c r="G80" s="257" t="str">
        <f>IF(GUS_2020!G80&lt;&gt;"",GUS_2020!G80*41.868/1000,"")</f>
        <v/>
      </c>
      <c r="H80" s="257">
        <f>IF(GUS_2020!H80&lt;&gt;"",GUS_2020!H80*41.868/1000,"")</f>
        <v>0</v>
      </c>
      <c r="I80" s="257" t="str">
        <f>IF(GUS_2020!I80&lt;&gt;"",GUS_2020!I80*41.868/1000,"")</f>
        <v/>
      </c>
      <c r="J80" s="257">
        <f>IF(GUS_2020!J80&lt;&gt;"",GUS_2020!J80*41.868/1000,"")</f>
        <v>0</v>
      </c>
      <c r="K80" s="257" t="str">
        <f>IF(GUS_2020!K80&lt;&gt;"",GUS_2020!K80*41.868/1000,"")</f>
        <v/>
      </c>
      <c r="L80" s="257" t="str">
        <f>IF(GUS_2020!L80&lt;&gt;"",GUS_2020!L80*41.868/1000,"")</f>
        <v/>
      </c>
      <c r="M80" s="257" t="str">
        <f>IF(GUS_2020!M80&lt;&gt;"",GUS_2020!M80*41.868/1000,"")</f>
        <v/>
      </c>
      <c r="N80" s="257">
        <f>IF(GUS_2020!N80&lt;&gt;"",GUS_2020!N80*41.868/1000,"")</f>
        <v>0</v>
      </c>
      <c r="O80" s="257" t="str">
        <f>IF(GUS_2020!O80&lt;&gt;"",GUS_2020!O80*41.868/1000,"")</f>
        <v/>
      </c>
      <c r="P80" s="257">
        <f>IF(GUS_2020!P80&lt;&gt;"",GUS_2020!P80*41.868/1000,"")</f>
        <v>0</v>
      </c>
      <c r="Q80" s="257" t="str">
        <f>IF(GUS_2020!Q80&lt;&gt;"",GUS_2020!Q80*41.868/1000,"")</f>
        <v/>
      </c>
      <c r="R80" s="257" t="str">
        <f>IF(GUS_2020!R80&lt;&gt;"",GUS_2020!R80*41.868/1000,"")</f>
        <v/>
      </c>
      <c r="S80" s="257" t="str">
        <f>IF(GUS_2020!S80&lt;&gt;"",GUS_2020!S80*41.868/1000,"")</f>
        <v/>
      </c>
      <c r="T80" s="257" t="str">
        <f>IF(GUS_2020!T80&lt;&gt;"",GUS_2020!T80*41.868/1000,"")</f>
        <v/>
      </c>
      <c r="U80" s="257" t="str">
        <f>IF(GUS_2020!U80&lt;&gt;"",GUS_2020!U80*41.868/1000,"")</f>
        <v/>
      </c>
      <c r="V80" s="257" t="str">
        <f>IF(GUS_2020!V80&lt;&gt;"",GUS_2020!V80*41.868/1000,"")</f>
        <v/>
      </c>
      <c r="W80" s="257">
        <f>IF(GUS_2020!W80&lt;&gt;"",GUS_2020!W80*41.868/1000,"")</f>
        <v>0.33494400000000002</v>
      </c>
      <c r="X80" s="257" t="str">
        <f>IF(GUS_2020!X80&lt;&gt;"",GUS_2020!X80*41.868/1000,"")</f>
        <v/>
      </c>
      <c r="Y80" s="257" t="str">
        <f>IF(GUS_2020!Y80&lt;&gt;"",GUS_2020!Y80*41.868/1000,"")</f>
        <v/>
      </c>
      <c r="Z80" s="257" t="str">
        <f>IF(GUS_2020!Z80&lt;&gt;"",GUS_2020!Z80*41.868/1000,"")</f>
        <v/>
      </c>
      <c r="AA80" s="257" t="str">
        <f>IF(GUS_2020!AA80&lt;&gt;"",GUS_2020!AA80*41.868/1000,"")</f>
        <v/>
      </c>
      <c r="AB80" s="257" t="str">
        <f>IF(GUS_2020!AB80&lt;&gt;"",GUS_2020!AB80*41.868/1000,"")</f>
        <v/>
      </c>
      <c r="AC80" s="257" t="str">
        <f>IF(GUS_2020!AC80&lt;&gt;"",GUS_2020!AC80*41.868/1000,"")</f>
        <v/>
      </c>
      <c r="AD80" s="257" t="str">
        <f>IF(GUS_2020!AD80&lt;&gt;"",GUS_2020!AD80*41.868/1000,"")</f>
        <v/>
      </c>
      <c r="AE80" s="257">
        <f>IF(GUS_2020!AE80&lt;&gt;"",GUS_2020!AE80*41.868/1000,"")</f>
        <v>0</v>
      </c>
      <c r="AF80" s="257">
        <f>IF(GUS_2020!AF80&lt;&gt;"",GUS_2020!AF80*41.868/1000,"")</f>
        <v>0</v>
      </c>
      <c r="AG80" s="257" t="str">
        <f>IF(GUS_2020!AG80&lt;&gt;"",GUS_2020!AG80*41.868/1000,"")</f>
        <v/>
      </c>
      <c r="AH80" s="257" t="str">
        <f>IF(GUS_2020!AH80&lt;&gt;"",GUS_2020!AH80*41.868/1000,"")</f>
        <v/>
      </c>
      <c r="AI80" s="257" t="str">
        <f>IF(GUS_2020!AI80&lt;&gt;"",GUS_2020!AI80*41.868/1000,"")</f>
        <v/>
      </c>
      <c r="AJ80" s="257">
        <f>IF(GUS_2020!AJ80&lt;&gt;"",GUS_2020!AJ80*41.868/1000,"")</f>
        <v>0</v>
      </c>
      <c r="AK80" s="257" t="str">
        <f>IF(GUS_2020!AK80&lt;&gt;"",GUS_2020!AK80*41.868/1000,"")</f>
        <v/>
      </c>
      <c r="AL80" s="257">
        <f>IF(GUS_2020!AL80&lt;&gt;"",GUS_2020!AL80*41.868/1000,"")</f>
        <v>0.16747200000000001</v>
      </c>
      <c r="AM80" s="257">
        <f>IF(GUS_2020!AM80&lt;&gt;"",GUS_2020!AM80*41.868/1000,"")</f>
        <v>0.12560400000000002</v>
      </c>
      <c r="AN80" s="257" t="str">
        <f>IF(GUS_2020!AN80&lt;&gt;"",GUS_2020!AN80*41.868/1000,"")</f>
        <v/>
      </c>
      <c r="AO80" s="257" t="str">
        <f>IF(GUS_2020!AO80&lt;&gt;"",GUS_2020!AO80*41.868/1000,"")</f>
        <v/>
      </c>
      <c r="AP80" s="257" t="str">
        <f>IF(GUS_2020!AP80&lt;&gt;"",GUS_2020!AP80*41.868/1000,"")</f>
        <v/>
      </c>
      <c r="AQ80" s="257" t="str">
        <f>IF(GUS_2020!AQ80&lt;&gt;"",GUS_2020!AQ80*41.868/1000,"")</f>
        <v/>
      </c>
      <c r="AR80" s="257" t="str">
        <f>IF(GUS_2020!AR80&lt;&gt;"",GUS_2020!AR80*41.868/1000,"")</f>
        <v/>
      </c>
      <c r="AS80" s="257">
        <f>IF(GUS_2020!AS80&lt;&gt;"",GUS_2020!AS80*41.868/1000,"")</f>
        <v>0</v>
      </c>
      <c r="AT80" s="257">
        <f>IF(GUS_2020!AT80&lt;&gt;"",GUS_2020!AT80*41.868/1000,"")</f>
        <v>4.1868000000000002E-2</v>
      </c>
      <c r="AU80" s="257">
        <f>IF(GUS_2020!AU80&lt;&gt;"",GUS_2020!AU80*41.868/1000,"")</f>
        <v>0</v>
      </c>
      <c r="AV80" s="257" t="str">
        <f>IF(GUS_2020!AV80&lt;&gt;"",GUS_2020!AV80*41.868/1000,"")</f>
        <v/>
      </c>
      <c r="AW80" s="257" t="str">
        <f>IF(GUS_2020!AW80&lt;&gt;"",GUS_2020!AW80*41.868/1000,"")</f>
        <v/>
      </c>
      <c r="AX80" s="257" t="str">
        <f>IF(GUS_2020!AX80&lt;&gt;"",GUS_2020!AX80*41.868/1000,"")</f>
        <v/>
      </c>
      <c r="AY80" s="257" t="str">
        <f>IF(GUS_2020!AY80&lt;&gt;"",GUS_2020!AY80*41.868/1000,"")</f>
        <v/>
      </c>
      <c r="AZ80" s="257" t="str">
        <f>IF(GUS_2020!AZ80&lt;&gt;"",GUS_2020!AZ80*41.868/1000,"")</f>
        <v/>
      </c>
      <c r="BA80" s="257" t="str">
        <f>IF(GUS_2020!BA80&lt;&gt;"",GUS_2020!BA80*41.868/1000,"")</f>
        <v/>
      </c>
      <c r="BB80" s="257">
        <f>IF(GUS_2020!BB80&lt;&gt;"",GUS_2020!BB80*41.868/1000,"")</f>
        <v>0</v>
      </c>
      <c r="BC80" s="257" t="str">
        <f>IF(GUS_2020!BC80&lt;&gt;"",GUS_2020!BC80*41.868/1000,"")</f>
        <v/>
      </c>
      <c r="BD80" s="257">
        <f>IF(GUS_2020!BD80&lt;&gt;"",GUS_2020!BD80*41.868/1000,"")</f>
        <v>0</v>
      </c>
      <c r="BE80" s="257" t="str">
        <f>IF(GUS_2020!BE80&lt;&gt;"",GUS_2020!BE80*41.868/1000,"")</f>
        <v/>
      </c>
      <c r="BF80" s="257" t="str">
        <f>IF(GUS_2020!BF80&lt;&gt;"",GUS_2020!BF80*41.868/1000,"")</f>
        <v/>
      </c>
      <c r="BG80" s="257" t="str">
        <f>IF(GUS_2020!BG80&lt;&gt;"",GUS_2020!BG80*41.868/1000,"")</f>
        <v/>
      </c>
      <c r="BH80" s="257" t="str">
        <f>IF(GUS_2020!BH80&lt;&gt;"",GUS_2020!BH80*41.868/1000,"")</f>
        <v/>
      </c>
      <c r="BI80" s="257" t="str">
        <f>IF(GUS_2020!BI80&lt;&gt;"",GUS_2020!BI80*41.868/1000,"")</f>
        <v/>
      </c>
      <c r="BJ80" s="257" t="str">
        <f>IF(GUS_2020!BJ80&lt;&gt;"",GUS_2020!BJ80*41.868/1000,"")</f>
        <v/>
      </c>
      <c r="BK80" s="257" t="str">
        <f>IF(GUS_2020!BK80&lt;&gt;"",GUS_2020!BK80*41.868/1000,"")</f>
        <v/>
      </c>
      <c r="BL80" s="257" t="str">
        <f>IF(GUS_2020!BL80&lt;&gt;"",GUS_2020!BL80*41.868/1000,"")</f>
        <v/>
      </c>
      <c r="BM80" s="257" t="str">
        <f>IF(GUS_2020!BM80&lt;&gt;"",GUS_2020!BM80*41.868/1000,"")</f>
        <v/>
      </c>
      <c r="BN80" s="257">
        <f>IF(GUS_2020!BN80&lt;&gt;"",GUS_2020!BN80*41.868/1000,"")</f>
        <v>0</v>
      </c>
      <c r="BO80" s="257">
        <f>IF(GUS_2020!BO80&lt;&gt;"",GUS_2020!BO80*41.868/1000,"")</f>
        <v>0</v>
      </c>
      <c r="BP80" s="257" t="str">
        <f>IF(GUS_2020!BP80&lt;&gt;"",GUS_2020!BP80*41.868/1000,"")</f>
        <v/>
      </c>
      <c r="BQ80" s="257" t="str">
        <f>IF(GUS_2020!BQ80&lt;&gt;"",GUS_2020!BQ80*41.868/1000,"")</f>
        <v/>
      </c>
      <c r="BR80" s="257">
        <f>IF(GUS_2020!BR80&lt;&gt;"",GUS_2020!BR80*41.868/1000,"")</f>
        <v>5.7777840000000005</v>
      </c>
      <c r="BS80" s="257">
        <f>IF(GUS_2020!BS80&lt;&gt;"",GUS_2020!BS80*41.868/1000,"")</f>
        <v>42.830964000000002</v>
      </c>
    </row>
    <row r="81" spans="1:71" ht="22.5">
      <c r="A81" s="256" t="s">
        <v>729</v>
      </c>
      <c r="B81" s="257">
        <f>IF(GUS_2020!B81&lt;&gt;"",GUS_2020!B81*41.868/1000,"")</f>
        <v>21.645756000000002</v>
      </c>
      <c r="C81" s="257">
        <f>IF(GUS_2020!C81&lt;&gt;"",GUS_2020!C81*41.868/1000,"")</f>
        <v>0.66988800000000004</v>
      </c>
      <c r="D81" s="257" t="str">
        <f>IF(GUS_2020!D81&lt;&gt;"",GUS_2020!D81*41.868/1000,"")</f>
        <v/>
      </c>
      <c r="E81" s="257" t="str">
        <f>IF(GUS_2020!E81&lt;&gt;"",GUS_2020!E81*41.868/1000,"")</f>
        <v/>
      </c>
      <c r="F81" s="257">
        <f>IF(GUS_2020!F81&lt;&gt;"",GUS_2020!F81*41.868/1000,"")</f>
        <v>0.62802000000000002</v>
      </c>
      <c r="G81" s="257" t="str">
        <f>IF(GUS_2020!G81&lt;&gt;"",GUS_2020!G81*41.868/1000,"")</f>
        <v/>
      </c>
      <c r="H81" s="257">
        <f>IF(GUS_2020!H81&lt;&gt;"",GUS_2020!H81*41.868/1000,"")</f>
        <v>4.1868000000000002E-2</v>
      </c>
      <c r="I81" s="257" t="str">
        <f>IF(GUS_2020!I81&lt;&gt;"",GUS_2020!I81*41.868/1000,"")</f>
        <v/>
      </c>
      <c r="J81" s="257">
        <f>IF(GUS_2020!J81&lt;&gt;"",GUS_2020!J81*41.868/1000,"")</f>
        <v>0</v>
      </c>
      <c r="K81" s="257" t="str">
        <f>IF(GUS_2020!K81&lt;&gt;"",GUS_2020!K81*41.868/1000,"")</f>
        <v/>
      </c>
      <c r="L81" s="257" t="str">
        <f>IF(GUS_2020!L81&lt;&gt;"",GUS_2020!L81*41.868/1000,"")</f>
        <v/>
      </c>
      <c r="M81" s="257" t="str">
        <f>IF(GUS_2020!M81&lt;&gt;"",GUS_2020!M81*41.868/1000,"")</f>
        <v/>
      </c>
      <c r="N81" s="257" t="str">
        <f>IF(GUS_2020!N81&lt;&gt;"",GUS_2020!N81*41.868/1000,"")</f>
        <v/>
      </c>
      <c r="O81" s="257" t="str">
        <f>IF(GUS_2020!O81&lt;&gt;"",GUS_2020!O81*41.868/1000,"")</f>
        <v/>
      </c>
      <c r="P81" s="257" t="str">
        <f>IF(GUS_2020!P81&lt;&gt;"",GUS_2020!P81*41.868/1000,"")</f>
        <v/>
      </c>
      <c r="Q81" s="257" t="str">
        <f>IF(GUS_2020!Q81&lt;&gt;"",GUS_2020!Q81*41.868/1000,"")</f>
        <v/>
      </c>
      <c r="R81" s="257" t="str">
        <f>IF(GUS_2020!R81&lt;&gt;"",GUS_2020!R81*41.868/1000,"")</f>
        <v/>
      </c>
      <c r="S81" s="257" t="str">
        <f>IF(GUS_2020!S81&lt;&gt;"",GUS_2020!S81*41.868/1000,"")</f>
        <v/>
      </c>
      <c r="T81" s="257" t="str">
        <f>IF(GUS_2020!T81&lt;&gt;"",GUS_2020!T81*41.868/1000,"")</f>
        <v/>
      </c>
      <c r="U81" s="257" t="str">
        <f>IF(GUS_2020!U81&lt;&gt;"",GUS_2020!U81*41.868/1000,"")</f>
        <v/>
      </c>
      <c r="V81" s="257" t="str">
        <f>IF(GUS_2020!V81&lt;&gt;"",GUS_2020!V81*41.868/1000,"")</f>
        <v/>
      </c>
      <c r="W81" s="257">
        <f>IF(GUS_2020!W81&lt;&gt;"",GUS_2020!W81*41.868/1000,"")</f>
        <v>0.87922800000000012</v>
      </c>
      <c r="X81" s="257" t="str">
        <f>IF(GUS_2020!X81&lt;&gt;"",GUS_2020!X81*41.868/1000,"")</f>
        <v/>
      </c>
      <c r="Y81" s="257" t="str">
        <f>IF(GUS_2020!Y81&lt;&gt;"",GUS_2020!Y81*41.868/1000,"")</f>
        <v/>
      </c>
      <c r="Z81" s="257" t="str">
        <f>IF(GUS_2020!Z81&lt;&gt;"",GUS_2020!Z81*41.868/1000,"")</f>
        <v/>
      </c>
      <c r="AA81" s="257" t="str">
        <f>IF(GUS_2020!AA81&lt;&gt;"",GUS_2020!AA81*41.868/1000,"")</f>
        <v/>
      </c>
      <c r="AB81" s="257" t="str">
        <f>IF(GUS_2020!AB81&lt;&gt;"",GUS_2020!AB81*41.868/1000,"")</f>
        <v/>
      </c>
      <c r="AC81" s="257" t="str">
        <f>IF(GUS_2020!AC81&lt;&gt;"",GUS_2020!AC81*41.868/1000,"")</f>
        <v/>
      </c>
      <c r="AD81" s="257" t="str">
        <f>IF(GUS_2020!AD81&lt;&gt;"",GUS_2020!AD81*41.868/1000,"")</f>
        <v/>
      </c>
      <c r="AE81" s="257">
        <f>IF(GUS_2020!AE81&lt;&gt;"",GUS_2020!AE81*41.868/1000,"")</f>
        <v>0</v>
      </c>
      <c r="AF81" s="257">
        <f>IF(GUS_2020!AF81&lt;&gt;"",GUS_2020!AF81*41.868/1000,"")</f>
        <v>0</v>
      </c>
      <c r="AG81" s="257" t="str">
        <f>IF(GUS_2020!AG81&lt;&gt;"",GUS_2020!AG81*41.868/1000,"")</f>
        <v/>
      </c>
      <c r="AH81" s="257" t="str">
        <f>IF(GUS_2020!AH81&lt;&gt;"",GUS_2020!AH81*41.868/1000,"")</f>
        <v/>
      </c>
      <c r="AI81" s="257" t="str">
        <f>IF(GUS_2020!AI81&lt;&gt;"",GUS_2020!AI81*41.868/1000,"")</f>
        <v/>
      </c>
      <c r="AJ81" s="257">
        <f>IF(GUS_2020!AJ81&lt;&gt;"",GUS_2020!AJ81*41.868/1000,"")</f>
        <v>0</v>
      </c>
      <c r="AK81" s="257" t="str">
        <f>IF(GUS_2020!AK81&lt;&gt;"",GUS_2020!AK81*41.868/1000,"")</f>
        <v/>
      </c>
      <c r="AL81" s="257">
        <f>IF(GUS_2020!AL81&lt;&gt;"",GUS_2020!AL81*41.868/1000,"")</f>
        <v>0.87922800000000012</v>
      </c>
      <c r="AM81" s="257" t="str">
        <f>IF(GUS_2020!AM81&lt;&gt;"",GUS_2020!AM81*41.868/1000,"")</f>
        <v/>
      </c>
      <c r="AN81" s="257" t="str">
        <f>IF(GUS_2020!AN81&lt;&gt;"",GUS_2020!AN81*41.868/1000,"")</f>
        <v/>
      </c>
      <c r="AO81" s="257" t="str">
        <f>IF(GUS_2020!AO81&lt;&gt;"",GUS_2020!AO81*41.868/1000,"")</f>
        <v/>
      </c>
      <c r="AP81" s="257" t="str">
        <f>IF(GUS_2020!AP81&lt;&gt;"",GUS_2020!AP81*41.868/1000,"")</f>
        <v/>
      </c>
      <c r="AQ81" s="257" t="str">
        <f>IF(GUS_2020!AQ81&lt;&gt;"",GUS_2020!AQ81*41.868/1000,"")</f>
        <v/>
      </c>
      <c r="AR81" s="257" t="str">
        <f>IF(GUS_2020!AR81&lt;&gt;"",GUS_2020!AR81*41.868/1000,"")</f>
        <v/>
      </c>
      <c r="AS81" s="257">
        <f>IF(GUS_2020!AS81&lt;&gt;"",GUS_2020!AS81*41.868/1000,"")</f>
        <v>0</v>
      </c>
      <c r="AT81" s="257">
        <f>IF(GUS_2020!AT81&lt;&gt;"",GUS_2020!AT81*41.868/1000,"")</f>
        <v>0.12560400000000002</v>
      </c>
      <c r="AU81" s="257">
        <f>IF(GUS_2020!AU81&lt;&gt;"",GUS_2020!AU81*41.868/1000,"")</f>
        <v>4.1868000000000002E-2</v>
      </c>
      <c r="AV81" s="257" t="str">
        <f>IF(GUS_2020!AV81&lt;&gt;"",GUS_2020!AV81*41.868/1000,"")</f>
        <v/>
      </c>
      <c r="AW81" s="257" t="str">
        <f>IF(GUS_2020!AW81&lt;&gt;"",GUS_2020!AW81*41.868/1000,"")</f>
        <v/>
      </c>
      <c r="AX81" s="257" t="str">
        <f>IF(GUS_2020!AX81&lt;&gt;"",GUS_2020!AX81*41.868/1000,"")</f>
        <v/>
      </c>
      <c r="AY81" s="257" t="str">
        <f>IF(GUS_2020!AY81&lt;&gt;"",GUS_2020!AY81*41.868/1000,"")</f>
        <v/>
      </c>
      <c r="AZ81" s="257" t="str">
        <f>IF(GUS_2020!AZ81&lt;&gt;"",GUS_2020!AZ81*41.868/1000,"")</f>
        <v/>
      </c>
      <c r="BA81" s="257" t="str">
        <f>IF(GUS_2020!BA81&lt;&gt;"",GUS_2020!BA81*41.868/1000,"")</f>
        <v/>
      </c>
      <c r="BB81" s="257">
        <f>IF(GUS_2020!BB81&lt;&gt;"",GUS_2020!BB81*41.868/1000,"")</f>
        <v>4.1868000000000002E-2</v>
      </c>
      <c r="BC81" s="257" t="str">
        <f>IF(GUS_2020!BC81&lt;&gt;"",GUS_2020!BC81*41.868/1000,"")</f>
        <v/>
      </c>
      <c r="BD81" s="257" t="str">
        <f>IF(GUS_2020!BD81&lt;&gt;"",GUS_2020!BD81*41.868/1000,"")</f>
        <v/>
      </c>
      <c r="BE81" s="257" t="str">
        <f>IF(GUS_2020!BE81&lt;&gt;"",GUS_2020!BE81*41.868/1000,"")</f>
        <v/>
      </c>
      <c r="BF81" s="257" t="str">
        <f>IF(GUS_2020!BF81&lt;&gt;"",GUS_2020!BF81*41.868/1000,"")</f>
        <v/>
      </c>
      <c r="BG81" s="257" t="str">
        <f>IF(GUS_2020!BG81&lt;&gt;"",GUS_2020!BG81*41.868/1000,"")</f>
        <v/>
      </c>
      <c r="BH81" s="257" t="str">
        <f>IF(GUS_2020!BH81&lt;&gt;"",GUS_2020!BH81*41.868/1000,"")</f>
        <v/>
      </c>
      <c r="BI81" s="257" t="str">
        <f>IF(GUS_2020!BI81&lt;&gt;"",GUS_2020!BI81*41.868/1000,"")</f>
        <v/>
      </c>
      <c r="BJ81" s="257" t="str">
        <f>IF(GUS_2020!BJ81&lt;&gt;"",GUS_2020!BJ81*41.868/1000,"")</f>
        <v/>
      </c>
      <c r="BK81" s="257" t="str">
        <f>IF(GUS_2020!BK81&lt;&gt;"",GUS_2020!BK81*41.868/1000,"")</f>
        <v/>
      </c>
      <c r="BL81" s="257" t="str">
        <f>IF(GUS_2020!BL81&lt;&gt;"",GUS_2020!BL81*41.868/1000,"")</f>
        <v/>
      </c>
      <c r="BM81" s="257" t="str">
        <f>IF(GUS_2020!BM81&lt;&gt;"",GUS_2020!BM81*41.868/1000,"")</f>
        <v/>
      </c>
      <c r="BN81" s="257">
        <f>IF(GUS_2020!BN81&lt;&gt;"",GUS_2020!BN81*41.868/1000,"")</f>
        <v>0</v>
      </c>
      <c r="BO81" s="257">
        <f>IF(GUS_2020!BO81&lt;&gt;"",GUS_2020!BO81*41.868/1000,"")</f>
        <v>0</v>
      </c>
      <c r="BP81" s="257" t="str">
        <f>IF(GUS_2020!BP81&lt;&gt;"",GUS_2020!BP81*41.868/1000,"")</f>
        <v/>
      </c>
      <c r="BQ81" s="257" t="str">
        <f>IF(GUS_2020!BQ81&lt;&gt;"",GUS_2020!BQ81*41.868/1000,"")</f>
        <v/>
      </c>
      <c r="BR81" s="257">
        <f>IF(GUS_2020!BR81&lt;&gt;"",GUS_2020!BR81*41.868/1000,"")</f>
        <v>2.9726280000000003</v>
      </c>
      <c r="BS81" s="257">
        <f>IF(GUS_2020!BS81&lt;&gt;"",GUS_2020!BS81*41.868/1000,"")</f>
        <v>16.998407999999998</v>
      </c>
    </row>
    <row r="82" spans="1:71" ht="22.5">
      <c r="A82" s="256" t="s">
        <v>730</v>
      </c>
      <c r="B82" s="257">
        <f>IF(GUS_2020!B82&lt;&gt;"",GUS_2020!B82*41.868/1000,"")</f>
        <v>20.934000000000001</v>
      </c>
      <c r="C82" s="257" t="str">
        <f>IF(GUS_2020!C82&lt;&gt;"",GUS_2020!C82*41.868/1000,"")</f>
        <v/>
      </c>
      <c r="D82" s="257" t="str">
        <f>IF(GUS_2020!D82&lt;&gt;"",GUS_2020!D82*41.868/1000,"")</f>
        <v/>
      </c>
      <c r="E82" s="257" t="str">
        <f>IF(GUS_2020!E82&lt;&gt;"",GUS_2020!E82*41.868/1000,"")</f>
        <v/>
      </c>
      <c r="F82" s="257" t="str">
        <f>IF(GUS_2020!F82&lt;&gt;"",GUS_2020!F82*41.868/1000,"")</f>
        <v/>
      </c>
      <c r="G82" s="257" t="str">
        <f>IF(GUS_2020!G82&lt;&gt;"",GUS_2020!G82*41.868/1000,"")</f>
        <v/>
      </c>
      <c r="H82" s="257" t="str">
        <f>IF(GUS_2020!H82&lt;&gt;"",GUS_2020!H82*41.868/1000,"")</f>
        <v/>
      </c>
      <c r="I82" s="257" t="str">
        <f>IF(GUS_2020!I82&lt;&gt;"",GUS_2020!I82*41.868/1000,"")</f>
        <v/>
      </c>
      <c r="J82" s="257" t="str">
        <f>IF(GUS_2020!J82&lt;&gt;"",GUS_2020!J82*41.868/1000,"")</f>
        <v/>
      </c>
      <c r="K82" s="257" t="str">
        <f>IF(GUS_2020!K82&lt;&gt;"",GUS_2020!K82*41.868/1000,"")</f>
        <v/>
      </c>
      <c r="L82" s="257" t="str">
        <f>IF(GUS_2020!L82&lt;&gt;"",GUS_2020!L82*41.868/1000,"")</f>
        <v/>
      </c>
      <c r="M82" s="257" t="str">
        <f>IF(GUS_2020!M82&lt;&gt;"",GUS_2020!M82*41.868/1000,"")</f>
        <v/>
      </c>
      <c r="N82" s="257" t="str">
        <f>IF(GUS_2020!N82&lt;&gt;"",GUS_2020!N82*41.868/1000,"")</f>
        <v/>
      </c>
      <c r="O82" s="257" t="str">
        <f>IF(GUS_2020!O82&lt;&gt;"",GUS_2020!O82*41.868/1000,"")</f>
        <v/>
      </c>
      <c r="P82" s="257" t="str">
        <f>IF(GUS_2020!P82&lt;&gt;"",GUS_2020!P82*41.868/1000,"")</f>
        <v/>
      </c>
      <c r="Q82" s="257" t="str">
        <f>IF(GUS_2020!Q82&lt;&gt;"",GUS_2020!Q82*41.868/1000,"")</f>
        <v/>
      </c>
      <c r="R82" s="257" t="str">
        <f>IF(GUS_2020!R82&lt;&gt;"",GUS_2020!R82*41.868/1000,"")</f>
        <v/>
      </c>
      <c r="S82" s="257" t="str">
        <f>IF(GUS_2020!S82&lt;&gt;"",GUS_2020!S82*41.868/1000,"")</f>
        <v/>
      </c>
      <c r="T82" s="257" t="str">
        <f>IF(GUS_2020!T82&lt;&gt;"",GUS_2020!T82*41.868/1000,"")</f>
        <v/>
      </c>
      <c r="U82" s="257" t="str">
        <f>IF(GUS_2020!U82&lt;&gt;"",GUS_2020!U82*41.868/1000,"")</f>
        <v/>
      </c>
      <c r="V82" s="257" t="str">
        <f>IF(GUS_2020!V82&lt;&gt;"",GUS_2020!V82*41.868/1000,"")</f>
        <v/>
      </c>
      <c r="W82" s="257">
        <f>IF(GUS_2020!W82&lt;&gt;"",GUS_2020!W82*41.868/1000,"")</f>
        <v>8.3736000000000005E-2</v>
      </c>
      <c r="X82" s="257" t="str">
        <f>IF(GUS_2020!X82&lt;&gt;"",GUS_2020!X82*41.868/1000,"")</f>
        <v/>
      </c>
      <c r="Y82" s="257" t="str">
        <f>IF(GUS_2020!Y82&lt;&gt;"",GUS_2020!Y82*41.868/1000,"")</f>
        <v/>
      </c>
      <c r="Z82" s="257" t="str">
        <f>IF(GUS_2020!Z82&lt;&gt;"",GUS_2020!Z82*41.868/1000,"")</f>
        <v/>
      </c>
      <c r="AA82" s="257" t="str">
        <f>IF(GUS_2020!AA82&lt;&gt;"",GUS_2020!AA82*41.868/1000,"")</f>
        <v/>
      </c>
      <c r="AB82" s="257" t="str">
        <f>IF(GUS_2020!AB82&lt;&gt;"",GUS_2020!AB82*41.868/1000,"")</f>
        <v/>
      </c>
      <c r="AC82" s="257" t="str">
        <f>IF(GUS_2020!AC82&lt;&gt;"",GUS_2020!AC82*41.868/1000,"")</f>
        <v/>
      </c>
      <c r="AD82" s="257" t="str">
        <f>IF(GUS_2020!AD82&lt;&gt;"",GUS_2020!AD82*41.868/1000,"")</f>
        <v/>
      </c>
      <c r="AE82" s="257" t="str">
        <f>IF(GUS_2020!AE82&lt;&gt;"",GUS_2020!AE82*41.868/1000,"")</f>
        <v/>
      </c>
      <c r="AF82" s="257" t="str">
        <f>IF(GUS_2020!AF82&lt;&gt;"",GUS_2020!AF82*41.868/1000,"")</f>
        <v/>
      </c>
      <c r="AG82" s="257" t="str">
        <f>IF(GUS_2020!AG82&lt;&gt;"",GUS_2020!AG82*41.868/1000,"")</f>
        <v/>
      </c>
      <c r="AH82" s="257" t="str">
        <f>IF(GUS_2020!AH82&lt;&gt;"",GUS_2020!AH82*41.868/1000,"")</f>
        <v/>
      </c>
      <c r="AI82" s="257" t="str">
        <f>IF(GUS_2020!AI82&lt;&gt;"",GUS_2020!AI82*41.868/1000,"")</f>
        <v/>
      </c>
      <c r="AJ82" s="257" t="str">
        <f>IF(GUS_2020!AJ82&lt;&gt;"",GUS_2020!AJ82*41.868/1000,"")</f>
        <v/>
      </c>
      <c r="AK82" s="257" t="str">
        <f>IF(GUS_2020!AK82&lt;&gt;"",GUS_2020!AK82*41.868/1000,"")</f>
        <v/>
      </c>
      <c r="AL82" s="257">
        <f>IF(GUS_2020!AL82&lt;&gt;"",GUS_2020!AL82*41.868/1000,"")</f>
        <v>8.3736000000000005E-2</v>
      </c>
      <c r="AM82" s="257" t="str">
        <f>IF(GUS_2020!AM82&lt;&gt;"",GUS_2020!AM82*41.868/1000,"")</f>
        <v/>
      </c>
      <c r="AN82" s="257" t="str">
        <f>IF(GUS_2020!AN82&lt;&gt;"",GUS_2020!AN82*41.868/1000,"")</f>
        <v/>
      </c>
      <c r="AO82" s="257" t="str">
        <f>IF(GUS_2020!AO82&lt;&gt;"",GUS_2020!AO82*41.868/1000,"")</f>
        <v/>
      </c>
      <c r="AP82" s="257" t="str">
        <f>IF(GUS_2020!AP82&lt;&gt;"",GUS_2020!AP82*41.868/1000,"")</f>
        <v/>
      </c>
      <c r="AQ82" s="257" t="str">
        <f>IF(GUS_2020!AQ82&lt;&gt;"",GUS_2020!AQ82*41.868/1000,"")</f>
        <v/>
      </c>
      <c r="AR82" s="257" t="str">
        <f>IF(GUS_2020!AR82&lt;&gt;"",GUS_2020!AR82*41.868/1000,"")</f>
        <v/>
      </c>
      <c r="AS82" s="257" t="str">
        <f>IF(GUS_2020!AS82&lt;&gt;"",GUS_2020!AS82*41.868/1000,"")</f>
        <v/>
      </c>
      <c r="AT82" s="257">
        <f>IF(GUS_2020!AT82&lt;&gt;"",GUS_2020!AT82*41.868/1000,"")</f>
        <v>19.552356</v>
      </c>
      <c r="AU82" s="257" t="str">
        <f>IF(GUS_2020!AU82&lt;&gt;"",GUS_2020!AU82*41.868/1000,"")</f>
        <v/>
      </c>
      <c r="AV82" s="257" t="str">
        <f>IF(GUS_2020!AV82&lt;&gt;"",GUS_2020!AV82*41.868/1000,"")</f>
        <v/>
      </c>
      <c r="AW82" s="257" t="str">
        <f>IF(GUS_2020!AW82&lt;&gt;"",GUS_2020!AW82*41.868/1000,"")</f>
        <v/>
      </c>
      <c r="AX82" s="257" t="str">
        <f>IF(GUS_2020!AX82&lt;&gt;"",GUS_2020!AX82*41.868/1000,"")</f>
        <v/>
      </c>
      <c r="AY82" s="257" t="str">
        <f>IF(GUS_2020!AY82&lt;&gt;"",GUS_2020!AY82*41.868/1000,"")</f>
        <v/>
      </c>
      <c r="AZ82" s="257" t="str">
        <f>IF(GUS_2020!AZ82&lt;&gt;"",GUS_2020!AZ82*41.868/1000,"")</f>
        <v/>
      </c>
      <c r="BA82" s="257" t="str">
        <f>IF(GUS_2020!BA82&lt;&gt;"",GUS_2020!BA82*41.868/1000,"")</f>
        <v/>
      </c>
      <c r="BB82" s="257" t="str">
        <f>IF(GUS_2020!BB82&lt;&gt;"",GUS_2020!BB82*41.868/1000,"")</f>
        <v/>
      </c>
      <c r="BC82" s="257" t="str">
        <f>IF(GUS_2020!BC82&lt;&gt;"",GUS_2020!BC82*41.868/1000,"")</f>
        <v/>
      </c>
      <c r="BD82" s="257" t="str">
        <f>IF(GUS_2020!BD82&lt;&gt;"",GUS_2020!BD82*41.868/1000,"")</f>
        <v/>
      </c>
      <c r="BE82" s="257" t="str">
        <f>IF(GUS_2020!BE82&lt;&gt;"",GUS_2020!BE82*41.868/1000,"")</f>
        <v/>
      </c>
      <c r="BF82" s="257" t="str">
        <f>IF(GUS_2020!BF82&lt;&gt;"",GUS_2020!BF82*41.868/1000,"")</f>
        <v/>
      </c>
      <c r="BG82" s="257" t="str">
        <f>IF(GUS_2020!BG82&lt;&gt;"",GUS_2020!BG82*41.868/1000,"")</f>
        <v/>
      </c>
      <c r="BH82" s="257" t="str">
        <f>IF(GUS_2020!BH82&lt;&gt;"",GUS_2020!BH82*41.868/1000,"")</f>
        <v/>
      </c>
      <c r="BI82" s="257" t="str">
        <f>IF(GUS_2020!BI82&lt;&gt;"",GUS_2020!BI82*41.868/1000,"")</f>
        <v/>
      </c>
      <c r="BJ82" s="257" t="str">
        <f>IF(GUS_2020!BJ82&lt;&gt;"",GUS_2020!BJ82*41.868/1000,"")</f>
        <v/>
      </c>
      <c r="BK82" s="257" t="str">
        <f>IF(GUS_2020!BK82&lt;&gt;"",GUS_2020!BK82*41.868/1000,"")</f>
        <v/>
      </c>
      <c r="BL82" s="257" t="str">
        <f>IF(GUS_2020!BL82&lt;&gt;"",GUS_2020!BL82*41.868/1000,"")</f>
        <v/>
      </c>
      <c r="BM82" s="257" t="str">
        <f>IF(GUS_2020!BM82&lt;&gt;"",GUS_2020!BM82*41.868/1000,"")</f>
        <v/>
      </c>
      <c r="BN82" s="257" t="str">
        <f>IF(GUS_2020!BN82&lt;&gt;"",GUS_2020!BN82*41.868/1000,"")</f>
        <v/>
      </c>
      <c r="BO82" s="257" t="str">
        <f>IF(GUS_2020!BO82&lt;&gt;"",GUS_2020!BO82*41.868/1000,"")</f>
        <v/>
      </c>
      <c r="BP82" s="257" t="str">
        <f>IF(GUS_2020!BP82&lt;&gt;"",GUS_2020!BP82*41.868/1000,"")</f>
        <v/>
      </c>
      <c r="BQ82" s="257" t="str">
        <f>IF(GUS_2020!BQ82&lt;&gt;"",GUS_2020!BQ82*41.868/1000,"")</f>
        <v/>
      </c>
      <c r="BR82" s="257">
        <f>IF(GUS_2020!BR82&lt;&gt;"",GUS_2020!BR82*41.868/1000,"")</f>
        <v>4.1868000000000002E-2</v>
      </c>
      <c r="BS82" s="257">
        <f>IF(GUS_2020!BS82&lt;&gt;"",GUS_2020!BS82*41.868/1000,"")</f>
        <v>1.25604</v>
      </c>
    </row>
    <row r="83" spans="1:71" ht="22.5">
      <c r="A83" s="256" t="s">
        <v>714</v>
      </c>
      <c r="B83" s="257">
        <f>IF(GUS_2020!B83&lt;&gt;"",GUS_2020!B83*41.868/1000,"")</f>
        <v>0</v>
      </c>
      <c r="C83" s="257" t="str">
        <f>IF(GUS_2020!C83&lt;&gt;"",GUS_2020!C83*41.868/1000,"")</f>
        <v/>
      </c>
      <c r="D83" s="257" t="str">
        <f>IF(GUS_2020!D83&lt;&gt;"",GUS_2020!D83*41.868/1000,"")</f>
        <v/>
      </c>
      <c r="E83" s="257" t="str">
        <f>IF(GUS_2020!E83&lt;&gt;"",GUS_2020!E83*41.868/1000,"")</f>
        <v/>
      </c>
      <c r="F83" s="257" t="str">
        <f>IF(GUS_2020!F83&lt;&gt;"",GUS_2020!F83*41.868/1000,"")</f>
        <v/>
      </c>
      <c r="G83" s="257" t="str">
        <f>IF(GUS_2020!G83&lt;&gt;"",GUS_2020!G83*41.868/1000,"")</f>
        <v/>
      </c>
      <c r="H83" s="257" t="str">
        <f>IF(GUS_2020!H83&lt;&gt;"",GUS_2020!H83*41.868/1000,"")</f>
        <v/>
      </c>
      <c r="I83" s="257" t="str">
        <f>IF(GUS_2020!I83&lt;&gt;"",GUS_2020!I83*41.868/1000,"")</f>
        <v/>
      </c>
      <c r="J83" s="257" t="str">
        <f>IF(GUS_2020!J83&lt;&gt;"",GUS_2020!J83*41.868/1000,"")</f>
        <v/>
      </c>
      <c r="K83" s="257" t="str">
        <f>IF(GUS_2020!K83&lt;&gt;"",GUS_2020!K83*41.868/1000,"")</f>
        <v/>
      </c>
      <c r="L83" s="257" t="str">
        <f>IF(GUS_2020!L83&lt;&gt;"",GUS_2020!L83*41.868/1000,"")</f>
        <v/>
      </c>
      <c r="M83" s="257" t="str">
        <f>IF(GUS_2020!M83&lt;&gt;"",GUS_2020!M83*41.868/1000,"")</f>
        <v/>
      </c>
      <c r="N83" s="257" t="str">
        <f>IF(GUS_2020!N83&lt;&gt;"",GUS_2020!N83*41.868/1000,"")</f>
        <v/>
      </c>
      <c r="O83" s="257" t="str">
        <f>IF(GUS_2020!O83&lt;&gt;"",GUS_2020!O83*41.868/1000,"")</f>
        <v/>
      </c>
      <c r="P83" s="257" t="str">
        <f>IF(GUS_2020!P83&lt;&gt;"",GUS_2020!P83*41.868/1000,"")</f>
        <v/>
      </c>
      <c r="Q83" s="257" t="str">
        <f>IF(GUS_2020!Q83&lt;&gt;"",GUS_2020!Q83*41.868/1000,"")</f>
        <v/>
      </c>
      <c r="R83" s="257" t="str">
        <f>IF(GUS_2020!R83&lt;&gt;"",GUS_2020!R83*41.868/1000,"")</f>
        <v/>
      </c>
      <c r="S83" s="257" t="str">
        <f>IF(GUS_2020!S83&lt;&gt;"",GUS_2020!S83*41.868/1000,"")</f>
        <v/>
      </c>
      <c r="T83" s="257" t="str">
        <f>IF(GUS_2020!T83&lt;&gt;"",GUS_2020!T83*41.868/1000,"")</f>
        <v/>
      </c>
      <c r="U83" s="257" t="str">
        <f>IF(GUS_2020!U83&lt;&gt;"",GUS_2020!U83*41.868/1000,"")</f>
        <v/>
      </c>
      <c r="V83" s="257" t="str">
        <f>IF(GUS_2020!V83&lt;&gt;"",GUS_2020!V83*41.868/1000,"")</f>
        <v/>
      </c>
      <c r="W83" s="257" t="str">
        <f>IF(GUS_2020!W83&lt;&gt;"",GUS_2020!W83*41.868/1000,"")</f>
        <v/>
      </c>
      <c r="X83" s="257" t="str">
        <f>IF(GUS_2020!X83&lt;&gt;"",GUS_2020!X83*41.868/1000,"")</f>
        <v/>
      </c>
      <c r="Y83" s="257" t="str">
        <f>IF(GUS_2020!Y83&lt;&gt;"",GUS_2020!Y83*41.868/1000,"")</f>
        <v/>
      </c>
      <c r="Z83" s="257" t="str">
        <f>IF(GUS_2020!Z83&lt;&gt;"",GUS_2020!Z83*41.868/1000,"")</f>
        <v/>
      </c>
      <c r="AA83" s="257" t="str">
        <f>IF(GUS_2020!AA83&lt;&gt;"",GUS_2020!AA83*41.868/1000,"")</f>
        <v/>
      </c>
      <c r="AB83" s="257" t="str">
        <f>IF(GUS_2020!AB83&lt;&gt;"",GUS_2020!AB83*41.868/1000,"")</f>
        <v/>
      </c>
      <c r="AC83" s="257" t="str">
        <f>IF(GUS_2020!AC83&lt;&gt;"",GUS_2020!AC83*41.868/1000,"")</f>
        <v/>
      </c>
      <c r="AD83" s="257" t="str">
        <f>IF(GUS_2020!AD83&lt;&gt;"",GUS_2020!AD83*41.868/1000,"")</f>
        <v/>
      </c>
      <c r="AE83" s="257" t="str">
        <f>IF(GUS_2020!AE83&lt;&gt;"",GUS_2020!AE83*41.868/1000,"")</f>
        <v/>
      </c>
      <c r="AF83" s="257" t="str">
        <f>IF(GUS_2020!AF83&lt;&gt;"",GUS_2020!AF83*41.868/1000,"")</f>
        <v/>
      </c>
      <c r="AG83" s="257" t="str">
        <f>IF(GUS_2020!AG83&lt;&gt;"",GUS_2020!AG83*41.868/1000,"")</f>
        <v/>
      </c>
      <c r="AH83" s="257" t="str">
        <f>IF(GUS_2020!AH83&lt;&gt;"",GUS_2020!AH83*41.868/1000,"")</f>
        <v/>
      </c>
      <c r="AI83" s="257" t="str">
        <f>IF(GUS_2020!AI83&lt;&gt;"",GUS_2020!AI83*41.868/1000,"")</f>
        <v/>
      </c>
      <c r="AJ83" s="257" t="str">
        <f>IF(GUS_2020!AJ83&lt;&gt;"",GUS_2020!AJ83*41.868/1000,"")</f>
        <v/>
      </c>
      <c r="AK83" s="257" t="str">
        <f>IF(GUS_2020!AK83&lt;&gt;"",GUS_2020!AK83*41.868/1000,"")</f>
        <v/>
      </c>
      <c r="AL83" s="257" t="str">
        <f>IF(GUS_2020!AL83&lt;&gt;"",GUS_2020!AL83*41.868/1000,"")</f>
        <v/>
      </c>
      <c r="AM83" s="257" t="str">
        <f>IF(GUS_2020!AM83&lt;&gt;"",GUS_2020!AM83*41.868/1000,"")</f>
        <v/>
      </c>
      <c r="AN83" s="257" t="str">
        <f>IF(GUS_2020!AN83&lt;&gt;"",GUS_2020!AN83*41.868/1000,"")</f>
        <v/>
      </c>
      <c r="AO83" s="257" t="str">
        <f>IF(GUS_2020!AO83&lt;&gt;"",GUS_2020!AO83*41.868/1000,"")</f>
        <v/>
      </c>
      <c r="AP83" s="257" t="str">
        <f>IF(GUS_2020!AP83&lt;&gt;"",GUS_2020!AP83*41.868/1000,"")</f>
        <v/>
      </c>
      <c r="AQ83" s="257" t="str">
        <f>IF(GUS_2020!AQ83&lt;&gt;"",GUS_2020!AQ83*41.868/1000,"")</f>
        <v/>
      </c>
      <c r="AR83" s="257" t="str">
        <f>IF(GUS_2020!AR83&lt;&gt;"",GUS_2020!AR83*41.868/1000,"")</f>
        <v/>
      </c>
      <c r="AS83" s="257" t="str">
        <f>IF(GUS_2020!AS83&lt;&gt;"",GUS_2020!AS83*41.868/1000,"")</f>
        <v/>
      </c>
      <c r="AT83" s="257" t="str">
        <f>IF(GUS_2020!AT83&lt;&gt;"",GUS_2020!AT83*41.868/1000,"")</f>
        <v/>
      </c>
      <c r="AU83" s="257" t="str">
        <f>IF(GUS_2020!AU83&lt;&gt;"",GUS_2020!AU83*41.868/1000,"")</f>
        <v/>
      </c>
      <c r="AV83" s="257" t="str">
        <f>IF(GUS_2020!AV83&lt;&gt;"",GUS_2020!AV83*41.868/1000,"")</f>
        <v/>
      </c>
      <c r="AW83" s="257" t="str">
        <f>IF(GUS_2020!AW83&lt;&gt;"",GUS_2020!AW83*41.868/1000,"")</f>
        <v/>
      </c>
      <c r="AX83" s="257" t="str">
        <f>IF(GUS_2020!AX83&lt;&gt;"",GUS_2020!AX83*41.868/1000,"")</f>
        <v/>
      </c>
      <c r="AY83" s="257" t="str">
        <f>IF(GUS_2020!AY83&lt;&gt;"",GUS_2020!AY83*41.868/1000,"")</f>
        <v/>
      </c>
      <c r="AZ83" s="257" t="str">
        <f>IF(GUS_2020!AZ83&lt;&gt;"",GUS_2020!AZ83*41.868/1000,"")</f>
        <v/>
      </c>
      <c r="BA83" s="257" t="str">
        <f>IF(GUS_2020!BA83&lt;&gt;"",GUS_2020!BA83*41.868/1000,"")</f>
        <v/>
      </c>
      <c r="BB83" s="257" t="str">
        <f>IF(GUS_2020!BB83&lt;&gt;"",GUS_2020!BB83*41.868/1000,"")</f>
        <v/>
      </c>
      <c r="BC83" s="257" t="str">
        <f>IF(GUS_2020!BC83&lt;&gt;"",GUS_2020!BC83*41.868/1000,"")</f>
        <v/>
      </c>
      <c r="BD83" s="257" t="str">
        <f>IF(GUS_2020!BD83&lt;&gt;"",GUS_2020!BD83*41.868/1000,"")</f>
        <v/>
      </c>
      <c r="BE83" s="257" t="str">
        <f>IF(GUS_2020!BE83&lt;&gt;"",GUS_2020!BE83*41.868/1000,"")</f>
        <v/>
      </c>
      <c r="BF83" s="257" t="str">
        <f>IF(GUS_2020!BF83&lt;&gt;"",GUS_2020!BF83*41.868/1000,"")</f>
        <v/>
      </c>
      <c r="BG83" s="257" t="str">
        <f>IF(GUS_2020!BG83&lt;&gt;"",GUS_2020!BG83*41.868/1000,"")</f>
        <v/>
      </c>
      <c r="BH83" s="257" t="str">
        <f>IF(GUS_2020!BH83&lt;&gt;"",GUS_2020!BH83*41.868/1000,"")</f>
        <v/>
      </c>
      <c r="BI83" s="257" t="str">
        <f>IF(GUS_2020!BI83&lt;&gt;"",GUS_2020!BI83*41.868/1000,"")</f>
        <v/>
      </c>
      <c r="BJ83" s="257" t="str">
        <f>IF(GUS_2020!BJ83&lt;&gt;"",GUS_2020!BJ83*41.868/1000,"")</f>
        <v/>
      </c>
      <c r="BK83" s="257" t="str">
        <f>IF(GUS_2020!BK83&lt;&gt;"",GUS_2020!BK83*41.868/1000,"")</f>
        <v/>
      </c>
      <c r="BL83" s="257" t="str">
        <f>IF(GUS_2020!BL83&lt;&gt;"",GUS_2020!BL83*41.868/1000,"")</f>
        <v/>
      </c>
      <c r="BM83" s="257" t="str">
        <f>IF(GUS_2020!BM83&lt;&gt;"",GUS_2020!BM83*41.868/1000,"")</f>
        <v/>
      </c>
      <c r="BN83" s="257" t="str">
        <f>IF(GUS_2020!BN83&lt;&gt;"",GUS_2020!BN83*41.868/1000,"")</f>
        <v/>
      </c>
      <c r="BO83" s="257" t="str">
        <f>IF(GUS_2020!BO83&lt;&gt;"",GUS_2020!BO83*41.868/1000,"")</f>
        <v/>
      </c>
      <c r="BP83" s="257" t="str">
        <f>IF(GUS_2020!BP83&lt;&gt;"",GUS_2020!BP83*41.868/1000,"")</f>
        <v/>
      </c>
      <c r="BQ83" s="257" t="str">
        <f>IF(GUS_2020!BQ83&lt;&gt;"",GUS_2020!BQ83*41.868/1000,"")</f>
        <v/>
      </c>
      <c r="BR83" s="257" t="str">
        <f>IF(GUS_2020!BR83&lt;&gt;"",GUS_2020!BR83*41.868/1000,"")</f>
        <v/>
      </c>
      <c r="BS83" s="257">
        <f>IF(GUS_2020!BS83&lt;&gt;"",GUS_2020!BS83*41.868/1000,"")</f>
        <v>0</v>
      </c>
    </row>
    <row r="84" spans="1:71" ht="22.5">
      <c r="A84" s="256" t="s">
        <v>704</v>
      </c>
      <c r="B84" s="257">
        <f>IF(GUS_2020!B84&lt;&gt;"",GUS_2020!B84*41.868/1000,"")</f>
        <v>40.528224000000002</v>
      </c>
      <c r="C84" s="257">
        <f>IF(GUS_2020!C84&lt;&gt;"",GUS_2020!C84*41.868/1000,"")</f>
        <v>2.4702120000000001</v>
      </c>
      <c r="D84" s="257" t="str">
        <f>IF(GUS_2020!D84&lt;&gt;"",GUS_2020!D84*41.868/1000,"")</f>
        <v/>
      </c>
      <c r="E84" s="257">
        <f>IF(GUS_2020!E84&lt;&gt;"",GUS_2020!E84*41.868/1000,"")</f>
        <v>2.4702120000000001</v>
      </c>
      <c r="F84" s="257" t="str">
        <f>IF(GUS_2020!F84&lt;&gt;"",GUS_2020!F84*41.868/1000,"")</f>
        <v/>
      </c>
      <c r="G84" s="257" t="str">
        <f>IF(GUS_2020!G84&lt;&gt;"",GUS_2020!G84*41.868/1000,"")</f>
        <v/>
      </c>
      <c r="H84" s="257" t="str">
        <f>IF(GUS_2020!H84&lt;&gt;"",GUS_2020!H84*41.868/1000,"")</f>
        <v/>
      </c>
      <c r="I84" s="257" t="str">
        <f>IF(GUS_2020!I84&lt;&gt;"",GUS_2020!I84*41.868/1000,"")</f>
        <v/>
      </c>
      <c r="J84" s="257" t="str">
        <f>IF(GUS_2020!J84&lt;&gt;"",GUS_2020!J84*41.868/1000,"")</f>
        <v/>
      </c>
      <c r="K84" s="257" t="str">
        <f>IF(GUS_2020!K84&lt;&gt;"",GUS_2020!K84*41.868/1000,"")</f>
        <v/>
      </c>
      <c r="L84" s="257" t="str">
        <f>IF(GUS_2020!L84&lt;&gt;"",GUS_2020!L84*41.868/1000,"")</f>
        <v/>
      </c>
      <c r="M84" s="257" t="str">
        <f>IF(GUS_2020!M84&lt;&gt;"",GUS_2020!M84*41.868/1000,"")</f>
        <v/>
      </c>
      <c r="N84" s="257">
        <f>IF(GUS_2020!N84&lt;&gt;"",GUS_2020!N84*41.868/1000,"")</f>
        <v>34.917912000000001</v>
      </c>
      <c r="O84" s="257" t="str">
        <f>IF(GUS_2020!O84&lt;&gt;"",GUS_2020!O84*41.868/1000,"")</f>
        <v/>
      </c>
      <c r="P84" s="257">
        <f>IF(GUS_2020!P84&lt;&gt;"",GUS_2020!P84*41.868/1000,"")</f>
        <v>34.917912000000001</v>
      </c>
      <c r="Q84" s="257" t="str">
        <f>IF(GUS_2020!Q84&lt;&gt;"",GUS_2020!Q84*41.868/1000,"")</f>
        <v/>
      </c>
      <c r="R84" s="257" t="str">
        <f>IF(GUS_2020!R84&lt;&gt;"",GUS_2020!R84*41.868/1000,"")</f>
        <v/>
      </c>
      <c r="S84" s="257" t="str">
        <f>IF(GUS_2020!S84&lt;&gt;"",GUS_2020!S84*41.868/1000,"")</f>
        <v/>
      </c>
      <c r="T84" s="257" t="str">
        <f>IF(GUS_2020!T84&lt;&gt;"",GUS_2020!T84*41.868/1000,"")</f>
        <v/>
      </c>
      <c r="U84" s="257" t="str">
        <f>IF(GUS_2020!U84&lt;&gt;"",GUS_2020!U84*41.868/1000,"")</f>
        <v/>
      </c>
      <c r="V84" s="257" t="str">
        <f>IF(GUS_2020!V84&lt;&gt;"",GUS_2020!V84*41.868/1000,"")</f>
        <v/>
      </c>
      <c r="W84" s="257" t="str">
        <f>IF(GUS_2020!W84&lt;&gt;"",GUS_2020!W84*41.868/1000,"")</f>
        <v/>
      </c>
      <c r="X84" s="257" t="str">
        <f>IF(GUS_2020!X84&lt;&gt;"",GUS_2020!X84*41.868/1000,"")</f>
        <v/>
      </c>
      <c r="Y84" s="257" t="str">
        <f>IF(GUS_2020!Y84&lt;&gt;"",GUS_2020!Y84*41.868/1000,"")</f>
        <v/>
      </c>
      <c r="Z84" s="257" t="str">
        <f>IF(GUS_2020!Z84&lt;&gt;"",GUS_2020!Z84*41.868/1000,"")</f>
        <v/>
      </c>
      <c r="AA84" s="257" t="str">
        <f>IF(GUS_2020!AA84&lt;&gt;"",GUS_2020!AA84*41.868/1000,"")</f>
        <v/>
      </c>
      <c r="AB84" s="257" t="str">
        <f>IF(GUS_2020!AB84&lt;&gt;"",GUS_2020!AB84*41.868/1000,"")</f>
        <v/>
      </c>
      <c r="AC84" s="257" t="str">
        <f>IF(GUS_2020!AC84&lt;&gt;"",GUS_2020!AC84*41.868/1000,"")</f>
        <v/>
      </c>
      <c r="AD84" s="257" t="str">
        <f>IF(GUS_2020!AD84&lt;&gt;"",GUS_2020!AD84*41.868/1000,"")</f>
        <v/>
      </c>
      <c r="AE84" s="257" t="str">
        <f>IF(GUS_2020!AE84&lt;&gt;"",GUS_2020!AE84*41.868/1000,"")</f>
        <v/>
      </c>
      <c r="AF84" s="257" t="str">
        <f>IF(GUS_2020!AF84&lt;&gt;"",GUS_2020!AF84*41.868/1000,"")</f>
        <v/>
      </c>
      <c r="AG84" s="257" t="str">
        <f>IF(GUS_2020!AG84&lt;&gt;"",GUS_2020!AG84*41.868/1000,"")</f>
        <v/>
      </c>
      <c r="AH84" s="257" t="str">
        <f>IF(GUS_2020!AH84&lt;&gt;"",GUS_2020!AH84*41.868/1000,"")</f>
        <v/>
      </c>
      <c r="AI84" s="257" t="str">
        <f>IF(GUS_2020!AI84&lt;&gt;"",GUS_2020!AI84*41.868/1000,"")</f>
        <v/>
      </c>
      <c r="AJ84" s="257" t="str">
        <f>IF(GUS_2020!AJ84&lt;&gt;"",GUS_2020!AJ84*41.868/1000,"")</f>
        <v/>
      </c>
      <c r="AK84" s="257" t="str">
        <f>IF(GUS_2020!AK84&lt;&gt;"",GUS_2020!AK84*41.868/1000,"")</f>
        <v/>
      </c>
      <c r="AL84" s="257" t="str">
        <f>IF(GUS_2020!AL84&lt;&gt;"",GUS_2020!AL84*41.868/1000,"")</f>
        <v/>
      </c>
      <c r="AM84" s="257" t="str">
        <f>IF(GUS_2020!AM84&lt;&gt;"",GUS_2020!AM84*41.868/1000,"")</f>
        <v/>
      </c>
      <c r="AN84" s="257" t="str">
        <f>IF(GUS_2020!AN84&lt;&gt;"",GUS_2020!AN84*41.868/1000,"")</f>
        <v/>
      </c>
      <c r="AO84" s="257" t="str">
        <f>IF(GUS_2020!AO84&lt;&gt;"",GUS_2020!AO84*41.868/1000,"")</f>
        <v/>
      </c>
      <c r="AP84" s="257" t="str">
        <f>IF(GUS_2020!AP84&lt;&gt;"",GUS_2020!AP84*41.868/1000,"")</f>
        <v/>
      </c>
      <c r="AQ84" s="257" t="str">
        <f>IF(GUS_2020!AQ84&lt;&gt;"",GUS_2020!AQ84*41.868/1000,"")</f>
        <v/>
      </c>
      <c r="AR84" s="257" t="str">
        <f>IF(GUS_2020!AR84&lt;&gt;"",GUS_2020!AR84*41.868/1000,"")</f>
        <v/>
      </c>
      <c r="AS84" s="257" t="str">
        <f>IF(GUS_2020!AS84&lt;&gt;"",GUS_2020!AS84*41.868/1000,"")</f>
        <v/>
      </c>
      <c r="AT84" s="257">
        <f>IF(GUS_2020!AT84&lt;&gt;"",GUS_2020!AT84*41.868/1000,"")</f>
        <v>0</v>
      </c>
      <c r="AU84" s="257" t="str">
        <f>IF(GUS_2020!AU84&lt;&gt;"",GUS_2020!AU84*41.868/1000,"")</f>
        <v/>
      </c>
      <c r="AV84" s="257" t="str">
        <f>IF(GUS_2020!AV84&lt;&gt;"",GUS_2020!AV84*41.868/1000,"")</f>
        <v/>
      </c>
      <c r="AW84" s="257" t="str">
        <f>IF(GUS_2020!AW84&lt;&gt;"",GUS_2020!AW84*41.868/1000,"")</f>
        <v/>
      </c>
      <c r="AX84" s="257" t="str">
        <f>IF(GUS_2020!AX84&lt;&gt;"",GUS_2020!AX84*41.868/1000,"")</f>
        <v/>
      </c>
      <c r="AY84" s="257" t="str">
        <f>IF(GUS_2020!AY84&lt;&gt;"",GUS_2020!AY84*41.868/1000,"")</f>
        <v/>
      </c>
      <c r="AZ84" s="257" t="str">
        <f>IF(GUS_2020!AZ84&lt;&gt;"",GUS_2020!AZ84*41.868/1000,"")</f>
        <v/>
      </c>
      <c r="BA84" s="257" t="str">
        <f>IF(GUS_2020!BA84&lt;&gt;"",GUS_2020!BA84*41.868/1000,"")</f>
        <v/>
      </c>
      <c r="BB84" s="257" t="str">
        <f>IF(GUS_2020!BB84&lt;&gt;"",GUS_2020!BB84*41.868/1000,"")</f>
        <v/>
      </c>
      <c r="BC84" s="257" t="str">
        <f>IF(GUS_2020!BC84&lt;&gt;"",GUS_2020!BC84*41.868/1000,"")</f>
        <v/>
      </c>
      <c r="BD84" s="257" t="str">
        <f>IF(GUS_2020!BD84&lt;&gt;"",GUS_2020!BD84*41.868/1000,"")</f>
        <v/>
      </c>
      <c r="BE84" s="257" t="str">
        <f>IF(GUS_2020!BE84&lt;&gt;"",GUS_2020!BE84*41.868/1000,"")</f>
        <v/>
      </c>
      <c r="BF84" s="257" t="str">
        <f>IF(GUS_2020!BF84&lt;&gt;"",GUS_2020!BF84*41.868/1000,"")</f>
        <v/>
      </c>
      <c r="BG84" s="257" t="str">
        <f>IF(GUS_2020!BG84&lt;&gt;"",GUS_2020!BG84*41.868/1000,"")</f>
        <v/>
      </c>
      <c r="BH84" s="257" t="str">
        <f>IF(GUS_2020!BH84&lt;&gt;"",GUS_2020!BH84*41.868/1000,"")</f>
        <v/>
      </c>
      <c r="BI84" s="257" t="str">
        <f>IF(GUS_2020!BI84&lt;&gt;"",GUS_2020!BI84*41.868/1000,"")</f>
        <v/>
      </c>
      <c r="BJ84" s="257" t="str">
        <f>IF(GUS_2020!BJ84&lt;&gt;"",GUS_2020!BJ84*41.868/1000,"")</f>
        <v/>
      </c>
      <c r="BK84" s="257" t="str">
        <f>IF(GUS_2020!BK84&lt;&gt;"",GUS_2020!BK84*41.868/1000,"")</f>
        <v/>
      </c>
      <c r="BL84" s="257" t="str">
        <f>IF(GUS_2020!BL84&lt;&gt;"",GUS_2020!BL84*41.868/1000,"")</f>
        <v/>
      </c>
      <c r="BM84" s="257" t="str">
        <f>IF(GUS_2020!BM84&lt;&gt;"",GUS_2020!BM84*41.868/1000,"")</f>
        <v/>
      </c>
      <c r="BN84" s="257" t="str">
        <f>IF(GUS_2020!BN84&lt;&gt;"",GUS_2020!BN84*41.868/1000,"")</f>
        <v/>
      </c>
      <c r="BO84" s="257" t="str">
        <f>IF(GUS_2020!BO84&lt;&gt;"",GUS_2020!BO84*41.868/1000,"")</f>
        <v/>
      </c>
      <c r="BP84" s="257" t="str">
        <f>IF(GUS_2020!BP84&lt;&gt;"",GUS_2020!BP84*41.868/1000,"")</f>
        <v/>
      </c>
      <c r="BQ84" s="257" t="str">
        <f>IF(GUS_2020!BQ84&lt;&gt;"",GUS_2020!BQ84*41.868/1000,"")</f>
        <v/>
      </c>
      <c r="BR84" s="257">
        <f>IF(GUS_2020!BR84&lt;&gt;"",GUS_2020!BR84*41.868/1000,"")</f>
        <v>0.79549200000000009</v>
      </c>
      <c r="BS84" s="257">
        <f>IF(GUS_2020!BS84&lt;&gt;"",GUS_2020!BS84*41.868/1000,"")</f>
        <v>2.386476</v>
      </c>
    </row>
    <row r="85" spans="1:71" ht="22.5">
      <c r="A85" s="256" t="s">
        <v>715</v>
      </c>
      <c r="B85" s="257" t="str">
        <f>IF(GUS_2020!B85&lt;&gt;"",GUS_2020!B85*41.868/1000,"")</f>
        <v/>
      </c>
      <c r="C85" s="257" t="str">
        <f>IF(GUS_2020!C85&lt;&gt;"",GUS_2020!C85*41.868/1000,"")</f>
        <v/>
      </c>
      <c r="D85" s="257" t="str">
        <f>IF(GUS_2020!D85&lt;&gt;"",GUS_2020!D85*41.868/1000,"")</f>
        <v/>
      </c>
      <c r="E85" s="257" t="str">
        <f>IF(GUS_2020!E85&lt;&gt;"",GUS_2020!E85*41.868/1000,"")</f>
        <v/>
      </c>
      <c r="F85" s="257" t="str">
        <f>IF(GUS_2020!F85&lt;&gt;"",GUS_2020!F85*41.868/1000,"")</f>
        <v/>
      </c>
      <c r="G85" s="257" t="str">
        <f>IF(GUS_2020!G85&lt;&gt;"",GUS_2020!G85*41.868/1000,"")</f>
        <v/>
      </c>
      <c r="H85" s="257" t="str">
        <f>IF(GUS_2020!H85&lt;&gt;"",GUS_2020!H85*41.868/1000,"")</f>
        <v/>
      </c>
      <c r="I85" s="257" t="str">
        <f>IF(GUS_2020!I85&lt;&gt;"",GUS_2020!I85*41.868/1000,"")</f>
        <v/>
      </c>
      <c r="J85" s="257" t="str">
        <f>IF(GUS_2020!J85&lt;&gt;"",GUS_2020!J85*41.868/1000,"")</f>
        <v/>
      </c>
      <c r="K85" s="257" t="str">
        <f>IF(GUS_2020!K85&lt;&gt;"",GUS_2020!K85*41.868/1000,"")</f>
        <v/>
      </c>
      <c r="L85" s="257" t="str">
        <f>IF(GUS_2020!L85&lt;&gt;"",GUS_2020!L85*41.868/1000,"")</f>
        <v/>
      </c>
      <c r="M85" s="257" t="str">
        <f>IF(GUS_2020!M85&lt;&gt;"",GUS_2020!M85*41.868/1000,"")</f>
        <v/>
      </c>
      <c r="N85" s="257" t="str">
        <f>IF(GUS_2020!N85&lt;&gt;"",GUS_2020!N85*41.868/1000,"")</f>
        <v/>
      </c>
      <c r="O85" s="257" t="str">
        <f>IF(GUS_2020!O85&lt;&gt;"",GUS_2020!O85*41.868/1000,"")</f>
        <v/>
      </c>
      <c r="P85" s="257" t="str">
        <f>IF(GUS_2020!P85&lt;&gt;"",GUS_2020!P85*41.868/1000,"")</f>
        <v/>
      </c>
      <c r="Q85" s="257" t="str">
        <f>IF(GUS_2020!Q85&lt;&gt;"",GUS_2020!Q85*41.868/1000,"")</f>
        <v/>
      </c>
      <c r="R85" s="257" t="str">
        <f>IF(GUS_2020!R85&lt;&gt;"",GUS_2020!R85*41.868/1000,"")</f>
        <v/>
      </c>
      <c r="S85" s="257" t="str">
        <f>IF(GUS_2020!S85&lt;&gt;"",GUS_2020!S85*41.868/1000,"")</f>
        <v/>
      </c>
      <c r="T85" s="257" t="str">
        <f>IF(GUS_2020!T85&lt;&gt;"",GUS_2020!T85*41.868/1000,"")</f>
        <v/>
      </c>
      <c r="U85" s="257" t="str">
        <f>IF(GUS_2020!U85&lt;&gt;"",GUS_2020!U85*41.868/1000,"")</f>
        <v/>
      </c>
      <c r="V85" s="257" t="str">
        <f>IF(GUS_2020!V85&lt;&gt;"",GUS_2020!V85*41.868/1000,"")</f>
        <v/>
      </c>
      <c r="W85" s="257" t="str">
        <f>IF(GUS_2020!W85&lt;&gt;"",GUS_2020!W85*41.868/1000,"")</f>
        <v/>
      </c>
      <c r="X85" s="257" t="str">
        <f>IF(GUS_2020!X85&lt;&gt;"",GUS_2020!X85*41.868/1000,"")</f>
        <v/>
      </c>
      <c r="Y85" s="257" t="str">
        <f>IF(GUS_2020!Y85&lt;&gt;"",GUS_2020!Y85*41.868/1000,"")</f>
        <v/>
      </c>
      <c r="Z85" s="257" t="str">
        <f>IF(GUS_2020!Z85&lt;&gt;"",GUS_2020!Z85*41.868/1000,"")</f>
        <v/>
      </c>
      <c r="AA85" s="257" t="str">
        <f>IF(GUS_2020!AA85&lt;&gt;"",GUS_2020!AA85*41.868/1000,"")</f>
        <v/>
      </c>
      <c r="AB85" s="257" t="str">
        <f>IF(GUS_2020!AB85&lt;&gt;"",GUS_2020!AB85*41.868/1000,"")</f>
        <v/>
      </c>
      <c r="AC85" s="257" t="str">
        <f>IF(GUS_2020!AC85&lt;&gt;"",GUS_2020!AC85*41.868/1000,"")</f>
        <v/>
      </c>
      <c r="AD85" s="257" t="str">
        <f>IF(GUS_2020!AD85&lt;&gt;"",GUS_2020!AD85*41.868/1000,"")</f>
        <v/>
      </c>
      <c r="AE85" s="257" t="str">
        <f>IF(GUS_2020!AE85&lt;&gt;"",GUS_2020!AE85*41.868/1000,"")</f>
        <v/>
      </c>
      <c r="AF85" s="257" t="str">
        <f>IF(GUS_2020!AF85&lt;&gt;"",GUS_2020!AF85*41.868/1000,"")</f>
        <v/>
      </c>
      <c r="AG85" s="257" t="str">
        <f>IF(GUS_2020!AG85&lt;&gt;"",GUS_2020!AG85*41.868/1000,"")</f>
        <v/>
      </c>
      <c r="AH85" s="257" t="str">
        <f>IF(GUS_2020!AH85&lt;&gt;"",GUS_2020!AH85*41.868/1000,"")</f>
        <v/>
      </c>
      <c r="AI85" s="257" t="str">
        <f>IF(GUS_2020!AI85&lt;&gt;"",GUS_2020!AI85*41.868/1000,"")</f>
        <v/>
      </c>
      <c r="AJ85" s="257" t="str">
        <f>IF(GUS_2020!AJ85&lt;&gt;"",GUS_2020!AJ85*41.868/1000,"")</f>
        <v/>
      </c>
      <c r="AK85" s="257" t="str">
        <f>IF(GUS_2020!AK85&lt;&gt;"",GUS_2020!AK85*41.868/1000,"")</f>
        <v/>
      </c>
      <c r="AL85" s="257" t="str">
        <f>IF(GUS_2020!AL85&lt;&gt;"",GUS_2020!AL85*41.868/1000,"")</f>
        <v/>
      </c>
      <c r="AM85" s="257" t="str">
        <f>IF(GUS_2020!AM85&lt;&gt;"",GUS_2020!AM85*41.868/1000,"")</f>
        <v/>
      </c>
      <c r="AN85" s="257" t="str">
        <f>IF(GUS_2020!AN85&lt;&gt;"",GUS_2020!AN85*41.868/1000,"")</f>
        <v/>
      </c>
      <c r="AO85" s="257" t="str">
        <f>IF(GUS_2020!AO85&lt;&gt;"",GUS_2020!AO85*41.868/1000,"")</f>
        <v/>
      </c>
      <c r="AP85" s="257" t="str">
        <f>IF(GUS_2020!AP85&lt;&gt;"",GUS_2020!AP85*41.868/1000,"")</f>
        <v/>
      </c>
      <c r="AQ85" s="257" t="str">
        <f>IF(GUS_2020!AQ85&lt;&gt;"",GUS_2020!AQ85*41.868/1000,"")</f>
        <v/>
      </c>
      <c r="AR85" s="257" t="str">
        <f>IF(GUS_2020!AR85&lt;&gt;"",GUS_2020!AR85*41.868/1000,"")</f>
        <v/>
      </c>
      <c r="AS85" s="257" t="str">
        <f>IF(GUS_2020!AS85&lt;&gt;"",GUS_2020!AS85*41.868/1000,"")</f>
        <v/>
      </c>
      <c r="AT85" s="257" t="str">
        <f>IF(GUS_2020!AT85&lt;&gt;"",GUS_2020!AT85*41.868/1000,"")</f>
        <v/>
      </c>
      <c r="AU85" s="257" t="str">
        <f>IF(GUS_2020!AU85&lt;&gt;"",GUS_2020!AU85*41.868/1000,"")</f>
        <v/>
      </c>
      <c r="AV85" s="257" t="str">
        <f>IF(GUS_2020!AV85&lt;&gt;"",GUS_2020!AV85*41.868/1000,"")</f>
        <v/>
      </c>
      <c r="AW85" s="257" t="str">
        <f>IF(GUS_2020!AW85&lt;&gt;"",GUS_2020!AW85*41.868/1000,"")</f>
        <v/>
      </c>
      <c r="AX85" s="257" t="str">
        <f>IF(GUS_2020!AX85&lt;&gt;"",GUS_2020!AX85*41.868/1000,"")</f>
        <v/>
      </c>
      <c r="AY85" s="257" t="str">
        <f>IF(GUS_2020!AY85&lt;&gt;"",GUS_2020!AY85*41.868/1000,"")</f>
        <v/>
      </c>
      <c r="AZ85" s="257" t="str">
        <f>IF(GUS_2020!AZ85&lt;&gt;"",GUS_2020!AZ85*41.868/1000,"")</f>
        <v/>
      </c>
      <c r="BA85" s="257" t="str">
        <f>IF(GUS_2020!BA85&lt;&gt;"",GUS_2020!BA85*41.868/1000,"")</f>
        <v/>
      </c>
      <c r="BB85" s="257" t="str">
        <f>IF(GUS_2020!BB85&lt;&gt;"",GUS_2020!BB85*41.868/1000,"")</f>
        <v/>
      </c>
      <c r="BC85" s="257" t="str">
        <f>IF(GUS_2020!BC85&lt;&gt;"",GUS_2020!BC85*41.868/1000,"")</f>
        <v/>
      </c>
      <c r="BD85" s="257" t="str">
        <f>IF(GUS_2020!BD85&lt;&gt;"",GUS_2020!BD85*41.868/1000,"")</f>
        <v/>
      </c>
      <c r="BE85" s="257" t="str">
        <f>IF(GUS_2020!BE85&lt;&gt;"",GUS_2020!BE85*41.868/1000,"")</f>
        <v/>
      </c>
      <c r="BF85" s="257" t="str">
        <f>IF(GUS_2020!BF85&lt;&gt;"",GUS_2020!BF85*41.868/1000,"")</f>
        <v/>
      </c>
      <c r="BG85" s="257" t="str">
        <f>IF(GUS_2020!BG85&lt;&gt;"",GUS_2020!BG85*41.868/1000,"")</f>
        <v/>
      </c>
      <c r="BH85" s="257" t="str">
        <f>IF(GUS_2020!BH85&lt;&gt;"",GUS_2020!BH85*41.868/1000,"")</f>
        <v/>
      </c>
      <c r="BI85" s="257" t="str">
        <f>IF(GUS_2020!BI85&lt;&gt;"",GUS_2020!BI85*41.868/1000,"")</f>
        <v/>
      </c>
      <c r="BJ85" s="257" t="str">
        <f>IF(GUS_2020!BJ85&lt;&gt;"",GUS_2020!BJ85*41.868/1000,"")</f>
        <v/>
      </c>
      <c r="BK85" s="257" t="str">
        <f>IF(GUS_2020!BK85&lt;&gt;"",GUS_2020!BK85*41.868/1000,"")</f>
        <v/>
      </c>
      <c r="BL85" s="257" t="str">
        <f>IF(GUS_2020!BL85&lt;&gt;"",GUS_2020!BL85*41.868/1000,"")</f>
        <v/>
      </c>
      <c r="BM85" s="257" t="str">
        <f>IF(GUS_2020!BM85&lt;&gt;"",GUS_2020!BM85*41.868/1000,"")</f>
        <v/>
      </c>
      <c r="BN85" s="257" t="str">
        <f>IF(GUS_2020!BN85&lt;&gt;"",GUS_2020!BN85*41.868/1000,"")</f>
        <v/>
      </c>
      <c r="BO85" s="257" t="str">
        <f>IF(GUS_2020!BO85&lt;&gt;"",GUS_2020!BO85*41.868/1000,"")</f>
        <v/>
      </c>
      <c r="BP85" s="257" t="str">
        <f>IF(GUS_2020!BP85&lt;&gt;"",GUS_2020!BP85*41.868/1000,"")</f>
        <v/>
      </c>
      <c r="BQ85" s="257" t="str">
        <f>IF(GUS_2020!BQ85&lt;&gt;"",GUS_2020!BQ85*41.868/1000,"")</f>
        <v/>
      </c>
      <c r="BR85" s="257" t="str">
        <f>IF(GUS_2020!BR85&lt;&gt;"",GUS_2020!BR85*41.868/1000,"")</f>
        <v/>
      </c>
      <c r="BS85" s="257" t="str">
        <f>IF(GUS_2020!BS85&lt;&gt;"",GUS_2020!BS85*41.868/1000,"")</f>
        <v/>
      </c>
    </row>
    <row r="86" spans="1:71" ht="22.5">
      <c r="A86" s="256" t="s">
        <v>706</v>
      </c>
      <c r="B86" s="257">
        <f>IF(GUS_2020!B86&lt;&gt;"",GUS_2020!B86*41.868/1000,"")</f>
        <v>0.50241600000000008</v>
      </c>
      <c r="C86" s="257">
        <f>IF(GUS_2020!C86&lt;&gt;"",GUS_2020!C86*41.868/1000,"")</f>
        <v>0</v>
      </c>
      <c r="D86" s="257" t="str">
        <f>IF(GUS_2020!D86&lt;&gt;"",GUS_2020!D86*41.868/1000,"")</f>
        <v/>
      </c>
      <c r="E86" s="257" t="str">
        <f>IF(GUS_2020!E86&lt;&gt;"",GUS_2020!E86*41.868/1000,"")</f>
        <v/>
      </c>
      <c r="F86" s="257">
        <f>IF(GUS_2020!F86&lt;&gt;"",GUS_2020!F86*41.868/1000,"")</f>
        <v>0</v>
      </c>
      <c r="G86" s="257" t="str">
        <f>IF(GUS_2020!G86&lt;&gt;"",GUS_2020!G86*41.868/1000,"")</f>
        <v/>
      </c>
      <c r="H86" s="257" t="str">
        <f>IF(GUS_2020!H86&lt;&gt;"",GUS_2020!H86*41.868/1000,"")</f>
        <v/>
      </c>
      <c r="I86" s="257" t="str">
        <f>IF(GUS_2020!I86&lt;&gt;"",GUS_2020!I86*41.868/1000,"")</f>
        <v/>
      </c>
      <c r="J86" s="257" t="str">
        <f>IF(GUS_2020!J86&lt;&gt;"",GUS_2020!J86*41.868/1000,"")</f>
        <v/>
      </c>
      <c r="K86" s="257" t="str">
        <f>IF(GUS_2020!K86&lt;&gt;"",GUS_2020!K86*41.868/1000,"")</f>
        <v/>
      </c>
      <c r="L86" s="257" t="str">
        <f>IF(GUS_2020!L86&lt;&gt;"",GUS_2020!L86*41.868/1000,"")</f>
        <v/>
      </c>
      <c r="M86" s="257" t="str">
        <f>IF(GUS_2020!M86&lt;&gt;"",GUS_2020!M86*41.868/1000,"")</f>
        <v/>
      </c>
      <c r="N86" s="257" t="str">
        <f>IF(GUS_2020!N86&lt;&gt;"",GUS_2020!N86*41.868/1000,"")</f>
        <v/>
      </c>
      <c r="O86" s="257" t="str">
        <f>IF(GUS_2020!O86&lt;&gt;"",GUS_2020!O86*41.868/1000,"")</f>
        <v/>
      </c>
      <c r="P86" s="257" t="str">
        <f>IF(GUS_2020!P86&lt;&gt;"",GUS_2020!P86*41.868/1000,"")</f>
        <v/>
      </c>
      <c r="Q86" s="257" t="str">
        <f>IF(GUS_2020!Q86&lt;&gt;"",GUS_2020!Q86*41.868/1000,"")</f>
        <v/>
      </c>
      <c r="R86" s="257" t="str">
        <f>IF(GUS_2020!R86&lt;&gt;"",GUS_2020!R86*41.868/1000,"")</f>
        <v/>
      </c>
      <c r="S86" s="257" t="str">
        <f>IF(GUS_2020!S86&lt;&gt;"",GUS_2020!S86*41.868/1000,"")</f>
        <v/>
      </c>
      <c r="T86" s="257" t="str">
        <f>IF(GUS_2020!T86&lt;&gt;"",GUS_2020!T86*41.868/1000,"")</f>
        <v/>
      </c>
      <c r="U86" s="257" t="str">
        <f>IF(GUS_2020!U86&lt;&gt;"",GUS_2020!U86*41.868/1000,"")</f>
        <v/>
      </c>
      <c r="V86" s="257" t="str">
        <f>IF(GUS_2020!V86&lt;&gt;"",GUS_2020!V86*41.868/1000,"")</f>
        <v/>
      </c>
      <c r="W86" s="257" t="str">
        <f>IF(GUS_2020!W86&lt;&gt;"",GUS_2020!W86*41.868/1000,"")</f>
        <v/>
      </c>
      <c r="X86" s="257" t="str">
        <f>IF(GUS_2020!X86&lt;&gt;"",GUS_2020!X86*41.868/1000,"")</f>
        <v/>
      </c>
      <c r="Y86" s="257" t="str">
        <f>IF(GUS_2020!Y86&lt;&gt;"",GUS_2020!Y86*41.868/1000,"")</f>
        <v/>
      </c>
      <c r="Z86" s="257" t="str">
        <f>IF(GUS_2020!Z86&lt;&gt;"",GUS_2020!Z86*41.868/1000,"")</f>
        <v/>
      </c>
      <c r="AA86" s="257" t="str">
        <f>IF(GUS_2020!AA86&lt;&gt;"",GUS_2020!AA86*41.868/1000,"")</f>
        <v/>
      </c>
      <c r="AB86" s="257" t="str">
        <f>IF(GUS_2020!AB86&lt;&gt;"",GUS_2020!AB86*41.868/1000,"")</f>
        <v/>
      </c>
      <c r="AC86" s="257" t="str">
        <f>IF(GUS_2020!AC86&lt;&gt;"",GUS_2020!AC86*41.868/1000,"")</f>
        <v/>
      </c>
      <c r="AD86" s="257" t="str">
        <f>IF(GUS_2020!AD86&lt;&gt;"",GUS_2020!AD86*41.868/1000,"")</f>
        <v/>
      </c>
      <c r="AE86" s="257" t="str">
        <f>IF(GUS_2020!AE86&lt;&gt;"",GUS_2020!AE86*41.868/1000,"")</f>
        <v/>
      </c>
      <c r="AF86" s="257" t="str">
        <f>IF(GUS_2020!AF86&lt;&gt;"",GUS_2020!AF86*41.868/1000,"")</f>
        <v/>
      </c>
      <c r="AG86" s="257" t="str">
        <f>IF(GUS_2020!AG86&lt;&gt;"",GUS_2020!AG86*41.868/1000,"")</f>
        <v/>
      </c>
      <c r="AH86" s="257" t="str">
        <f>IF(GUS_2020!AH86&lt;&gt;"",GUS_2020!AH86*41.868/1000,"")</f>
        <v/>
      </c>
      <c r="AI86" s="257" t="str">
        <f>IF(GUS_2020!AI86&lt;&gt;"",GUS_2020!AI86*41.868/1000,"")</f>
        <v/>
      </c>
      <c r="AJ86" s="257" t="str">
        <f>IF(GUS_2020!AJ86&lt;&gt;"",GUS_2020!AJ86*41.868/1000,"")</f>
        <v/>
      </c>
      <c r="AK86" s="257" t="str">
        <f>IF(GUS_2020!AK86&lt;&gt;"",GUS_2020!AK86*41.868/1000,"")</f>
        <v/>
      </c>
      <c r="AL86" s="257" t="str">
        <f>IF(GUS_2020!AL86&lt;&gt;"",GUS_2020!AL86*41.868/1000,"")</f>
        <v/>
      </c>
      <c r="AM86" s="257" t="str">
        <f>IF(GUS_2020!AM86&lt;&gt;"",GUS_2020!AM86*41.868/1000,"")</f>
        <v/>
      </c>
      <c r="AN86" s="257" t="str">
        <f>IF(GUS_2020!AN86&lt;&gt;"",GUS_2020!AN86*41.868/1000,"")</f>
        <v/>
      </c>
      <c r="AO86" s="257" t="str">
        <f>IF(GUS_2020!AO86&lt;&gt;"",GUS_2020!AO86*41.868/1000,"")</f>
        <v/>
      </c>
      <c r="AP86" s="257" t="str">
        <f>IF(GUS_2020!AP86&lt;&gt;"",GUS_2020!AP86*41.868/1000,"")</f>
        <v/>
      </c>
      <c r="AQ86" s="257" t="str">
        <f>IF(GUS_2020!AQ86&lt;&gt;"",GUS_2020!AQ86*41.868/1000,"")</f>
        <v/>
      </c>
      <c r="AR86" s="257" t="str">
        <f>IF(GUS_2020!AR86&lt;&gt;"",GUS_2020!AR86*41.868/1000,"")</f>
        <v/>
      </c>
      <c r="AS86" s="257" t="str">
        <f>IF(GUS_2020!AS86&lt;&gt;"",GUS_2020!AS86*41.868/1000,"")</f>
        <v/>
      </c>
      <c r="AT86" s="257" t="str">
        <f>IF(GUS_2020!AT86&lt;&gt;"",GUS_2020!AT86*41.868/1000,"")</f>
        <v/>
      </c>
      <c r="AU86" s="257" t="str">
        <f>IF(GUS_2020!AU86&lt;&gt;"",GUS_2020!AU86*41.868/1000,"")</f>
        <v/>
      </c>
      <c r="AV86" s="257" t="str">
        <f>IF(GUS_2020!AV86&lt;&gt;"",GUS_2020!AV86*41.868/1000,"")</f>
        <v/>
      </c>
      <c r="AW86" s="257" t="str">
        <f>IF(GUS_2020!AW86&lt;&gt;"",GUS_2020!AW86*41.868/1000,"")</f>
        <v/>
      </c>
      <c r="AX86" s="257" t="str">
        <f>IF(GUS_2020!AX86&lt;&gt;"",GUS_2020!AX86*41.868/1000,"")</f>
        <v/>
      </c>
      <c r="AY86" s="257" t="str">
        <f>IF(GUS_2020!AY86&lt;&gt;"",GUS_2020!AY86*41.868/1000,"")</f>
        <v/>
      </c>
      <c r="AZ86" s="257" t="str">
        <f>IF(GUS_2020!AZ86&lt;&gt;"",GUS_2020!AZ86*41.868/1000,"")</f>
        <v/>
      </c>
      <c r="BA86" s="257" t="str">
        <f>IF(GUS_2020!BA86&lt;&gt;"",GUS_2020!BA86*41.868/1000,"")</f>
        <v/>
      </c>
      <c r="BB86" s="257" t="str">
        <f>IF(GUS_2020!BB86&lt;&gt;"",GUS_2020!BB86*41.868/1000,"")</f>
        <v/>
      </c>
      <c r="BC86" s="257" t="str">
        <f>IF(GUS_2020!BC86&lt;&gt;"",GUS_2020!BC86*41.868/1000,"")</f>
        <v/>
      </c>
      <c r="BD86" s="257" t="str">
        <f>IF(GUS_2020!BD86&lt;&gt;"",GUS_2020!BD86*41.868/1000,"")</f>
        <v/>
      </c>
      <c r="BE86" s="257" t="str">
        <f>IF(GUS_2020!BE86&lt;&gt;"",GUS_2020!BE86*41.868/1000,"")</f>
        <v/>
      </c>
      <c r="BF86" s="257" t="str">
        <f>IF(GUS_2020!BF86&lt;&gt;"",GUS_2020!BF86*41.868/1000,"")</f>
        <v/>
      </c>
      <c r="BG86" s="257" t="str">
        <f>IF(GUS_2020!BG86&lt;&gt;"",GUS_2020!BG86*41.868/1000,"")</f>
        <v/>
      </c>
      <c r="BH86" s="257" t="str">
        <f>IF(GUS_2020!BH86&lt;&gt;"",GUS_2020!BH86*41.868/1000,"")</f>
        <v/>
      </c>
      <c r="BI86" s="257" t="str">
        <f>IF(GUS_2020!BI86&lt;&gt;"",GUS_2020!BI86*41.868/1000,"")</f>
        <v/>
      </c>
      <c r="BJ86" s="257" t="str">
        <f>IF(GUS_2020!BJ86&lt;&gt;"",GUS_2020!BJ86*41.868/1000,"")</f>
        <v/>
      </c>
      <c r="BK86" s="257" t="str">
        <f>IF(GUS_2020!BK86&lt;&gt;"",GUS_2020!BK86*41.868/1000,"")</f>
        <v/>
      </c>
      <c r="BL86" s="257" t="str">
        <f>IF(GUS_2020!BL86&lt;&gt;"",GUS_2020!BL86*41.868/1000,"")</f>
        <v/>
      </c>
      <c r="BM86" s="257" t="str">
        <f>IF(GUS_2020!BM86&lt;&gt;"",GUS_2020!BM86*41.868/1000,"")</f>
        <v/>
      </c>
      <c r="BN86" s="257" t="str">
        <f>IF(GUS_2020!BN86&lt;&gt;"",GUS_2020!BN86*41.868/1000,"")</f>
        <v/>
      </c>
      <c r="BO86" s="257" t="str">
        <f>IF(GUS_2020!BO86&lt;&gt;"",GUS_2020!BO86*41.868/1000,"")</f>
        <v/>
      </c>
      <c r="BP86" s="257" t="str">
        <f>IF(GUS_2020!BP86&lt;&gt;"",GUS_2020!BP86*41.868/1000,"")</f>
        <v/>
      </c>
      <c r="BQ86" s="257" t="str">
        <f>IF(GUS_2020!BQ86&lt;&gt;"",GUS_2020!BQ86*41.868/1000,"")</f>
        <v/>
      </c>
      <c r="BR86" s="257">
        <f>IF(GUS_2020!BR86&lt;&gt;"",GUS_2020!BR86*41.868/1000,"")</f>
        <v>0</v>
      </c>
      <c r="BS86" s="257">
        <f>IF(GUS_2020!BS86&lt;&gt;"",GUS_2020!BS86*41.868/1000,"")</f>
        <v>0.46054800000000001</v>
      </c>
    </row>
    <row r="87" spans="1:71" ht="22.5">
      <c r="A87" s="256" t="s">
        <v>705</v>
      </c>
      <c r="B87" s="257" t="str">
        <f>IF(GUS_2020!B87&lt;&gt;"",GUS_2020!B87*41.868/1000,"")</f>
        <v/>
      </c>
      <c r="C87" s="257" t="str">
        <f>IF(GUS_2020!C87&lt;&gt;"",GUS_2020!C87*41.868/1000,"")</f>
        <v/>
      </c>
      <c r="D87" s="257" t="str">
        <f>IF(GUS_2020!D87&lt;&gt;"",GUS_2020!D87*41.868/1000,"")</f>
        <v/>
      </c>
      <c r="E87" s="257" t="str">
        <f>IF(GUS_2020!E87&lt;&gt;"",GUS_2020!E87*41.868/1000,"")</f>
        <v/>
      </c>
      <c r="F87" s="257" t="str">
        <f>IF(GUS_2020!F87&lt;&gt;"",GUS_2020!F87*41.868/1000,"")</f>
        <v/>
      </c>
      <c r="G87" s="257" t="str">
        <f>IF(GUS_2020!G87&lt;&gt;"",GUS_2020!G87*41.868/1000,"")</f>
        <v/>
      </c>
      <c r="H87" s="257" t="str">
        <f>IF(GUS_2020!H87&lt;&gt;"",GUS_2020!H87*41.868/1000,"")</f>
        <v/>
      </c>
      <c r="I87" s="257" t="str">
        <f>IF(GUS_2020!I87&lt;&gt;"",GUS_2020!I87*41.868/1000,"")</f>
        <v/>
      </c>
      <c r="J87" s="257" t="str">
        <f>IF(GUS_2020!J87&lt;&gt;"",GUS_2020!J87*41.868/1000,"")</f>
        <v/>
      </c>
      <c r="K87" s="257" t="str">
        <f>IF(GUS_2020!K87&lt;&gt;"",GUS_2020!K87*41.868/1000,"")</f>
        <v/>
      </c>
      <c r="L87" s="257" t="str">
        <f>IF(GUS_2020!L87&lt;&gt;"",GUS_2020!L87*41.868/1000,"")</f>
        <v/>
      </c>
      <c r="M87" s="257" t="str">
        <f>IF(GUS_2020!M87&lt;&gt;"",GUS_2020!M87*41.868/1000,"")</f>
        <v/>
      </c>
      <c r="N87" s="257" t="str">
        <f>IF(GUS_2020!N87&lt;&gt;"",GUS_2020!N87*41.868/1000,"")</f>
        <v/>
      </c>
      <c r="O87" s="257" t="str">
        <f>IF(GUS_2020!O87&lt;&gt;"",GUS_2020!O87*41.868/1000,"")</f>
        <v/>
      </c>
      <c r="P87" s="257" t="str">
        <f>IF(GUS_2020!P87&lt;&gt;"",GUS_2020!P87*41.868/1000,"")</f>
        <v/>
      </c>
      <c r="Q87" s="257" t="str">
        <f>IF(GUS_2020!Q87&lt;&gt;"",GUS_2020!Q87*41.868/1000,"")</f>
        <v/>
      </c>
      <c r="R87" s="257" t="str">
        <f>IF(GUS_2020!R87&lt;&gt;"",GUS_2020!R87*41.868/1000,"")</f>
        <v/>
      </c>
      <c r="S87" s="257" t="str">
        <f>IF(GUS_2020!S87&lt;&gt;"",GUS_2020!S87*41.868/1000,"")</f>
        <v/>
      </c>
      <c r="T87" s="257" t="str">
        <f>IF(GUS_2020!T87&lt;&gt;"",GUS_2020!T87*41.868/1000,"")</f>
        <v/>
      </c>
      <c r="U87" s="257" t="str">
        <f>IF(GUS_2020!U87&lt;&gt;"",GUS_2020!U87*41.868/1000,"")</f>
        <v/>
      </c>
      <c r="V87" s="257" t="str">
        <f>IF(GUS_2020!V87&lt;&gt;"",GUS_2020!V87*41.868/1000,"")</f>
        <v/>
      </c>
      <c r="W87" s="257" t="str">
        <f>IF(GUS_2020!W87&lt;&gt;"",GUS_2020!W87*41.868/1000,"")</f>
        <v/>
      </c>
      <c r="X87" s="257" t="str">
        <f>IF(GUS_2020!X87&lt;&gt;"",GUS_2020!X87*41.868/1000,"")</f>
        <v/>
      </c>
      <c r="Y87" s="257" t="str">
        <f>IF(GUS_2020!Y87&lt;&gt;"",GUS_2020!Y87*41.868/1000,"")</f>
        <v/>
      </c>
      <c r="Z87" s="257" t="str">
        <f>IF(GUS_2020!Z87&lt;&gt;"",GUS_2020!Z87*41.868/1000,"")</f>
        <v/>
      </c>
      <c r="AA87" s="257" t="str">
        <f>IF(GUS_2020!AA87&lt;&gt;"",GUS_2020!AA87*41.868/1000,"")</f>
        <v/>
      </c>
      <c r="AB87" s="257" t="str">
        <f>IF(GUS_2020!AB87&lt;&gt;"",GUS_2020!AB87*41.868/1000,"")</f>
        <v/>
      </c>
      <c r="AC87" s="257" t="str">
        <f>IF(GUS_2020!AC87&lt;&gt;"",GUS_2020!AC87*41.868/1000,"")</f>
        <v/>
      </c>
      <c r="AD87" s="257" t="str">
        <f>IF(GUS_2020!AD87&lt;&gt;"",GUS_2020!AD87*41.868/1000,"")</f>
        <v/>
      </c>
      <c r="AE87" s="257" t="str">
        <f>IF(GUS_2020!AE87&lt;&gt;"",GUS_2020!AE87*41.868/1000,"")</f>
        <v/>
      </c>
      <c r="AF87" s="257" t="str">
        <f>IF(GUS_2020!AF87&lt;&gt;"",GUS_2020!AF87*41.868/1000,"")</f>
        <v/>
      </c>
      <c r="AG87" s="257" t="str">
        <f>IF(GUS_2020!AG87&lt;&gt;"",GUS_2020!AG87*41.868/1000,"")</f>
        <v/>
      </c>
      <c r="AH87" s="257" t="str">
        <f>IF(GUS_2020!AH87&lt;&gt;"",GUS_2020!AH87*41.868/1000,"")</f>
        <v/>
      </c>
      <c r="AI87" s="257" t="str">
        <f>IF(GUS_2020!AI87&lt;&gt;"",GUS_2020!AI87*41.868/1000,"")</f>
        <v/>
      </c>
      <c r="AJ87" s="257" t="str">
        <f>IF(GUS_2020!AJ87&lt;&gt;"",GUS_2020!AJ87*41.868/1000,"")</f>
        <v/>
      </c>
      <c r="AK87" s="257" t="str">
        <f>IF(GUS_2020!AK87&lt;&gt;"",GUS_2020!AK87*41.868/1000,"")</f>
        <v/>
      </c>
      <c r="AL87" s="257" t="str">
        <f>IF(GUS_2020!AL87&lt;&gt;"",GUS_2020!AL87*41.868/1000,"")</f>
        <v/>
      </c>
      <c r="AM87" s="257" t="str">
        <f>IF(GUS_2020!AM87&lt;&gt;"",GUS_2020!AM87*41.868/1000,"")</f>
        <v/>
      </c>
      <c r="AN87" s="257" t="str">
        <f>IF(GUS_2020!AN87&lt;&gt;"",GUS_2020!AN87*41.868/1000,"")</f>
        <v/>
      </c>
      <c r="AO87" s="257" t="str">
        <f>IF(GUS_2020!AO87&lt;&gt;"",GUS_2020!AO87*41.868/1000,"")</f>
        <v/>
      </c>
      <c r="AP87" s="257" t="str">
        <f>IF(GUS_2020!AP87&lt;&gt;"",GUS_2020!AP87*41.868/1000,"")</f>
        <v/>
      </c>
      <c r="AQ87" s="257" t="str">
        <f>IF(GUS_2020!AQ87&lt;&gt;"",GUS_2020!AQ87*41.868/1000,"")</f>
        <v/>
      </c>
      <c r="AR87" s="257" t="str">
        <f>IF(GUS_2020!AR87&lt;&gt;"",GUS_2020!AR87*41.868/1000,"")</f>
        <v/>
      </c>
      <c r="AS87" s="257" t="str">
        <f>IF(GUS_2020!AS87&lt;&gt;"",GUS_2020!AS87*41.868/1000,"")</f>
        <v/>
      </c>
      <c r="AT87" s="257" t="str">
        <f>IF(GUS_2020!AT87&lt;&gt;"",GUS_2020!AT87*41.868/1000,"")</f>
        <v/>
      </c>
      <c r="AU87" s="257" t="str">
        <f>IF(GUS_2020!AU87&lt;&gt;"",GUS_2020!AU87*41.868/1000,"")</f>
        <v/>
      </c>
      <c r="AV87" s="257" t="str">
        <f>IF(GUS_2020!AV87&lt;&gt;"",GUS_2020!AV87*41.868/1000,"")</f>
        <v/>
      </c>
      <c r="AW87" s="257" t="str">
        <f>IF(GUS_2020!AW87&lt;&gt;"",GUS_2020!AW87*41.868/1000,"")</f>
        <v/>
      </c>
      <c r="AX87" s="257" t="str">
        <f>IF(GUS_2020!AX87&lt;&gt;"",GUS_2020!AX87*41.868/1000,"")</f>
        <v/>
      </c>
      <c r="AY87" s="257" t="str">
        <f>IF(GUS_2020!AY87&lt;&gt;"",GUS_2020!AY87*41.868/1000,"")</f>
        <v/>
      </c>
      <c r="AZ87" s="257" t="str">
        <f>IF(GUS_2020!AZ87&lt;&gt;"",GUS_2020!AZ87*41.868/1000,"")</f>
        <v/>
      </c>
      <c r="BA87" s="257" t="str">
        <f>IF(GUS_2020!BA87&lt;&gt;"",GUS_2020!BA87*41.868/1000,"")</f>
        <v/>
      </c>
      <c r="BB87" s="257" t="str">
        <f>IF(GUS_2020!BB87&lt;&gt;"",GUS_2020!BB87*41.868/1000,"")</f>
        <v/>
      </c>
      <c r="BC87" s="257" t="str">
        <f>IF(GUS_2020!BC87&lt;&gt;"",GUS_2020!BC87*41.868/1000,"")</f>
        <v/>
      </c>
      <c r="BD87" s="257" t="str">
        <f>IF(GUS_2020!BD87&lt;&gt;"",GUS_2020!BD87*41.868/1000,"")</f>
        <v/>
      </c>
      <c r="BE87" s="257" t="str">
        <f>IF(GUS_2020!BE87&lt;&gt;"",GUS_2020!BE87*41.868/1000,"")</f>
        <v/>
      </c>
      <c r="BF87" s="257" t="str">
        <f>IF(GUS_2020!BF87&lt;&gt;"",GUS_2020!BF87*41.868/1000,"")</f>
        <v/>
      </c>
      <c r="BG87" s="257" t="str">
        <f>IF(GUS_2020!BG87&lt;&gt;"",GUS_2020!BG87*41.868/1000,"")</f>
        <v/>
      </c>
      <c r="BH87" s="257" t="str">
        <f>IF(GUS_2020!BH87&lt;&gt;"",GUS_2020!BH87*41.868/1000,"")</f>
        <v/>
      </c>
      <c r="BI87" s="257" t="str">
        <f>IF(GUS_2020!BI87&lt;&gt;"",GUS_2020!BI87*41.868/1000,"")</f>
        <v/>
      </c>
      <c r="BJ87" s="257" t="str">
        <f>IF(GUS_2020!BJ87&lt;&gt;"",GUS_2020!BJ87*41.868/1000,"")</f>
        <v/>
      </c>
      <c r="BK87" s="257" t="str">
        <f>IF(GUS_2020!BK87&lt;&gt;"",GUS_2020!BK87*41.868/1000,"")</f>
        <v/>
      </c>
      <c r="BL87" s="257" t="str">
        <f>IF(GUS_2020!BL87&lt;&gt;"",GUS_2020!BL87*41.868/1000,"")</f>
        <v/>
      </c>
      <c r="BM87" s="257" t="str">
        <f>IF(GUS_2020!BM87&lt;&gt;"",GUS_2020!BM87*41.868/1000,"")</f>
        <v/>
      </c>
      <c r="BN87" s="257" t="str">
        <f>IF(GUS_2020!BN87&lt;&gt;"",GUS_2020!BN87*41.868/1000,"")</f>
        <v/>
      </c>
      <c r="BO87" s="257" t="str">
        <f>IF(GUS_2020!BO87&lt;&gt;"",GUS_2020!BO87*41.868/1000,"")</f>
        <v/>
      </c>
      <c r="BP87" s="257" t="str">
        <f>IF(GUS_2020!BP87&lt;&gt;"",GUS_2020!BP87*41.868/1000,"")</f>
        <v/>
      </c>
      <c r="BQ87" s="257" t="str">
        <f>IF(GUS_2020!BQ87&lt;&gt;"",GUS_2020!BQ87*41.868/1000,"")</f>
        <v/>
      </c>
      <c r="BR87" s="257" t="str">
        <f>IF(GUS_2020!BR87&lt;&gt;"",GUS_2020!BR87*41.868/1000,"")</f>
        <v/>
      </c>
      <c r="BS87" s="257" t="str">
        <f>IF(GUS_2020!BS87&lt;&gt;"",GUS_2020!BS87*41.868/1000,"")</f>
        <v/>
      </c>
    </row>
    <row r="88" spans="1:71" s="320" customFormat="1" ht="22.5">
      <c r="A88" s="321" t="s">
        <v>731</v>
      </c>
      <c r="B88" s="322">
        <f>IF(GUS_2020!B88&lt;&gt;"",GUS_2020!B88*41.868/1000,"")</f>
        <v>81.140184000000005</v>
      </c>
      <c r="C88" s="322">
        <f>IF(GUS_2020!C88&lt;&gt;"",GUS_2020!C88*41.868/1000,"")</f>
        <v>0.54428399999999999</v>
      </c>
      <c r="D88" s="322" t="str">
        <f>IF(GUS_2020!D88&lt;&gt;"",GUS_2020!D88*41.868/1000,"")</f>
        <v/>
      </c>
      <c r="E88" s="322" t="str">
        <f>IF(GUS_2020!E88&lt;&gt;"",GUS_2020!E88*41.868/1000,"")</f>
        <v/>
      </c>
      <c r="F88" s="322">
        <f>IF(GUS_2020!F88&lt;&gt;"",GUS_2020!F88*41.868/1000,"")</f>
        <v>0.54428399999999999</v>
      </c>
      <c r="G88" s="322" t="str">
        <f>IF(GUS_2020!G88&lt;&gt;"",GUS_2020!G88*41.868/1000,"")</f>
        <v/>
      </c>
      <c r="H88" s="322" t="str">
        <f>IF(GUS_2020!H88&lt;&gt;"",GUS_2020!H88*41.868/1000,"")</f>
        <v/>
      </c>
      <c r="I88" s="322" t="str">
        <f>IF(GUS_2020!I88&lt;&gt;"",GUS_2020!I88*41.868/1000,"")</f>
        <v/>
      </c>
      <c r="J88" s="322" t="str">
        <f>IF(GUS_2020!J88&lt;&gt;"",GUS_2020!J88*41.868/1000,"")</f>
        <v/>
      </c>
      <c r="K88" s="322" t="str">
        <f>IF(GUS_2020!K88&lt;&gt;"",GUS_2020!K88*41.868/1000,"")</f>
        <v/>
      </c>
      <c r="L88" s="322" t="str">
        <f>IF(GUS_2020!L88&lt;&gt;"",GUS_2020!L88*41.868/1000,"")</f>
        <v/>
      </c>
      <c r="M88" s="322" t="str">
        <f>IF(GUS_2020!M88&lt;&gt;"",GUS_2020!M88*41.868/1000,"")</f>
        <v/>
      </c>
      <c r="N88" s="322" t="str">
        <f>IF(GUS_2020!N88&lt;&gt;"",GUS_2020!N88*41.868/1000,"")</f>
        <v/>
      </c>
      <c r="O88" s="322" t="str">
        <f>IF(GUS_2020!O88&lt;&gt;"",GUS_2020!O88*41.868/1000,"")</f>
        <v/>
      </c>
      <c r="P88" s="322" t="str">
        <f>IF(GUS_2020!P88&lt;&gt;"",GUS_2020!P88*41.868/1000,"")</f>
        <v/>
      </c>
      <c r="Q88" s="322" t="str">
        <f>IF(GUS_2020!Q88&lt;&gt;"",GUS_2020!Q88*41.868/1000,"")</f>
        <v/>
      </c>
      <c r="R88" s="322" t="str">
        <f>IF(GUS_2020!R88&lt;&gt;"",GUS_2020!R88*41.868/1000,"")</f>
        <v/>
      </c>
      <c r="S88" s="322" t="str">
        <f>IF(GUS_2020!S88&lt;&gt;"",GUS_2020!S88*41.868/1000,"")</f>
        <v/>
      </c>
      <c r="T88" s="322" t="str">
        <f>IF(GUS_2020!T88&lt;&gt;"",GUS_2020!T88*41.868/1000,"")</f>
        <v/>
      </c>
      <c r="U88" s="322" t="str">
        <f>IF(GUS_2020!U88&lt;&gt;"",GUS_2020!U88*41.868/1000,"")</f>
        <v/>
      </c>
      <c r="V88" s="322" t="str">
        <f>IF(GUS_2020!V88&lt;&gt;"",GUS_2020!V88*41.868/1000,"")</f>
        <v/>
      </c>
      <c r="W88" s="322">
        <f>IF(GUS_2020!W88&lt;&gt;"",GUS_2020!W88*41.868/1000,"")</f>
        <v>33.075720000000004</v>
      </c>
      <c r="X88" s="322" t="str">
        <f>IF(GUS_2020!X88&lt;&gt;"",GUS_2020!X88*41.868/1000,"")</f>
        <v/>
      </c>
      <c r="Y88" s="322" t="str">
        <f>IF(GUS_2020!Y88&lt;&gt;"",GUS_2020!Y88*41.868/1000,"")</f>
        <v/>
      </c>
      <c r="Z88" s="322" t="str">
        <f>IF(GUS_2020!Z88&lt;&gt;"",GUS_2020!Z88*41.868/1000,"")</f>
        <v/>
      </c>
      <c r="AA88" s="322" t="str">
        <f>IF(GUS_2020!AA88&lt;&gt;"",GUS_2020!AA88*41.868/1000,"")</f>
        <v/>
      </c>
      <c r="AB88" s="322" t="str">
        <f>IF(GUS_2020!AB88&lt;&gt;"",GUS_2020!AB88*41.868/1000,"")</f>
        <v/>
      </c>
      <c r="AC88" s="329">
        <f>IF(GUS_2020!AC88&lt;&gt;"",GUS_2020!AC88*41.868/1000,"")</f>
        <v>15.198084000000001</v>
      </c>
      <c r="AD88" s="322" t="str">
        <f>IF(GUS_2020!AD88&lt;&gt;"",GUS_2020!AD88*41.868/1000,"")</f>
        <v/>
      </c>
      <c r="AE88" s="322">
        <f>IF(GUS_2020!AE88&lt;&gt;"",GUS_2020!AE88*41.868/1000,"")</f>
        <v>0.37681200000000004</v>
      </c>
      <c r="AF88" s="322">
        <f>IF(GUS_2020!AF88&lt;&gt;"",GUS_2020!AF88*41.868/1000,"")</f>
        <v>0</v>
      </c>
      <c r="AG88" s="322" t="str">
        <f>IF(GUS_2020!AG88&lt;&gt;"",GUS_2020!AG88*41.868/1000,"")</f>
        <v/>
      </c>
      <c r="AH88" s="322" t="str">
        <f>IF(GUS_2020!AH88&lt;&gt;"",GUS_2020!AH88*41.868/1000,"")</f>
        <v/>
      </c>
      <c r="AI88" s="322" t="str">
        <f>IF(GUS_2020!AI88&lt;&gt;"",GUS_2020!AI88*41.868/1000,"")</f>
        <v/>
      </c>
      <c r="AJ88" s="322" t="str">
        <f>IF(GUS_2020!AJ88&lt;&gt;"",GUS_2020!AJ88*41.868/1000,"")</f>
        <v/>
      </c>
      <c r="AK88" s="322" t="str">
        <f>IF(GUS_2020!AK88&lt;&gt;"",GUS_2020!AK88*41.868/1000,"")</f>
        <v/>
      </c>
      <c r="AL88" s="322">
        <f>IF(GUS_2020!AL88&lt;&gt;"",GUS_2020!AL88*41.868/1000,"")</f>
        <v>0</v>
      </c>
      <c r="AM88" s="329">
        <f>IF(GUS_2020!AM88&lt;&gt;"",GUS_2020!AM88*41.868/1000,"")</f>
        <v>16.202916000000002</v>
      </c>
      <c r="AN88" s="322" t="str">
        <f>IF(GUS_2020!AN88&lt;&gt;"",GUS_2020!AN88*41.868/1000,"")</f>
        <v/>
      </c>
      <c r="AO88" s="322" t="str">
        <f>IF(GUS_2020!AO88&lt;&gt;"",GUS_2020!AO88*41.868/1000,"")</f>
        <v/>
      </c>
      <c r="AP88" s="322" t="str">
        <f>IF(GUS_2020!AP88&lt;&gt;"",GUS_2020!AP88*41.868/1000,"")</f>
        <v/>
      </c>
      <c r="AQ88" s="322" t="str">
        <f>IF(GUS_2020!AQ88&lt;&gt;"",GUS_2020!AQ88*41.868/1000,"")</f>
        <v/>
      </c>
      <c r="AR88" s="322" t="str">
        <f>IF(GUS_2020!AR88&lt;&gt;"",GUS_2020!AR88*41.868/1000,"")</f>
        <v/>
      </c>
      <c r="AS88" s="322">
        <f>IF(GUS_2020!AS88&lt;&gt;"",GUS_2020!AS88*41.868/1000,"")</f>
        <v>1.2979080000000001</v>
      </c>
      <c r="AT88" s="329">
        <f>IF(GUS_2020!AT88&lt;&gt;"",GUS_2020!AT88*41.868/1000,"")</f>
        <v>41.072507999999999</v>
      </c>
      <c r="AU88" s="322" t="str">
        <f>IF(GUS_2020!AU88&lt;&gt;"",GUS_2020!AU88*41.868/1000,"")</f>
        <v/>
      </c>
      <c r="AV88" s="322" t="str">
        <f>IF(GUS_2020!AV88&lt;&gt;"",GUS_2020!AV88*41.868/1000,"")</f>
        <v/>
      </c>
      <c r="AW88" s="322" t="str">
        <f>IF(GUS_2020!AW88&lt;&gt;"",GUS_2020!AW88*41.868/1000,"")</f>
        <v/>
      </c>
      <c r="AX88" s="322" t="str">
        <f>IF(GUS_2020!AX88&lt;&gt;"",GUS_2020!AX88*41.868/1000,"")</f>
        <v/>
      </c>
      <c r="AY88" s="322" t="str">
        <f>IF(GUS_2020!AY88&lt;&gt;"",GUS_2020!AY88*41.868/1000,"")</f>
        <v/>
      </c>
      <c r="AZ88" s="322" t="str">
        <f>IF(GUS_2020!AZ88&lt;&gt;"",GUS_2020!AZ88*41.868/1000,"")</f>
        <v/>
      </c>
      <c r="BA88" s="322" t="str">
        <f>IF(GUS_2020!BA88&lt;&gt;"",GUS_2020!BA88*41.868/1000,"")</f>
        <v/>
      </c>
      <c r="BB88" s="322" t="str">
        <f>IF(GUS_2020!BB88&lt;&gt;"",GUS_2020!BB88*41.868/1000,"")</f>
        <v/>
      </c>
      <c r="BC88" s="322" t="str">
        <f>IF(GUS_2020!BC88&lt;&gt;"",GUS_2020!BC88*41.868/1000,"")</f>
        <v/>
      </c>
      <c r="BD88" s="322" t="str">
        <f>IF(GUS_2020!BD88&lt;&gt;"",GUS_2020!BD88*41.868/1000,"")</f>
        <v/>
      </c>
      <c r="BE88" s="322" t="str">
        <f>IF(GUS_2020!BE88&lt;&gt;"",GUS_2020!BE88*41.868/1000,"")</f>
        <v/>
      </c>
      <c r="BF88" s="322" t="str">
        <f>IF(GUS_2020!BF88&lt;&gt;"",GUS_2020!BF88*41.868/1000,"")</f>
        <v/>
      </c>
      <c r="BG88" s="322" t="str">
        <f>IF(GUS_2020!BG88&lt;&gt;"",GUS_2020!BG88*41.868/1000,"")</f>
        <v/>
      </c>
      <c r="BH88" s="322" t="str">
        <f>IF(GUS_2020!BH88&lt;&gt;"",GUS_2020!BH88*41.868/1000,"")</f>
        <v/>
      </c>
      <c r="BI88" s="322" t="str">
        <f>IF(GUS_2020!BI88&lt;&gt;"",GUS_2020!BI88*41.868/1000,"")</f>
        <v/>
      </c>
      <c r="BJ88" s="322" t="str">
        <f>IF(GUS_2020!BJ88&lt;&gt;"",GUS_2020!BJ88*41.868/1000,"")</f>
        <v/>
      </c>
      <c r="BK88" s="322" t="str">
        <f>IF(GUS_2020!BK88&lt;&gt;"",GUS_2020!BK88*41.868/1000,"")</f>
        <v/>
      </c>
      <c r="BL88" s="322" t="str">
        <f>IF(GUS_2020!BL88&lt;&gt;"",GUS_2020!BL88*41.868/1000,"")</f>
        <v/>
      </c>
      <c r="BM88" s="322" t="str">
        <f>IF(GUS_2020!BM88&lt;&gt;"",GUS_2020!BM88*41.868/1000,"")</f>
        <v/>
      </c>
      <c r="BN88" s="322" t="str">
        <f>IF(GUS_2020!BN88&lt;&gt;"",GUS_2020!BN88*41.868/1000,"")</f>
        <v/>
      </c>
      <c r="BO88" s="322" t="str">
        <f>IF(GUS_2020!BO88&lt;&gt;"",GUS_2020!BO88*41.868/1000,"")</f>
        <v/>
      </c>
      <c r="BP88" s="322" t="str">
        <f>IF(GUS_2020!BP88&lt;&gt;"",GUS_2020!BP88*41.868/1000,"")</f>
        <v/>
      </c>
      <c r="BQ88" s="322" t="str">
        <f>IF(GUS_2020!BQ88&lt;&gt;"",GUS_2020!BQ88*41.868/1000,"")</f>
        <v/>
      </c>
      <c r="BR88" s="329">
        <f>IF(GUS_2020!BR88&lt;&gt;"",GUS_2020!BR88*41.868/1000,"")</f>
        <v>0.33494400000000002</v>
      </c>
      <c r="BS88" s="329">
        <f>IF(GUS_2020!BS88&lt;&gt;"",GUS_2020!BS88*41.868/1000,"")</f>
        <v>6.1127279999999997</v>
      </c>
    </row>
    <row r="89" spans="1:71" ht="22.5">
      <c r="A89" s="256" t="s">
        <v>732</v>
      </c>
      <c r="B89" s="257" t="str">
        <f>IF(GUS_2020!B89&lt;&gt;"",GUS_2020!B89*41.868/1000,"")</f>
        <v/>
      </c>
      <c r="C89" s="257" t="str">
        <f>IF(GUS_2020!C89&lt;&gt;"",GUS_2020!C89*41.868/1000,"")</f>
        <v/>
      </c>
      <c r="D89" s="257" t="str">
        <f>IF(GUS_2020!D89&lt;&gt;"",GUS_2020!D89*41.868/1000,"")</f>
        <v/>
      </c>
      <c r="E89" s="257" t="str">
        <f>IF(GUS_2020!E89&lt;&gt;"",GUS_2020!E89*41.868/1000,"")</f>
        <v/>
      </c>
      <c r="F89" s="257" t="str">
        <f>IF(GUS_2020!F89&lt;&gt;"",GUS_2020!F89*41.868/1000,"")</f>
        <v/>
      </c>
      <c r="G89" s="257" t="str">
        <f>IF(GUS_2020!G89&lt;&gt;"",GUS_2020!G89*41.868/1000,"")</f>
        <v/>
      </c>
      <c r="H89" s="257" t="str">
        <f>IF(GUS_2020!H89&lt;&gt;"",GUS_2020!H89*41.868/1000,"")</f>
        <v/>
      </c>
      <c r="I89" s="257" t="str">
        <f>IF(GUS_2020!I89&lt;&gt;"",GUS_2020!I89*41.868/1000,"")</f>
        <v/>
      </c>
      <c r="J89" s="257" t="str">
        <f>IF(GUS_2020!J89&lt;&gt;"",GUS_2020!J89*41.868/1000,"")</f>
        <v/>
      </c>
      <c r="K89" s="257" t="str">
        <f>IF(GUS_2020!K89&lt;&gt;"",GUS_2020!K89*41.868/1000,"")</f>
        <v/>
      </c>
      <c r="L89" s="257" t="str">
        <f>IF(GUS_2020!L89&lt;&gt;"",GUS_2020!L89*41.868/1000,"")</f>
        <v/>
      </c>
      <c r="M89" s="257" t="str">
        <f>IF(GUS_2020!M89&lt;&gt;"",GUS_2020!M89*41.868/1000,"")</f>
        <v/>
      </c>
      <c r="N89" s="257" t="str">
        <f>IF(GUS_2020!N89&lt;&gt;"",GUS_2020!N89*41.868/1000,"")</f>
        <v/>
      </c>
      <c r="O89" s="257" t="str">
        <f>IF(GUS_2020!O89&lt;&gt;"",GUS_2020!O89*41.868/1000,"")</f>
        <v/>
      </c>
      <c r="P89" s="257" t="str">
        <f>IF(GUS_2020!P89&lt;&gt;"",GUS_2020!P89*41.868/1000,"")</f>
        <v/>
      </c>
      <c r="Q89" s="257" t="str">
        <f>IF(GUS_2020!Q89&lt;&gt;"",GUS_2020!Q89*41.868/1000,"")</f>
        <v/>
      </c>
      <c r="R89" s="257" t="str">
        <f>IF(GUS_2020!R89&lt;&gt;"",GUS_2020!R89*41.868/1000,"")</f>
        <v/>
      </c>
      <c r="S89" s="257" t="str">
        <f>IF(GUS_2020!S89&lt;&gt;"",GUS_2020!S89*41.868/1000,"")</f>
        <v/>
      </c>
      <c r="T89" s="257" t="str">
        <f>IF(GUS_2020!T89&lt;&gt;"",GUS_2020!T89*41.868/1000,"")</f>
        <v/>
      </c>
      <c r="U89" s="257" t="str">
        <f>IF(GUS_2020!U89&lt;&gt;"",GUS_2020!U89*41.868/1000,"")</f>
        <v/>
      </c>
      <c r="V89" s="257" t="str">
        <f>IF(GUS_2020!V89&lt;&gt;"",GUS_2020!V89*41.868/1000,"")</f>
        <v/>
      </c>
      <c r="W89" s="257" t="str">
        <f>IF(GUS_2020!W89&lt;&gt;"",GUS_2020!W89*41.868/1000,"")</f>
        <v/>
      </c>
      <c r="X89" s="257" t="str">
        <f>IF(GUS_2020!X89&lt;&gt;"",GUS_2020!X89*41.868/1000,"")</f>
        <v/>
      </c>
      <c r="Y89" s="257" t="str">
        <f>IF(GUS_2020!Y89&lt;&gt;"",GUS_2020!Y89*41.868/1000,"")</f>
        <v/>
      </c>
      <c r="Z89" s="257" t="str">
        <f>IF(GUS_2020!Z89&lt;&gt;"",GUS_2020!Z89*41.868/1000,"")</f>
        <v/>
      </c>
      <c r="AA89" s="257" t="str">
        <f>IF(GUS_2020!AA89&lt;&gt;"",GUS_2020!AA89*41.868/1000,"")</f>
        <v/>
      </c>
      <c r="AB89" s="257" t="str">
        <f>IF(GUS_2020!AB89&lt;&gt;"",GUS_2020!AB89*41.868/1000,"")</f>
        <v/>
      </c>
      <c r="AC89" s="257" t="str">
        <f>IF(GUS_2020!AC89&lt;&gt;"",GUS_2020!AC89*41.868/1000,"")</f>
        <v/>
      </c>
      <c r="AD89" s="257" t="str">
        <f>IF(GUS_2020!AD89&lt;&gt;"",GUS_2020!AD89*41.868/1000,"")</f>
        <v/>
      </c>
      <c r="AE89" s="257" t="str">
        <f>IF(GUS_2020!AE89&lt;&gt;"",GUS_2020!AE89*41.868/1000,"")</f>
        <v/>
      </c>
      <c r="AF89" s="257" t="str">
        <f>IF(GUS_2020!AF89&lt;&gt;"",GUS_2020!AF89*41.868/1000,"")</f>
        <v/>
      </c>
      <c r="AG89" s="257" t="str">
        <f>IF(GUS_2020!AG89&lt;&gt;"",GUS_2020!AG89*41.868/1000,"")</f>
        <v/>
      </c>
      <c r="AH89" s="257" t="str">
        <f>IF(GUS_2020!AH89&lt;&gt;"",GUS_2020!AH89*41.868/1000,"")</f>
        <v/>
      </c>
      <c r="AI89" s="257" t="str">
        <f>IF(GUS_2020!AI89&lt;&gt;"",GUS_2020!AI89*41.868/1000,"")</f>
        <v/>
      </c>
      <c r="AJ89" s="257" t="str">
        <f>IF(GUS_2020!AJ89&lt;&gt;"",GUS_2020!AJ89*41.868/1000,"")</f>
        <v/>
      </c>
      <c r="AK89" s="257" t="str">
        <f>IF(GUS_2020!AK89&lt;&gt;"",GUS_2020!AK89*41.868/1000,"")</f>
        <v/>
      </c>
      <c r="AL89" s="257" t="str">
        <f>IF(GUS_2020!AL89&lt;&gt;"",GUS_2020!AL89*41.868/1000,"")</f>
        <v/>
      </c>
      <c r="AM89" s="257" t="str">
        <f>IF(GUS_2020!AM89&lt;&gt;"",GUS_2020!AM89*41.868/1000,"")</f>
        <v/>
      </c>
      <c r="AN89" s="257" t="str">
        <f>IF(GUS_2020!AN89&lt;&gt;"",GUS_2020!AN89*41.868/1000,"")</f>
        <v/>
      </c>
      <c r="AO89" s="257" t="str">
        <f>IF(GUS_2020!AO89&lt;&gt;"",GUS_2020!AO89*41.868/1000,"")</f>
        <v/>
      </c>
      <c r="AP89" s="257" t="str">
        <f>IF(GUS_2020!AP89&lt;&gt;"",GUS_2020!AP89*41.868/1000,"")</f>
        <v/>
      </c>
      <c r="AQ89" s="257" t="str">
        <f>IF(GUS_2020!AQ89&lt;&gt;"",GUS_2020!AQ89*41.868/1000,"")</f>
        <v/>
      </c>
      <c r="AR89" s="257" t="str">
        <f>IF(GUS_2020!AR89&lt;&gt;"",GUS_2020!AR89*41.868/1000,"")</f>
        <v/>
      </c>
      <c r="AS89" s="257" t="str">
        <f>IF(GUS_2020!AS89&lt;&gt;"",GUS_2020!AS89*41.868/1000,"")</f>
        <v/>
      </c>
      <c r="AT89" s="257" t="str">
        <f>IF(GUS_2020!AT89&lt;&gt;"",GUS_2020!AT89*41.868/1000,"")</f>
        <v/>
      </c>
      <c r="AU89" s="257" t="str">
        <f>IF(GUS_2020!AU89&lt;&gt;"",GUS_2020!AU89*41.868/1000,"")</f>
        <v/>
      </c>
      <c r="AV89" s="257" t="str">
        <f>IF(GUS_2020!AV89&lt;&gt;"",GUS_2020!AV89*41.868/1000,"")</f>
        <v/>
      </c>
      <c r="AW89" s="257" t="str">
        <f>IF(GUS_2020!AW89&lt;&gt;"",GUS_2020!AW89*41.868/1000,"")</f>
        <v/>
      </c>
      <c r="AX89" s="257" t="str">
        <f>IF(GUS_2020!AX89&lt;&gt;"",GUS_2020!AX89*41.868/1000,"")</f>
        <v/>
      </c>
      <c r="AY89" s="257" t="str">
        <f>IF(GUS_2020!AY89&lt;&gt;"",GUS_2020!AY89*41.868/1000,"")</f>
        <v/>
      </c>
      <c r="AZ89" s="257" t="str">
        <f>IF(GUS_2020!AZ89&lt;&gt;"",GUS_2020!AZ89*41.868/1000,"")</f>
        <v/>
      </c>
      <c r="BA89" s="257" t="str">
        <f>IF(GUS_2020!BA89&lt;&gt;"",GUS_2020!BA89*41.868/1000,"")</f>
        <v/>
      </c>
      <c r="BB89" s="257" t="str">
        <f>IF(GUS_2020!BB89&lt;&gt;"",GUS_2020!BB89*41.868/1000,"")</f>
        <v/>
      </c>
      <c r="BC89" s="257" t="str">
        <f>IF(GUS_2020!BC89&lt;&gt;"",GUS_2020!BC89*41.868/1000,"")</f>
        <v/>
      </c>
      <c r="BD89" s="257" t="str">
        <f>IF(GUS_2020!BD89&lt;&gt;"",GUS_2020!BD89*41.868/1000,"")</f>
        <v/>
      </c>
      <c r="BE89" s="257" t="str">
        <f>IF(GUS_2020!BE89&lt;&gt;"",GUS_2020!BE89*41.868/1000,"")</f>
        <v/>
      </c>
      <c r="BF89" s="257" t="str">
        <f>IF(GUS_2020!BF89&lt;&gt;"",GUS_2020!BF89*41.868/1000,"")</f>
        <v/>
      </c>
      <c r="BG89" s="257" t="str">
        <f>IF(GUS_2020!BG89&lt;&gt;"",GUS_2020!BG89*41.868/1000,"")</f>
        <v/>
      </c>
      <c r="BH89" s="257" t="str">
        <f>IF(GUS_2020!BH89&lt;&gt;"",GUS_2020!BH89*41.868/1000,"")</f>
        <v/>
      </c>
      <c r="BI89" s="257" t="str">
        <f>IF(GUS_2020!BI89&lt;&gt;"",GUS_2020!BI89*41.868/1000,"")</f>
        <v/>
      </c>
      <c r="BJ89" s="257" t="str">
        <f>IF(GUS_2020!BJ89&lt;&gt;"",GUS_2020!BJ89*41.868/1000,"")</f>
        <v/>
      </c>
      <c r="BK89" s="257" t="str">
        <f>IF(GUS_2020!BK89&lt;&gt;"",GUS_2020!BK89*41.868/1000,"")</f>
        <v/>
      </c>
      <c r="BL89" s="257" t="str">
        <f>IF(GUS_2020!BL89&lt;&gt;"",GUS_2020!BL89*41.868/1000,"")</f>
        <v/>
      </c>
      <c r="BM89" s="257" t="str">
        <f>IF(GUS_2020!BM89&lt;&gt;"",GUS_2020!BM89*41.868/1000,"")</f>
        <v/>
      </c>
      <c r="BN89" s="257" t="str">
        <f>IF(GUS_2020!BN89&lt;&gt;"",GUS_2020!BN89*41.868/1000,"")</f>
        <v/>
      </c>
      <c r="BO89" s="257" t="str">
        <f>IF(GUS_2020!BO89&lt;&gt;"",GUS_2020!BO89*41.868/1000,"")</f>
        <v/>
      </c>
      <c r="BP89" s="257" t="str">
        <f>IF(GUS_2020!BP89&lt;&gt;"",GUS_2020!BP89*41.868/1000,"")</f>
        <v/>
      </c>
      <c r="BQ89" s="257" t="str">
        <f>IF(GUS_2020!BQ89&lt;&gt;"",GUS_2020!BQ89*41.868/1000,"")</f>
        <v/>
      </c>
      <c r="BR89" s="257" t="str">
        <f>IF(GUS_2020!BR89&lt;&gt;"",GUS_2020!BR89*41.868/1000,"")</f>
        <v/>
      </c>
      <c r="BS89" s="257" t="str">
        <f>IF(GUS_2020!BS89&lt;&gt;"",GUS_2020!BS89*41.868/1000,"")</f>
        <v/>
      </c>
    </row>
    <row r="90" spans="1:71" ht="22.5">
      <c r="A90" s="256" t="s">
        <v>716</v>
      </c>
      <c r="B90" s="257" t="str">
        <f>IF(GUS_2020!B90&lt;&gt;"",GUS_2020!B90*41.868/1000,"")</f>
        <v/>
      </c>
      <c r="C90" s="257" t="str">
        <f>IF(GUS_2020!C90&lt;&gt;"",GUS_2020!C90*41.868/1000,"")</f>
        <v/>
      </c>
      <c r="D90" s="257" t="str">
        <f>IF(GUS_2020!D90&lt;&gt;"",GUS_2020!D90*41.868/1000,"")</f>
        <v/>
      </c>
      <c r="E90" s="257" t="str">
        <f>IF(GUS_2020!E90&lt;&gt;"",GUS_2020!E90*41.868/1000,"")</f>
        <v/>
      </c>
      <c r="F90" s="257" t="str">
        <f>IF(GUS_2020!F90&lt;&gt;"",GUS_2020!F90*41.868/1000,"")</f>
        <v/>
      </c>
      <c r="G90" s="257" t="str">
        <f>IF(GUS_2020!G90&lt;&gt;"",GUS_2020!G90*41.868/1000,"")</f>
        <v/>
      </c>
      <c r="H90" s="257" t="str">
        <f>IF(GUS_2020!H90&lt;&gt;"",GUS_2020!H90*41.868/1000,"")</f>
        <v/>
      </c>
      <c r="I90" s="257" t="str">
        <f>IF(GUS_2020!I90&lt;&gt;"",GUS_2020!I90*41.868/1000,"")</f>
        <v/>
      </c>
      <c r="J90" s="257" t="str">
        <f>IF(GUS_2020!J90&lt;&gt;"",GUS_2020!J90*41.868/1000,"")</f>
        <v/>
      </c>
      <c r="K90" s="257" t="str">
        <f>IF(GUS_2020!K90&lt;&gt;"",GUS_2020!K90*41.868/1000,"")</f>
        <v/>
      </c>
      <c r="L90" s="257" t="str">
        <f>IF(GUS_2020!L90&lt;&gt;"",GUS_2020!L90*41.868/1000,"")</f>
        <v/>
      </c>
      <c r="M90" s="257" t="str">
        <f>IF(GUS_2020!M90&lt;&gt;"",GUS_2020!M90*41.868/1000,"")</f>
        <v/>
      </c>
      <c r="N90" s="257" t="str">
        <f>IF(GUS_2020!N90&lt;&gt;"",GUS_2020!N90*41.868/1000,"")</f>
        <v/>
      </c>
      <c r="O90" s="257" t="str">
        <f>IF(GUS_2020!O90&lt;&gt;"",GUS_2020!O90*41.868/1000,"")</f>
        <v/>
      </c>
      <c r="P90" s="257" t="str">
        <f>IF(GUS_2020!P90&lt;&gt;"",GUS_2020!P90*41.868/1000,"")</f>
        <v/>
      </c>
      <c r="Q90" s="257" t="str">
        <f>IF(GUS_2020!Q90&lt;&gt;"",GUS_2020!Q90*41.868/1000,"")</f>
        <v/>
      </c>
      <c r="R90" s="257" t="str">
        <f>IF(GUS_2020!R90&lt;&gt;"",GUS_2020!R90*41.868/1000,"")</f>
        <v/>
      </c>
      <c r="S90" s="257" t="str">
        <f>IF(GUS_2020!S90&lt;&gt;"",GUS_2020!S90*41.868/1000,"")</f>
        <v/>
      </c>
      <c r="T90" s="257" t="str">
        <f>IF(GUS_2020!T90&lt;&gt;"",GUS_2020!T90*41.868/1000,"")</f>
        <v/>
      </c>
      <c r="U90" s="257" t="str">
        <f>IF(GUS_2020!U90&lt;&gt;"",GUS_2020!U90*41.868/1000,"")</f>
        <v/>
      </c>
      <c r="V90" s="257" t="str">
        <f>IF(GUS_2020!V90&lt;&gt;"",GUS_2020!V90*41.868/1000,"")</f>
        <v/>
      </c>
      <c r="W90" s="257" t="str">
        <f>IF(GUS_2020!W90&lt;&gt;"",GUS_2020!W90*41.868/1000,"")</f>
        <v/>
      </c>
      <c r="X90" s="257" t="str">
        <f>IF(GUS_2020!X90&lt;&gt;"",GUS_2020!X90*41.868/1000,"")</f>
        <v/>
      </c>
      <c r="Y90" s="257" t="str">
        <f>IF(GUS_2020!Y90&lt;&gt;"",GUS_2020!Y90*41.868/1000,"")</f>
        <v/>
      </c>
      <c r="Z90" s="257" t="str">
        <f>IF(GUS_2020!Z90&lt;&gt;"",GUS_2020!Z90*41.868/1000,"")</f>
        <v/>
      </c>
      <c r="AA90" s="257" t="str">
        <f>IF(GUS_2020!AA90&lt;&gt;"",GUS_2020!AA90*41.868/1000,"")</f>
        <v/>
      </c>
      <c r="AB90" s="257" t="str">
        <f>IF(GUS_2020!AB90&lt;&gt;"",GUS_2020!AB90*41.868/1000,"")</f>
        <v/>
      </c>
      <c r="AC90" s="257" t="str">
        <f>IF(GUS_2020!AC90&lt;&gt;"",GUS_2020!AC90*41.868/1000,"")</f>
        <v/>
      </c>
      <c r="AD90" s="257" t="str">
        <f>IF(GUS_2020!AD90&lt;&gt;"",GUS_2020!AD90*41.868/1000,"")</f>
        <v/>
      </c>
      <c r="AE90" s="257" t="str">
        <f>IF(GUS_2020!AE90&lt;&gt;"",GUS_2020!AE90*41.868/1000,"")</f>
        <v/>
      </c>
      <c r="AF90" s="257" t="str">
        <f>IF(GUS_2020!AF90&lt;&gt;"",GUS_2020!AF90*41.868/1000,"")</f>
        <v/>
      </c>
      <c r="AG90" s="257" t="str">
        <f>IF(GUS_2020!AG90&lt;&gt;"",GUS_2020!AG90*41.868/1000,"")</f>
        <v/>
      </c>
      <c r="AH90" s="257" t="str">
        <f>IF(GUS_2020!AH90&lt;&gt;"",GUS_2020!AH90*41.868/1000,"")</f>
        <v/>
      </c>
      <c r="AI90" s="257" t="str">
        <f>IF(GUS_2020!AI90&lt;&gt;"",GUS_2020!AI90*41.868/1000,"")</f>
        <v/>
      </c>
      <c r="AJ90" s="257" t="str">
        <f>IF(GUS_2020!AJ90&lt;&gt;"",GUS_2020!AJ90*41.868/1000,"")</f>
        <v/>
      </c>
      <c r="AK90" s="257" t="str">
        <f>IF(GUS_2020!AK90&lt;&gt;"",GUS_2020!AK90*41.868/1000,"")</f>
        <v/>
      </c>
      <c r="AL90" s="257" t="str">
        <f>IF(GUS_2020!AL90&lt;&gt;"",GUS_2020!AL90*41.868/1000,"")</f>
        <v/>
      </c>
      <c r="AM90" s="257" t="str">
        <f>IF(GUS_2020!AM90&lt;&gt;"",GUS_2020!AM90*41.868/1000,"")</f>
        <v/>
      </c>
      <c r="AN90" s="257" t="str">
        <f>IF(GUS_2020!AN90&lt;&gt;"",GUS_2020!AN90*41.868/1000,"")</f>
        <v/>
      </c>
      <c r="AO90" s="257" t="str">
        <f>IF(GUS_2020!AO90&lt;&gt;"",GUS_2020!AO90*41.868/1000,"")</f>
        <v/>
      </c>
      <c r="AP90" s="257" t="str">
        <f>IF(GUS_2020!AP90&lt;&gt;"",GUS_2020!AP90*41.868/1000,"")</f>
        <v/>
      </c>
      <c r="AQ90" s="257" t="str">
        <f>IF(GUS_2020!AQ90&lt;&gt;"",GUS_2020!AQ90*41.868/1000,"")</f>
        <v/>
      </c>
      <c r="AR90" s="257" t="str">
        <f>IF(GUS_2020!AR90&lt;&gt;"",GUS_2020!AR90*41.868/1000,"")</f>
        <v/>
      </c>
      <c r="AS90" s="257" t="str">
        <f>IF(GUS_2020!AS90&lt;&gt;"",GUS_2020!AS90*41.868/1000,"")</f>
        <v/>
      </c>
      <c r="AT90" s="257" t="str">
        <f>IF(GUS_2020!AT90&lt;&gt;"",GUS_2020!AT90*41.868/1000,"")</f>
        <v/>
      </c>
      <c r="AU90" s="257" t="str">
        <f>IF(GUS_2020!AU90&lt;&gt;"",GUS_2020!AU90*41.868/1000,"")</f>
        <v/>
      </c>
      <c r="AV90" s="257" t="str">
        <f>IF(GUS_2020!AV90&lt;&gt;"",GUS_2020!AV90*41.868/1000,"")</f>
        <v/>
      </c>
      <c r="AW90" s="257" t="str">
        <f>IF(GUS_2020!AW90&lt;&gt;"",GUS_2020!AW90*41.868/1000,"")</f>
        <v/>
      </c>
      <c r="AX90" s="257" t="str">
        <f>IF(GUS_2020!AX90&lt;&gt;"",GUS_2020!AX90*41.868/1000,"")</f>
        <v/>
      </c>
      <c r="AY90" s="257" t="str">
        <f>IF(GUS_2020!AY90&lt;&gt;"",GUS_2020!AY90*41.868/1000,"")</f>
        <v/>
      </c>
      <c r="AZ90" s="257" t="str">
        <f>IF(GUS_2020!AZ90&lt;&gt;"",GUS_2020!AZ90*41.868/1000,"")</f>
        <v/>
      </c>
      <c r="BA90" s="257" t="str">
        <f>IF(GUS_2020!BA90&lt;&gt;"",GUS_2020!BA90*41.868/1000,"")</f>
        <v/>
      </c>
      <c r="BB90" s="257" t="str">
        <f>IF(GUS_2020!BB90&lt;&gt;"",GUS_2020!BB90*41.868/1000,"")</f>
        <v/>
      </c>
      <c r="BC90" s="257" t="str">
        <f>IF(GUS_2020!BC90&lt;&gt;"",GUS_2020!BC90*41.868/1000,"")</f>
        <v/>
      </c>
      <c r="BD90" s="257" t="str">
        <f>IF(GUS_2020!BD90&lt;&gt;"",GUS_2020!BD90*41.868/1000,"")</f>
        <v/>
      </c>
      <c r="BE90" s="257" t="str">
        <f>IF(GUS_2020!BE90&lt;&gt;"",GUS_2020!BE90*41.868/1000,"")</f>
        <v/>
      </c>
      <c r="BF90" s="257" t="str">
        <f>IF(GUS_2020!BF90&lt;&gt;"",GUS_2020!BF90*41.868/1000,"")</f>
        <v/>
      </c>
      <c r="BG90" s="257" t="str">
        <f>IF(GUS_2020!BG90&lt;&gt;"",GUS_2020!BG90*41.868/1000,"")</f>
        <v/>
      </c>
      <c r="BH90" s="257" t="str">
        <f>IF(GUS_2020!BH90&lt;&gt;"",GUS_2020!BH90*41.868/1000,"")</f>
        <v/>
      </c>
      <c r="BI90" s="257" t="str">
        <f>IF(GUS_2020!BI90&lt;&gt;"",GUS_2020!BI90*41.868/1000,"")</f>
        <v/>
      </c>
      <c r="BJ90" s="257" t="str">
        <f>IF(GUS_2020!BJ90&lt;&gt;"",GUS_2020!BJ90*41.868/1000,"")</f>
        <v/>
      </c>
      <c r="BK90" s="257" t="str">
        <f>IF(GUS_2020!BK90&lt;&gt;"",GUS_2020!BK90*41.868/1000,"")</f>
        <v/>
      </c>
      <c r="BL90" s="257" t="str">
        <f>IF(GUS_2020!BL90&lt;&gt;"",GUS_2020!BL90*41.868/1000,"")</f>
        <v/>
      </c>
      <c r="BM90" s="257" t="str">
        <f>IF(GUS_2020!BM90&lt;&gt;"",GUS_2020!BM90*41.868/1000,"")</f>
        <v/>
      </c>
      <c r="BN90" s="257" t="str">
        <f>IF(GUS_2020!BN90&lt;&gt;"",GUS_2020!BN90*41.868/1000,"")</f>
        <v/>
      </c>
      <c r="BO90" s="257" t="str">
        <f>IF(GUS_2020!BO90&lt;&gt;"",GUS_2020!BO90*41.868/1000,"")</f>
        <v/>
      </c>
      <c r="BP90" s="257" t="str">
        <f>IF(GUS_2020!BP90&lt;&gt;"",GUS_2020!BP90*41.868/1000,"")</f>
        <v/>
      </c>
      <c r="BQ90" s="257" t="str">
        <f>IF(GUS_2020!BQ90&lt;&gt;"",GUS_2020!BQ90*41.868/1000,"")</f>
        <v/>
      </c>
      <c r="BR90" s="257" t="str">
        <f>IF(GUS_2020!BR90&lt;&gt;"",GUS_2020!BR90*41.868/1000,"")</f>
        <v/>
      </c>
      <c r="BS90" s="257" t="str">
        <f>IF(GUS_2020!BS90&lt;&gt;"",GUS_2020!BS90*41.868/1000,"")</f>
        <v/>
      </c>
    </row>
    <row r="91" spans="1:71" ht="22.5">
      <c r="A91" s="256" t="s">
        <v>733</v>
      </c>
      <c r="B91" s="257">
        <f>IF(GUS_2020!B91&lt;&gt;"",GUS_2020!B91*41.868/1000,"")</f>
        <v>1.800324</v>
      </c>
      <c r="C91" s="257" t="str">
        <f>IF(GUS_2020!C91&lt;&gt;"",GUS_2020!C91*41.868/1000,"")</f>
        <v/>
      </c>
      <c r="D91" s="257" t="str">
        <f>IF(GUS_2020!D91&lt;&gt;"",GUS_2020!D91*41.868/1000,"")</f>
        <v/>
      </c>
      <c r="E91" s="257" t="str">
        <f>IF(GUS_2020!E91&lt;&gt;"",GUS_2020!E91*41.868/1000,"")</f>
        <v/>
      </c>
      <c r="F91" s="257" t="str">
        <f>IF(GUS_2020!F91&lt;&gt;"",GUS_2020!F91*41.868/1000,"")</f>
        <v/>
      </c>
      <c r="G91" s="257" t="str">
        <f>IF(GUS_2020!G91&lt;&gt;"",GUS_2020!G91*41.868/1000,"")</f>
        <v/>
      </c>
      <c r="H91" s="257" t="str">
        <f>IF(GUS_2020!H91&lt;&gt;"",GUS_2020!H91*41.868/1000,"")</f>
        <v/>
      </c>
      <c r="I91" s="257" t="str">
        <f>IF(GUS_2020!I91&lt;&gt;"",GUS_2020!I91*41.868/1000,"")</f>
        <v/>
      </c>
      <c r="J91" s="257" t="str">
        <f>IF(GUS_2020!J91&lt;&gt;"",GUS_2020!J91*41.868/1000,"")</f>
        <v/>
      </c>
      <c r="K91" s="257" t="str">
        <f>IF(GUS_2020!K91&lt;&gt;"",GUS_2020!K91*41.868/1000,"")</f>
        <v/>
      </c>
      <c r="L91" s="257" t="str">
        <f>IF(GUS_2020!L91&lt;&gt;"",GUS_2020!L91*41.868/1000,"")</f>
        <v/>
      </c>
      <c r="M91" s="257" t="str">
        <f>IF(GUS_2020!M91&lt;&gt;"",GUS_2020!M91*41.868/1000,"")</f>
        <v/>
      </c>
      <c r="N91" s="257" t="str">
        <f>IF(GUS_2020!N91&lt;&gt;"",GUS_2020!N91*41.868/1000,"")</f>
        <v/>
      </c>
      <c r="O91" s="257" t="str">
        <f>IF(GUS_2020!O91&lt;&gt;"",GUS_2020!O91*41.868/1000,"")</f>
        <v/>
      </c>
      <c r="P91" s="257" t="str">
        <f>IF(GUS_2020!P91&lt;&gt;"",GUS_2020!P91*41.868/1000,"")</f>
        <v/>
      </c>
      <c r="Q91" s="257" t="str">
        <f>IF(GUS_2020!Q91&lt;&gt;"",GUS_2020!Q91*41.868/1000,"")</f>
        <v/>
      </c>
      <c r="R91" s="257" t="str">
        <f>IF(GUS_2020!R91&lt;&gt;"",GUS_2020!R91*41.868/1000,"")</f>
        <v/>
      </c>
      <c r="S91" s="257" t="str">
        <f>IF(GUS_2020!S91&lt;&gt;"",GUS_2020!S91*41.868/1000,"")</f>
        <v/>
      </c>
      <c r="T91" s="257" t="str">
        <f>IF(GUS_2020!T91&lt;&gt;"",GUS_2020!T91*41.868/1000,"")</f>
        <v/>
      </c>
      <c r="U91" s="257" t="str">
        <f>IF(GUS_2020!U91&lt;&gt;"",GUS_2020!U91*41.868/1000,"")</f>
        <v/>
      </c>
      <c r="V91" s="257" t="str">
        <f>IF(GUS_2020!V91&lt;&gt;"",GUS_2020!V91*41.868/1000,"")</f>
        <v/>
      </c>
      <c r="W91" s="257" t="str">
        <f>IF(GUS_2020!W91&lt;&gt;"",GUS_2020!W91*41.868/1000,"")</f>
        <v/>
      </c>
      <c r="X91" s="257" t="str">
        <f>IF(GUS_2020!X91&lt;&gt;"",GUS_2020!X91*41.868/1000,"")</f>
        <v/>
      </c>
      <c r="Y91" s="257" t="str">
        <f>IF(GUS_2020!Y91&lt;&gt;"",GUS_2020!Y91*41.868/1000,"")</f>
        <v/>
      </c>
      <c r="Z91" s="257" t="str">
        <f>IF(GUS_2020!Z91&lt;&gt;"",GUS_2020!Z91*41.868/1000,"")</f>
        <v/>
      </c>
      <c r="AA91" s="257" t="str">
        <f>IF(GUS_2020!AA91&lt;&gt;"",GUS_2020!AA91*41.868/1000,"")</f>
        <v/>
      </c>
      <c r="AB91" s="257" t="str">
        <f>IF(GUS_2020!AB91&lt;&gt;"",GUS_2020!AB91*41.868/1000,"")</f>
        <v/>
      </c>
      <c r="AC91" s="257" t="str">
        <f>IF(GUS_2020!AC91&lt;&gt;"",GUS_2020!AC91*41.868/1000,"")</f>
        <v/>
      </c>
      <c r="AD91" s="257" t="str">
        <f>IF(GUS_2020!AD91&lt;&gt;"",GUS_2020!AD91*41.868/1000,"")</f>
        <v/>
      </c>
      <c r="AE91" s="257" t="str">
        <f>IF(GUS_2020!AE91&lt;&gt;"",GUS_2020!AE91*41.868/1000,"")</f>
        <v/>
      </c>
      <c r="AF91" s="257" t="str">
        <f>IF(GUS_2020!AF91&lt;&gt;"",GUS_2020!AF91*41.868/1000,"")</f>
        <v/>
      </c>
      <c r="AG91" s="257" t="str">
        <f>IF(GUS_2020!AG91&lt;&gt;"",GUS_2020!AG91*41.868/1000,"")</f>
        <v/>
      </c>
      <c r="AH91" s="257" t="str">
        <f>IF(GUS_2020!AH91&lt;&gt;"",GUS_2020!AH91*41.868/1000,"")</f>
        <v/>
      </c>
      <c r="AI91" s="257" t="str">
        <f>IF(GUS_2020!AI91&lt;&gt;"",GUS_2020!AI91*41.868/1000,"")</f>
        <v/>
      </c>
      <c r="AJ91" s="257" t="str">
        <f>IF(GUS_2020!AJ91&lt;&gt;"",GUS_2020!AJ91*41.868/1000,"")</f>
        <v/>
      </c>
      <c r="AK91" s="257" t="str">
        <f>IF(GUS_2020!AK91&lt;&gt;"",GUS_2020!AK91*41.868/1000,"")</f>
        <v/>
      </c>
      <c r="AL91" s="257" t="str">
        <f>IF(GUS_2020!AL91&lt;&gt;"",GUS_2020!AL91*41.868/1000,"")</f>
        <v/>
      </c>
      <c r="AM91" s="257" t="str">
        <f>IF(GUS_2020!AM91&lt;&gt;"",GUS_2020!AM91*41.868/1000,"")</f>
        <v/>
      </c>
      <c r="AN91" s="257" t="str">
        <f>IF(GUS_2020!AN91&lt;&gt;"",GUS_2020!AN91*41.868/1000,"")</f>
        <v/>
      </c>
      <c r="AO91" s="257" t="str">
        <f>IF(GUS_2020!AO91&lt;&gt;"",GUS_2020!AO91*41.868/1000,"")</f>
        <v/>
      </c>
      <c r="AP91" s="257" t="str">
        <f>IF(GUS_2020!AP91&lt;&gt;"",GUS_2020!AP91*41.868/1000,"")</f>
        <v/>
      </c>
      <c r="AQ91" s="257" t="str">
        <f>IF(GUS_2020!AQ91&lt;&gt;"",GUS_2020!AQ91*41.868/1000,"")</f>
        <v/>
      </c>
      <c r="AR91" s="257" t="str">
        <f>IF(GUS_2020!AR91&lt;&gt;"",GUS_2020!AR91*41.868/1000,"")</f>
        <v/>
      </c>
      <c r="AS91" s="257" t="str">
        <f>IF(GUS_2020!AS91&lt;&gt;"",GUS_2020!AS91*41.868/1000,"")</f>
        <v/>
      </c>
      <c r="AT91" s="257">
        <f>IF(GUS_2020!AT91&lt;&gt;"",GUS_2020!AT91*41.868/1000,"")</f>
        <v>1.67472</v>
      </c>
      <c r="AU91" s="257" t="str">
        <f>IF(GUS_2020!AU91&lt;&gt;"",GUS_2020!AU91*41.868/1000,"")</f>
        <v/>
      </c>
      <c r="AV91" s="257" t="str">
        <f>IF(GUS_2020!AV91&lt;&gt;"",GUS_2020!AV91*41.868/1000,"")</f>
        <v/>
      </c>
      <c r="AW91" s="257" t="str">
        <f>IF(GUS_2020!AW91&lt;&gt;"",GUS_2020!AW91*41.868/1000,"")</f>
        <v/>
      </c>
      <c r="AX91" s="257" t="str">
        <f>IF(GUS_2020!AX91&lt;&gt;"",GUS_2020!AX91*41.868/1000,"")</f>
        <v/>
      </c>
      <c r="AY91" s="257" t="str">
        <f>IF(GUS_2020!AY91&lt;&gt;"",GUS_2020!AY91*41.868/1000,"")</f>
        <v/>
      </c>
      <c r="AZ91" s="257" t="str">
        <f>IF(GUS_2020!AZ91&lt;&gt;"",GUS_2020!AZ91*41.868/1000,"")</f>
        <v/>
      </c>
      <c r="BA91" s="257" t="str">
        <f>IF(GUS_2020!BA91&lt;&gt;"",GUS_2020!BA91*41.868/1000,"")</f>
        <v/>
      </c>
      <c r="BB91" s="257" t="str">
        <f>IF(GUS_2020!BB91&lt;&gt;"",GUS_2020!BB91*41.868/1000,"")</f>
        <v/>
      </c>
      <c r="BC91" s="257" t="str">
        <f>IF(GUS_2020!BC91&lt;&gt;"",GUS_2020!BC91*41.868/1000,"")</f>
        <v/>
      </c>
      <c r="BD91" s="257" t="str">
        <f>IF(GUS_2020!BD91&lt;&gt;"",GUS_2020!BD91*41.868/1000,"")</f>
        <v/>
      </c>
      <c r="BE91" s="257" t="str">
        <f>IF(GUS_2020!BE91&lt;&gt;"",GUS_2020!BE91*41.868/1000,"")</f>
        <v/>
      </c>
      <c r="BF91" s="257" t="str">
        <f>IF(GUS_2020!BF91&lt;&gt;"",GUS_2020!BF91*41.868/1000,"")</f>
        <v/>
      </c>
      <c r="BG91" s="257" t="str">
        <f>IF(GUS_2020!BG91&lt;&gt;"",GUS_2020!BG91*41.868/1000,"")</f>
        <v/>
      </c>
      <c r="BH91" s="257" t="str">
        <f>IF(GUS_2020!BH91&lt;&gt;"",GUS_2020!BH91*41.868/1000,"")</f>
        <v/>
      </c>
      <c r="BI91" s="257" t="str">
        <f>IF(GUS_2020!BI91&lt;&gt;"",GUS_2020!BI91*41.868/1000,"")</f>
        <v/>
      </c>
      <c r="BJ91" s="257" t="str">
        <f>IF(GUS_2020!BJ91&lt;&gt;"",GUS_2020!BJ91*41.868/1000,"")</f>
        <v/>
      </c>
      <c r="BK91" s="257" t="str">
        <f>IF(GUS_2020!BK91&lt;&gt;"",GUS_2020!BK91*41.868/1000,"")</f>
        <v/>
      </c>
      <c r="BL91" s="257" t="str">
        <f>IF(GUS_2020!BL91&lt;&gt;"",GUS_2020!BL91*41.868/1000,"")</f>
        <v/>
      </c>
      <c r="BM91" s="257" t="str">
        <f>IF(GUS_2020!BM91&lt;&gt;"",GUS_2020!BM91*41.868/1000,"")</f>
        <v/>
      </c>
      <c r="BN91" s="257" t="str">
        <f>IF(GUS_2020!BN91&lt;&gt;"",GUS_2020!BN91*41.868/1000,"")</f>
        <v/>
      </c>
      <c r="BO91" s="257" t="str">
        <f>IF(GUS_2020!BO91&lt;&gt;"",GUS_2020!BO91*41.868/1000,"")</f>
        <v/>
      </c>
      <c r="BP91" s="257" t="str">
        <f>IF(GUS_2020!BP91&lt;&gt;"",GUS_2020!BP91*41.868/1000,"")</f>
        <v/>
      </c>
      <c r="BQ91" s="257" t="str">
        <f>IF(GUS_2020!BQ91&lt;&gt;"",GUS_2020!BQ91*41.868/1000,"")</f>
        <v/>
      </c>
      <c r="BR91" s="257" t="str">
        <f>IF(GUS_2020!BR91&lt;&gt;"",GUS_2020!BR91*41.868/1000,"")</f>
        <v/>
      </c>
      <c r="BS91" s="257">
        <f>IF(GUS_2020!BS91&lt;&gt;"",GUS_2020!BS91*41.868/1000,"")</f>
        <v>0.12560400000000002</v>
      </c>
    </row>
    <row r="92" spans="1:71" ht="22.5">
      <c r="A92" s="256" t="s">
        <v>734</v>
      </c>
      <c r="B92" s="257" t="str">
        <f>IF(GUS_2020!B92&lt;&gt;"",GUS_2020!B92*41.868/1000,"")</f>
        <v/>
      </c>
      <c r="C92" s="257" t="str">
        <f>IF(GUS_2020!C92&lt;&gt;"",GUS_2020!C92*41.868/1000,"")</f>
        <v/>
      </c>
      <c r="D92" s="257" t="str">
        <f>IF(GUS_2020!D92&lt;&gt;"",GUS_2020!D92*41.868/1000,"")</f>
        <v/>
      </c>
      <c r="E92" s="257" t="str">
        <f>IF(GUS_2020!E92&lt;&gt;"",GUS_2020!E92*41.868/1000,"")</f>
        <v/>
      </c>
      <c r="F92" s="257" t="str">
        <f>IF(GUS_2020!F92&lt;&gt;"",GUS_2020!F92*41.868/1000,"")</f>
        <v/>
      </c>
      <c r="G92" s="257" t="str">
        <f>IF(GUS_2020!G92&lt;&gt;"",GUS_2020!G92*41.868/1000,"")</f>
        <v/>
      </c>
      <c r="H92" s="257" t="str">
        <f>IF(GUS_2020!H92&lt;&gt;"",GUS_2020!H92*41.868/1000,"")</f>
        <v/>
      </c>
      <c r="I92" s="257" t="str">
        <f>IF(GUS_2020!I92&lt;&gt;"",GUS_2020!I92*41.868/1000,"")</f>
        <v/>
      </c>
      <c r="J92" s="257" t="str">
        <f>IF(GUS_2020!J92&lt;&gt;"",GUS_2020!J92*41.868/1000,"")</f>
        <v/>
      </c>
      <c r="K92" s="257" t="str">
        <f>IF(GUS_2020!K92&lt;&gt;"",GUS_2020!K92*41.868/1000,"")</f>
        <v/>
      </c>
      <c r="L92" s="257" t="str">
        <f>IF(GUS_2020!L92&lt;&gt;"",GUS_2020!L92*41.868/1000,"")</f>
        <v/>
      </c>
      <c r="M92" s="257" t="str">
        <f>IF(GUS_2020!M92&lt;&gt;"",GUS_2020!M92*41.868/1000,"")</f>
        <v/>
      </c>
      <c r="N92" s="257" t="str">
        <f>IF(GUS_2020!N92&lt;&gt;"",GUS_2020!N92*41.868/1000,"")</f>
        <v/>
      </c>
      <c r="O92" s="257" t="str">
        <f>IF(GUS_2020!O92&lt;&gt;"",GUS_2020!O92*41.868/1000,"")</f>
        <v/>
      </c>
      <c r="P92" s="257" t="str">
        <f>IF(GUS_2020!P92&lt;&gt;"",GUS_2020!P92*41.868/1000,"")</f>
        <v/>
      </c>
      <c r="Q92" s="257" t="str">
        <f>IF(GUS_2020!Q92&lt;&gt;"",GUS_2020!Q92*41.868/1000,"")</f>
        <v/>
      </c>
      <c r="R92" s="257" t="str">
        <f>IF(GUS_2020!R92&lt;&gt;"",GUS_2020!R92*41.868/1000,"")</f>
        <v/>
      </c>
      <c r="S92" s="257" t="str">
        <f>IF(GUS_2020!S92&lt;&gt;"",GUS_2020!S92*41.868/1000,"")</f>
        <v/>
      </c>
      <c r="T92" s="257" t="str">
        <f>IF(GUS_2020!T92&lt;&gt;"",GUS_2020!T92*41.868/1000,"")</f>
        <v/>
      </c>
      <c r="U92" s="257" t="str">
        <f>IF(GUS_2020!U92&lt;&gt;"",GUS_2020!U92*41.868/1000,"")</f>
        <v/>
      </c>
      <c r="V92" s="257" t="str">
        <f>IF(GUS_2020!V92&lt;&gt;"",GUS_2020!V92*41.868/1000,"")</f>
        <v/>
      </c>
      <c r="W92" s="257" t="str">
        <f>IF(GUS_2020!W92&lt;&gt;"",GUS_2020!W92*41.868/1000,"")</f>
        <v/>
      </c>
      <c r="X92" s="257" t="str">
        <f>IF(GUS_2020!X92&lt;&gt;"",GUS_2020!X92*41.868/1000,"")</f>
        <v/>
      </c>
      <c r="Y92" s="257" t="str">
        <f>IF(GUS_2020!Y92&lt;&gt;"",GUS_2020!Y92*41.868/1000,"")</f>
        <v/>
      </c>
      <c r="Z92" s="257" t="str">
        <f>IF(GUS_2020!Z92&lt;&gt;"",GUS_2020!Z92*41.868/1000,"")</f>
        <v/>
      </c>
      <c r="AA92" s="257" t="str">
        <f>IF(GUS_2020!AA92&lt;&gt;"",GUS_2020!AA92*41.868/1000,"")</f>
        <v/>
      </c>
      <c r="AB92" s="257" t="str">
        <f>IF(GUS_2020!AB92&lt;&gt;"",GUS_2020!AB92*41.868/1000,"")</f>
        <v/>
      </c>
      <c r="AC92" s="257" t="str">
        <f>IF(GUS_2020!AC92&lt;&gt;"",GUS_2020!AC92*41.868/1000,"")</f>
        <v/>
      </c>
      <c r="AD92" s="257" t="str">
        <f>IF(GUS_2020!AD92&lt;&gt;"",GUS_2020!AD92*41.868/1000,"")</f>
        <v/>
      </c>
      <c r="AE92" s="257" t="str">
        <f>IF(GUS_2020!AE92&lt;&gt;"",GUS_2020!AE92*41.868/1000,"")</f>
        <v/>
      </c>
      <c r="AF92" s="257" t="str">
        <f>IF(GUS_2020!AF92&lt;&gt;"",GUS_2020!AF92*41.868/1000,"")</f>
        <v/>
      </c>
      <c r="AG92" s="257" t="str">
        <f>IF(GUS_2020!AG92&lt;&gt;"",GUS_2020!AG92*41.868/1000,"")</f>
        <v/>
      </c>
      <c r="AH92" s="257" t="str">
        <f>IF(GUS_2020!AH92&lt;&gt;"",GUS_2020!AH92*41.868/1000,"")</f>
        <v/>
      </c>
      <c r="AI92" s="257" t="str">
        <f>IF(GUS_2020!AI92&lt;&gt;"",GUS_2020!AI92*41.868/1000,"")</f>
        <v/>
      </c>
      <c r="AJ92" s="257" t="str">
        <f>IF(GUS_2020!AJ92&lt;&gt;"",GUS_2020!AJ92*41.868/1000,"")</f>
        <v/>
      </c>
      <c r="AK92" s="257" t="str">
        <f>IF(GUS_2020!AK92&lt;&gt;"",GUS_2020!AK92*41.868/1000,"")</f>
        <v/>
      </c>
      <c r="AL92" s="257" t="str">
        <f>IF(GUS_2020!AL92&lt;&gt;"",GUS_2020!AL92*41.868/1000,"")</f>
        <v/>
      </c>
      <c r="AM92" s="257" t="str">
        <f>IF(GUS_2020!AM92&lt;&gt;"",GUS_2020!AM92*41.868/1000,"")</f>
        <v/>
      </c>
      <c r="AN92" s="257" t="str">
        <f>IF(GUS_2020!AN92&lt;&gt;"",GUS_2020!AN92*41.868/1000,"")</f>
        <v/>
      </c>
      <c r="AO92" s="257" t="str">
        <f>IF(GUS_2020!AO92&lt;&gt;"",GUS_2020!AO92*41.868/1000,"")</f>
        <v/>
      </c>
      <c r="AP92" s="257" t="str">
        <f>IF(GUS_2020!AP92&lt;&gt;"",GUS_2020!AP92*41.868/1000,"")</f>
        <v/>
      </c>
      <c r="AQ92" s="257" t="str">
        <f>IF(GUS_2020!AQ92&lt;&gt;"",GUS_2020!AQ92*41.868/1000,"")</f>
        <v/>
      </c>
      <c r="AR92" s="257" t="str">
        <f>IF(GUS_2020!AR92&lt;&gt;"",GUS_2020!AR92*41.868/1000,"")</f>
        <v/>
      </c>
      <c r="AS92" s="257" t="str">
        <f>IF(GUS_2020!AS92&lt;&gt;"",GUS_2020!AS92*41.868/1000,"")</f>
        <v/>
      </c>
      <c r="AT92" s="257" t="str">
        <f>IF(GUS_2020!AT92&lt;&gt;"",GUS_2020!AT92*41.868/1000,"")</f>
        <v/>
      </c>
      <c r="AU92" s="257" t="str">
        <f>IF(GUS_2020!AU92&lt;&gt;"",GUS_2020!AU92*41.868/1000,"")</f>
        <v/>
      </c>
      <c r="AV92" s="257" t="str">
        <f>IF(GUS_2020!AV92&lt;&gt;"",GUS_2020!AV92*41.868/1000,"")</f>
        <v/>
      </c>
      <c r="AW92" s="257" t="str">
        <f>IF(GUS_2020!AW92&lt;&gt;"",GUS_2020!AW92*41.868/1000,"")</f>
        <v/>
      </c>
      <c r="AX92" s="257" t="str">
        <f>IF(GUS_2020!AX92&lt;&gt;"",GUS_2020!AX92*41.868/1000,"")</f>
        <v/>
      </c>
      <c r="AY92" s="257" t="str">
        <f>IF(GUS_2020!AY92&lt;&gt;"",GUS_2020!AY92*41.868/1000,"")</f>
        <v/>
      </c>
      <c r="AZ92" s="257" t="str">
        <f>IF(GUS_2020!AZ92&lt;&gt;"",GUS_2020!AZ92*41.868/1000,"")</f>
        <v/>
      </c>
      <c r="BA92" s="257" t="str">
        <f>IF(GUS_2020!BA92&lt;&gt;"",GUS_2020!BA92*41.868/1000,"")</f>
        <v/>
      </c>
      <c r="BB92" s="257" t="str">
        <f>IF(GUS_2020!BB92&lt;&gt;"",GUS_2020!BB92*41.868/1000,"")</f>
        <v/>
      </c>
      <c r="BC92" s="257" t="str">
        <f>IF(GUS_2020!BC92&lt;&gt;"",GUS_2020!BC92*41.868/1000,"")</f>
        <v/>
      </c>
      <c r="BD92" s="257" t="str">
        <f>IF(GUS_2020!BD92&lt;&gt;"",GUS_2020!BD92*41.868/1000,"")</f>
        <v/>
      </c>
      <c r="BE92" s="257" t="str">
        <f>IF(GUS_2020!BE92&lt;&gt;"",GUS_2020!BE92*41.868/1000,"")</f>
        <v/>
      </c>
      <c r="BF92" s="257" t="str">
        <f>IF(GUS_2020!BF92&lt;&gt;"",GUS_2020!BF92*41.868/1000,"")</f>
        <v/>
      </c>
      <c r="BG92" s="257" t="str">
        <f>IF(GUS_2020!BG92&lt;&gt;"",GUS_2020!BG92*41.868/1000,"")</f>
        <v/>
      </c>
      <c r="BH92" s="257" t="str">
        <f>IF(GUS_2020!BH92&lt;&gt;"",GUS_2020!BH92*41.868/1000,"")</f>
        <v/>
      </c>
      <c r="BI92" s="257" t="str">
        <f>IF(GUS_2020!BI92&lt;&gt;"",GUS_2020!BI92*41.868/1000,"")</f>
        <v/>
      </c>
      <c r="BJ92" s="257" t="str">
        <f>IF(GUS_2020!BJ92&lt;&gt;"",GUS_2020!BJ92*41.868/1000,"")</f>
        <v/>
      </c>
      <c r="BK92" s="257" t="str">
        <f>IF(GUS_2020!BK92&lt;&gt;"",GUS_2020!BK92*41.868/1000,"")</f>
        <v/>
      </c>
      <c r="BL92" s="257" t="str">
        <f>IF(GUS_2020!BL92&lt;&gt;"",GUS_2020!BL92*41.868/1000,"")</f>
        <v/>
      </c>
      <c r="BM92" s="257" t="str">
        <f>IF(GUS_2020!BM92&lt;&gt;"",GUS_2020!BM92*41.868/1000,"")</f>
        <v/>
      </c>
      <c r="BN92" s="257" t="str">
        <f>IF(GUS_2020!BN92&lt;&gt;"",GUS_2020!BN92*41.868/1000,"")</f>
        <v/>
      </c>
      <c r="BO92" s="257" t="str">
        <f>IF(GUS_2020!BO92&lt;&gt;"",GUS_2020!BO92*41.868/1000,"")</f>
        <v/>
      </c>
      <c r="BP92" s="257" t="str">
        <f>IF(GUS_2020!BP92&lt;&gt;"",GUS_2020!BP92*41.868/1000,"")</f>
        <v/>
      </c>
      <c r="BQ92" s="257" t="str">
        <f>IF(GUS_2020!BQ92&lt;&gt;"",GUS_2020!BQ92*41.868/1000,"")</f>
        <v/>
      </c>
      <c r="BR92" s="257" t="str">
        <f>IF(GUS_2020!BR92&lt;&gt;"",GUS_2020!BR92*41.868/1000,"")</f>
        <v/>
      </c>
      <c r="BS92" s="257" t="str">
        <f>IF(GUS_2020!BS92&lt;&gt;"",GUS_2020!BS92*41.868/1000,"")</f>
        <v/>
      </c>
    </row>
    <row r="93" spans="1:71" ht="22.5">
      <c r="A93" s="256" t="s">
        <v>735</v>
      </c>
      <c r="B93" s="257" t="str">
        <f>IF(GUS_2020!B93&lt;&gt;"",GUS_2020!B93*41.868/1000,"")</f>
        <v/>
      </c>
      <c r="C93" s="257" t="str">
        <f>IF(GUS_2020!C93&lt;&gt;"",GUS_2020!C93*41.868/1000,"")</f>
        <v/>
      </c>
      <c r="D93" s="257" t="str">
        <f>IF(GUS_2020!D93&lt;&gt;"",GUS_2020!D93*41.868/1000,"")</f>
        <v/>
      </c>
      <c r="E93" s="257" t="str">
        <f>IF(GUS_2020!E93&lt;&gt;"",GUS_2020!E93*41.868/1000,"")</f>
        <v/>
      </c>
      <c r="F93" s="257" t="str">
        <f>IF(GUS_2020!F93&lt;&gt;"",GUS_2020!F93*41.868/1000,"")</f>
        <v/>
      </c>
      <c r="G93" s="257" t="str">
        <f>IF(GUS_2020!G93&lt;&gt;"",GUS_2020!G93*41.868/1000,"")</f>
        <v/>
      </c>
      <c r="H93" s="257" t="str">
        <f>IF(GUS_2020!H93&lt;&gt;"",GUS_2020!H93*41.868/1000,"")</f>
        <v/>
      </c>
      <c r="I93" s="257" t="str">
        <f>IF(GUS_2020!I93&lt;&gt;"",GUS_2020!I93*41.868/1000,"")</f>
        <v/>
      </c>
      <c r="J93" s="257" t="str">
        <f>IF(GUS_2020!J93&lt;&gt;"",GUS_2020!J93*41.868/1000,"")</f>
        <v/>
      </c>
      <c r="K93" s="257" t="str">
        <f>IF(GUS_2020!K93&lt;&gt;"",GUS_2020!K93*41.868/1000,"")</f>
        <v/>
      </c>
      <c r="L93" s="257" t="str">
        <f>IF(GUS_2020!L93&lt;&gt;"",GUS_2020!L93*41.868/1000,"")</f>
        <v/>
      </c>
      <c r="M93" s="257" t="str">
        <f>IF(GUS_2020!M93&lt;&gt;"",GUS_2020!M93*41.868/1000,"")</f>
        <v/>
      </c>
      <c r="N93" s="257" t="str">
        <f>IF(GUS_2020!N93&lt;&gt;"",GUS_2020!N93*41.868/1000,"")</f>
        <v/>
      </c>
      <c r="O93" s="257" t="str">
        <f>IF(GUS_2020!O93&lt;&gt;"",GUS_2020!O93*41.868/1000,"")</f>
        <v/>
      </c>
      <c r="P93" s="257" t="str">
        <f>IF(GUS_2020!P93&lt;&gt;"",GUS_2020!P93*41.868/1000,"")</f>
        <v/>
      </c>
      <c r="Q93" s="257" t="str">
        <f>IF(GUS_2020!Q93&lt;&gt;"",GUS_2020!Q93*41.868/1000,"")</f>
        <v/>
      </c>
      <c r="R93" s="257" t="str">
        <f>IF(GUS_2020!R93&lt;&gt;"",GUS_2020!R93*41.868/1000,"")</f>
        <v/>
      </c>
      <c r="S93" s="257" t="str">
        <f>IF(GUS_2020!S93&lt;&gt;"",GUS_2020!S93*41.868/1000,"")</f>
        <v/>
      </c>
      <c r="T93" s="257" t="str">
        <f>IF(GUS_2020!T93&lt;&gt;"",GUS_2020!T93*41.868/1000,"")</f>
        <v/>
      </c>
      <c r="U93" s="257" t="str">
        <f>IF(GUS_2020!U93&lt;&gt;"",GUS_2020!U93*41.868/1000,"")</f>
        <v/>
      </c>
      <c r="V93" s="257" t="str">
        <f>IF(GUS_2020!V93&lt;&gt;"",GUS_2020!V93*41.868/1000,"")</f>
        <v/>
      </c>
      <c r="W93" s="257" t="str">
        <f>IF(GUS_2020!W93&lt;&gt;"",GUS_2020!W93*41.868/1000,"")</f>
        <v/>
      </c>
      <c r="X93" s="257" t="str">
        <f>IF(GUS_2020!X93&lt;&gt;"",GUS_2020!X93*41.868/1000,"")</f>
        <v/>
      </c>
      <c r="Y93" s="257" t="str">
        <f>IF(GUS_2020!Y93&lt;&gt;"",GUS_2020!Y93*41.868/1000,"")</f>
        <v/>
      </c>
      <c r="Z93" s="257" t="str">
        <f>IF(GUS_2020!Z93&lt;&gt;"",GUS_2020!Z93*41.868/1000,"")</f>
        <v/>
      </c>
      <c r="AA93" s="257" t="str">
        <f>IF(GUS_2020!AA93&lt;&gt;"",GUS_2020!AA93*41.868/1000,"")</f>
        <v/>
      </c>
      <c r="AB93" s="257" t="str">
        <f>IF(GUS_2020!AB93&lt;&gt;"",GUS_2020!AB93*41.868/1000,"")</f>
        <v/>
      </c>
      <c r="AC93" s="257" t="str">
        <f>IF(GUS_2020!AC93&lt;&gt;"",GUS_2020!AC93*41.868/1000,"")</f>
        <v/>
      </c>
      <c r="AD93" s="257" t="str">
        <f>IF(GUS_2020!AD93&lt;&gt;"",GUS_2020!AD93*41.868/1000,"")</f>
        <v/>
      </c>
      <c r="AE93" s="257" t="str">
        <f>IF(GUS_2020!AE93&lt;&gt;"",GUS_2020!AE93*41.868/1000,"")</f>
        <v/>
      </c>
      <c r="AF93" s="257" t="str">
        <f>IF(GUS_2020!AF93&lt;&gt;"",GUS_2020!AF93*41.868/1000,"")</f>
        <v/>
      </c>
      <c r="AG93" s="257" t="str">
        <f>IF(GUS_2020!AG93&lt;&gt;"",GUS_2020!AG93*41.868/1000,"")</f>
        <v/>
      </c>
      <c r="AH93" s="257" t="str">
        <f>IF(GUS_2020!AH93&lt;&gt;"",GUS_2020!AH93*41.868/1000,"")</f>
        <v/>
      </c>
      <c r="AI93" s="257" t="str">
        <f>IF(GUS_2020!AI93&lt;&gt;"",GUS_2020!AI93*41.868/1000,"")</f>
        <v/>
      </c>
      <c r="AJ93" s="257" t="str">
        <f>IF(GUS_2020!AJ93&lt;&gt;"",GUS_2020!AJ93*41.868/1000,"")</f>
        <v/>
      </c>
      <c r="AK93" s="257" t="str">
        <f>IF(GUS_2020!AK93&lt;&gt;"",GUS_2020!AK93*41.868/1000,"")</f>
        <v/>
      </c>
      <c r="AL93" s="257" t="str">
        <f>IF(GUS_2020!AL93&lt;&gt;"",GUS_2020!AL93*41.868/1000,"")</f>
        <v/>
      </c>
      <c r="AM93" s="257" t="str">
        <f>IF(GUS_2020!AM93&lt;&gt;"",GUS_2020!AM93*41.868/1000,"")</f>
        <v/>
      </c>
      <c r="AN93" s="257" t="str">
        <f>IF(GUS_2020!AN93&lt;&gt;"",GUS_2020!AN93*41.868/1000,"")</f>
        <v/>
      </c>
      <c r="AO93" s="257" t="str">
        <f>IF(GUS_2020!AO93&lt;&gt;"",GUS_2020!AO93*41.868/1000,"")</f>
        <v/>
      </c>
      <c r="AP93" s="257" t="str">
        <f>IF(GUS_2020!AP93&lt;&gt;"",GUS_2020!AP93*41.868/1000,"")</f>
        <v/>
      </c>
      <c r="AQ93" s="257" t="str">
        <f>IF(GUS_2020!AQ93&lt;&gt;"",GUS_2020!AQ93*41.868/1000,"")</f>
        <v/>
      </c>
      <c r="AR93" s="257" t="str">
        <f>IF(GUS_2020!AR93&lt;&gt;"",GUS_2020!AR93*41.868/1000,"")</f>
        <v/>
      </c>
      <c r="AS93" s="257" t="str">
        <f>IF(GUS_2020!AS93&lt;&gt;"",GUS_2020!AS93*41.868/1000,"")</f>
        <v/>
      </c>
      <c r="AT93" s="257" t="str">
        <f>IF(GUS_2020!AT93&lt;&gt;"",GUS_2020!AT93*41.868/1000,"")</f>
        <v/>
      </c>
      <c r="AU93" s="257" t="str">
        <f>IF(GUS_2020!AU93&lt;&gt;"",GUS_2020!AU93*41.868/1000,"")</f>
        <v/>
      </c>
      <c r="AV93" s="257" t="str">
        <f>IF(GUS_2020!AV93&lt;&gt;"",GUS_2020!AV93*41.868/1000,"")</f>
        <v/>
      </c>
      <c r="AW93" s="257" t="str">
        <f>IF(GUS_2020!AW93&lt;&gt;"",GUS_2020!AW93*41.868/1000,"")</f>
        <v/>
      </c>
      <c r="AX93" s="257" t="str">
        <f>IF(GUS_2020!AX93&lt;&gt;"",GUS_2020!AX93*41.868/1000,"")</f>
        <v/>
      </c>
      <c r="AY93" s="257" t="str">
        <f>IF(GUS_2020!AY93&lt;&gt;"",GUS_2020!AY93*41.868/1000,"")</f>
        <v/>
      </c>
      <c r="AZ93" s="257" t="str">
        <f>IF(GUS_2020!AZ93&lt;&gt;"",GUS_2020!AZ93*41.868/1000,"")</f>
        <v/>
      </c>
      <c r="BA93" s="257" t="str">
        <f>IF(GUS_2020!BA93&lt;&gt;"",GUS_2020!BA93*41.868/1000,"")</f>
        <v/>
      </c>
      <c r="BB93" s="257" t="str">
        <f>IF(GUS_2020!BB93&lt;&gt;"",GUS_2020!BB93*41.868/1000,"")</f>
        <v/>
      </c>
      <c r="BC93" s="257" t="str">
        <f>IF(GUS_2020!BC93&lt;&gt;"",GUS_2020!BC93*41.868/1000,"")</f>
        <v/>
      </c>
      <c r="BD93" s="257" t="str">
        <f>IF(GUS_2020!BD93&lt;&gt;"",GUS_2020!BD93*41.868/1000,"")</f>
        <v/>
      </c>
      <c r="BE93" s="257" t="str">
        <f>IF(GUS_2020!BE93&lt;&gt;"",GUS_2020!BE93*41.868/1000,"")</f>
        <v/>
      </c>
      <c r="BF93" s="257" t="str">
        <f>IF(GUS_2020!BF93&lt;&gt;"",GUS_2020!BF93*41.868/1000,"")</f>
        <v/>
      </c>
      <c r="BG93" s="257" t="str">
        <f>IF(GUS_2020!BG93&lt;&gt;"",GUS_2020!BG93*41.868/1000,"")</f>
        <v/>
      </c>
      <c r="BH93" s="257" t="str">
        <f>IF(GUS_2020!BH93&lt;&gt;"",GUS_2020!BH93*41.868/1000,"")</f>
        <v/>
      </c>
      <c r="BI93" s="257" t="str">
        <f>IF(GUS_2020!BI93&lt;&gt;"",GUS_2020!BI93*41.868/1000,"")</f>
        <v/>
      </c>
      <c r="BJ93" s="257" t="str">
        <f>IF(GUS_2020!BJ93&lt;&gt;"",GUS_2020!BJ93*41.868/1000,"")</f>
        <v/>
      </c>
      <c r="BK93" s="257" t="str">
        <f>IF(GUS_2020!BK93&lt;&gt;"",GUS_2020!BK93*41.868/1000,"")</f>
        <v/>
      </c>
      <c r="BL93" s="257" t="str">
        <f>IF(GUS_2020!BL93&lt;&gt;"",GUS_2020!BL93*41.868/1000,"")</f>
        <v/>
      </c>
      <c r="BM93" s="257" t="str">
        <f>IF(GUS_2020!BM93&lt;&gt;"",GUS_2020!BM93*41.868/1000,"")</f>
        <v/>
      </c>
      <c r="BN93" s="257" t="str">
        <f>IF(GUS_2020!BN93&lt;&gt;"",GUS_2020!BN93*41.868/1000,"")</f>
        <v/>
      </c>
      <c r="BO93" s="257" t="str">
        <f>IF(GUS_2020!BO93&lt;&gt;"",GUS_2020!BO93*41.868/1000,"")</f>
        <v/>
      </c>
      <c r="BP93" s="257" t="str">
        <f>IF(GUS_2020!BP93&lt;&gt;"",GUS_2020!BP93*41.868/1000,"")</f>
        <v/>
      </c>
      <c r="BQ93" s="257" t="str">
        <f>IF(GUS_2020!BQ93&lt;&gt;"",GUS_2020!BQ93*41.868/1000,"")</f>
        <v/>
      </c>
      <c r="BR93" s="257" t="str">
        <f>IF(GUS_2020!BR93&lt;&gt;"",GUS_2020!BR93*41.868/1000,"")</f>
        <v/>
      </c>
      <c r="BS93" s="257" t="str">
        <f>IF(GUS_2020!BS93&lt;&gt;"",GUS_2020!BS93*41.868/1000,"")</f>
        <v/>
      </c>
    </row>
    <row r="94" spans="1:71" ht="22.5">
      <c r="A94" s="256" t="s">
        <v>719</v>
      </c>
      <c r="B94" s="257" t="str">
        <f>IF(GUS_2020!B94&lt;&gt;"",GUS_2020!B94*41.868/1000,"")</f>
        <v/>
      </c>
      <c r="C94" s="257" t="str">
        <f>IF(GUS_2020!C94&lt;&gt;"",GUS_2020!C94*41.868/1000,"")</f>
        <v/>
      </c>
      <c r="D94" s="257" t="str">
        <f>IF(GUS_2020!D94&lt;&gt;"",GUS_2020!D94*41.868/1000,"")</f>
        <v/>
      </c>
      <c r="E94" s="257" t="str">
        <f>IF(GUS_2020!E94&lt;&gt;"",GUS_2020!E94*41.868/1000,"")</f>
        <v/>
      </c>
      <c r="F94" s="257" t="str">
        <f>IF(GUS_2020!F94&lt;&gt;"",GUS_2020!F94*41.868/1000,"")</f>
        <v/>
      </c>
      <c r="G94" s="257" t="str">
        <f>IF(GUS_2020!G94&lt;&gt;"",GUS_2020!G94*41.868/1000,"")</f>
        <v/>
      </c>
      <c r="H94" s="257" t="str">
        <f>IF(GUS_2020!H94&lt;&gt;"",GUS_2020!H94*41.868/1000,"")</f>
        <v/>
      </c>
      <c r="I94" s="257" t="str">
        <f>IF(GUS_2020!I94&lt;&gt;"",GUS_2020!I94*41.868/1000,"")</f>
        <v/>
      </c>
      <c r="J94" s="257" t="str">
        <f>IF(GUS_2020!J94&lt;&gt;"",GUS_2020!J94*41.868/1000,"")</f>
        <v/>
      </c>
      <c r="K94" s="257" t="str">
        <f>IF(GUS_2020!K94&lt;&gt;"",GUS_2020!K94*41.868/1000,"")</f>
        <v/>
      </c>
      <c r="L94" s="257" t="str">
        <f>IF(GUS_2020!L94&lt;&gt;"",GUS_2020!L94*41.868/1000,"")</f>
        <v/>
      </c>
      <c r="M94" s="257" t="str">
        <f>IF(GUS_2020!M94&lt;&gt;"",GUS_2020!M94*41.868/1000,"")</f>
        <v/>
      </c>
      <c r="N94" s="257" t="str">
        <f>IF(GUS_2020!N94&lt;&gt;"",GUS_2020!N94*41.868/1000,"")</f>
        <v/>
      </c>
      <c r="O94" s="257" t="str">
        <f>IF(GUS_2020!O94&lt;&gt;"",GUS_2020!O94*41.868/1000,"")</f>
        <v/>
      </c>
      <c r="P94" s="257" t="str">
        <f>IF(GUS_2020!P94&lt;&gt;"",GUS_2020!P94*41.868/1000,"")</f>
        <v/>
      </c>
      <c r="Q94" s="257" t="str">
        <f>IF(GUS_2020!Q94&lt;&gt;"",GUS_2020!Q94*41.868/1000,"")</f>
        <v/>
      </c>
      <c r="R94" s="257" t="str">
        <f>IF(GUS_2020!R94&lt;&gt;"",GUS_2020!R94*41.868/1000,"")</f>
        <v/>
      </c>
      <c r="S94" s="257" t="str">
        <f>IF(GUS_2020!S94&lt;&gt;"",GUS_2020!S94*41.868/1000,"")</f>
        <v/>
      </c>
      <c r="T94" s="257" t="str">
        <f>IF(GUS_2020!T94&lt;&gt;"",GUS_2020!T94*41.868/1000,"")</f>
        <v/>
      </c>
      <c r="U94" s="257" t="str">
        <f>IF(GUS_2020!U94&lt;&gt;"",GUS_2020!U94*41.868/1000,"")</f>
        <v/>
      </c>
      <c r="V94" s="257" t="str">
        <f>IF(GUS_2020!V94&lt;&gt;"",GUS_2020!V94*41.868/1000,"")</f>
        <v/>
      </c>
      <c r="W94" s="257" t="str">
        <f>IF(GUS_2020!W94&lt;&gt;"",GUS_2020!W94*41.868/1000,"")</f>
        <v/>
      </c>
      <c r="X94" s="257" t="str">
        <f>IF(GUS_2020!X94&lt;&gt;"",GUS_2020!X94*41.868/1000,"")</f>
        <v/>
      </c>
      <c r="Y94" s="257" t="str">
        <f>IF(GUS_2020!Y94&lt;&gt;"",GUS_2020!Y94*41.868/1000,"")</f>
        <v/>
      </c>
      <c r="Z94" s="257" t="str">
        <f>IF(GUS_2020!Z94&lt;&gt;"",GUS_2020!Z94*41.868/1000,"")</f>
        <v/>
      </c>
      <c r="AA94" s="257" t="str">
        <f>IF(GUS_2020!AA94&lt;&gt;"",GUS_2020!AA94*41.868/1000,"")</f>
        <v/>
      </c>
      <c r="AB94" s="257" t="str">
        <f>IF(GUS_2020!AB94&lt;&gt;"",GUS_2020!AB94*41.868/1000,"")</f>
        <v/>
      </c>
      <c r="AC94" s="257" t="str">
        <f>IF(GUS_2020!AC94&lt;&gt;"",GUS_2020!AC94*41.868/1000,"")</f>
        <v/>
      </c>
      <c r="AD94" s="257" t="str">
        <f>IF(GUS_2020!AD94&lt;&gt;"",GUS_2020!AD94*41.868/1000,"")</f>
        <v/>
      </c>
      <c r="AE94" s="257" t="str">
        <f>IF(GUS_2020!AE94&lt;&gt;"",GUS_2020!AE94*41.868/1000,"")</f>
        <v/>
      </c>
      <c r="AF94" s="257" t="str">
        <f>IF(GUS_2020!AF94&lt;&gt;"",GUS_2020!AF94*41.868/1000,"")</f>
        <v/>
      </c>
      <c r="AG94" s="257" t="str">
        <f>IF(GUS_2020!AG94&lt;&gt;"",GUS_2020!AG94*41.868/1000,"")</f>
        <v/>
      </c>
      <c r="AH94" s="257" t="str">
        <f>IF(GUS_2020!AH94&lt;&gt;"",GUS_2020!AH94*41.868/1000,"")</f>
        <v/>
      </c>
      <c r="AI94" s="257" t="str">
        <f>IF(GUS_2020!AI94&lt;&gt;"",GUS_2020!AI94*41.868/1000,"")</f>
        <v/>
      </c>
      <c r="AJ94" s="257" t="str">
        <f>IF(GUS_2020!AJ94&lt;&gt;"",GUS_2020!AJ94*41.868/1000,"")</f>
        <v/>
      </c>
      <c r="AK94" s="257" t="str">
        <f>IF(GUS_2020!AK94&lt;&gt;"",GUS_2020!AK94*41.868/1000,"")</f>
        <v/>
      </c>
      <c r="AL94" s="257" t="str">
        <f>IF(GUS_2020!AL94&lt;&gt;"",GUS_2020!AL94*41.868/1000,"")</f>
        <v/>
      </c>
      <c r="AM94" s="257" t="str">
        <f>IF(GUS_2020!AM94&lt;&gt;"",GUS_2020!AM94*41.868/1000,"")</f>
        <v/>
      </c>
      <c r="AN94" s="257" t="str">
        <f>IF(GUS_2020!AN94&lt;&gt;"",GUS_2020!AN94*41.868/1000,"")</f>
        <v/>
      </c>
      <c r="AO94" s="257" t="str">
        <f>IF(GUS_2020!AO94&lt;&gt;"",GUS_2020!AO94*41.868/1000,"")</f>
        <v/>
      </c>
      <c r="AP94" s="257" t="str">
        <f>IF(GUS_2020!AP94&lt;&gt;"",GUS_2020!AP94*41.868/1000,"")</f>
        <v/>
      </c>
      <c r="AQ94" s="257" t="str">
        <f>IF(GUS_2020!AQ94&lt;&gt;"",GUS_2020!AQ94*41.868/1000,"")</f>
        <v/>
      </c>
      <c r="AR94" s="257" t="str">
        <f>IF(GUS_2020!AR94&lt;&gt;"",GUS_2020!AR94*41.868/1000,"")</f>
        <v/>
      </c>
      <c r="AS94" s="257" t="str">
        <f>IF(GUS_2020!AS94&lt;&gt;"",GUS_2020!AS94*41.868/1000,"")</f>
        <v/>
      </c>
      <c r="AT94" s="257" t="str">
        <f>IF(GUS_2020!AT94&lt;&gt;"",GUS_2020!AT94*41.868/1000,"")</f>
        <v/>
      </c>
      <c r="AU94" s="257" t="str">
        <f>IF(GUS_2020!AU94&lt;&gt;"",GUS_2020!AU94*41.868/1000,"")</f>
        <v/>
      </c>
      <c r="AV94" s="257" t="str">
        <f>IF(GUS_2020!AV94&lt;&gt;"",GUS_2020!AV94*41.868/1000,"")</f>
        <v/>
      </c>
      <c r="AW94" s="257" t="str">
        <f>IF(GUS_2020!AW94&lt;&gt;"",GUS_2020!AW94*41.868/1000,"")</f>
        <v/>
      </c>
      <c r="AX94" s="257" t="str">
        <f>IF(GUS_2020!AX94&lt;&gt;"",GUS_2020!AX94*41.868/1000,"")</f>
        <v/>
      </c>
      <c r="AY94" s="257" t="str">
        <f>IF(GUS_2020!AY94&lt;&gt;"",GUS_2020!AY94*41.868/1000,"")</f>
        <v/>
      </c>
      <c r="AZ94" s="257" t="str">
        <f>IF(GUS_2020!AZ94&lt;&gt;"",GUS_2020!AZ94*41.868/1000,"")</f>
        <v/>
      </c>
      <c r="BA94" s="257" t="str">
        <f>IF(GUS_2020!BA94&lt;&gt;"",GUS_2020!BA94*41.868/1000,"")</f>
        <v/>
      </c>
      <c r="BB94" s="257" t="str">
        <f>IF(GUS_2020!BB94&lt;&gt;"",GUS_2020!BB94*41.868/1000,"")</f>
        <v/>
      </c>
      <c r="BC94" s="257" t="str">
        <f>IF(GUS_2020!BC94&lt;&gt;"",GUS_2020!BC94*41.868/1000,"")</f>
        <v/>
      </c>
      <c r="BD94" s="257" t="str">
        <f>IF(GUS_2020!BD94&lt;&gt;"",GUS_2020!BD94*41.868/1000,"")</f>
        <v/>
      </c>
      <c r="BE94" s="257" t="str">
        <f>IF(GUS_2020!BE94&lt;&gt;"",GUS_2020!BE94*41.868/1000,"")</f>
        <v/>
      </c>
      <c r="BF94" s="257" t="str">
        <f>IF(GUS_2020!BF94&lt;&gt;"",GUS_2020!BF94*41.868/1000,"")</f>
        <v/>
      </c>
      <c r="BG94" s="257" t="str">
        <f>IF(GUS_2020!BG94&lt;&gt;"",GUS_2020!BG94*41.868/1000,"")</f>
        <v/>
      </c>
      <c r="BH94" s="257" t="str">
        <f>IF(GUS_2020!BH94&lt;&gt;"",GUS_2020!BH94*41.868/1000,"")</f>
        <v/>
      </c>
      <c r="BI94" s="257" t="str">
        <f>IF(GUS_2020!BI94&lt;&gt;"",GUS_2020!BI94*41.868/1000,"")</f>
        <v/>
      </c>
      <c r="BJ94" s="257" t="str">
        <f>IF(GUS_2020!BJ94&lt;&gt;"",GUS_2020!BJ94*41.868/1000,"")</f>
        <v/>
      </c>
      <c r="BK94" s="257" t="str">
        <f>IF(GUS_2020!BK94&lt;&gt;"",GUS_2020!BK94*41.868/1000,"")</f>
        <v/>
      </c>
      <c r="BL94" s="257" t="str">
        <f>IF(GUS_2020!BL94&lt;&gt;"",GUS_2020!BL94*41.868/1000,"")</f>
        <v/>
      </c>
      <c r="BM94" s="257" t="str">
        <f>IF(GUS_2020!BM94&lt;&gt;"",GUS_2020!BM94*41.868/1000,"")</f>
        <v/>
      </c>
      <c r="BN94" s="257" t="str">
        <f>IF(GUS_2020!BN94&lt;&gt;"",GUS_2020!BN94*41.868/1000,"")</f>
        <v/>
      </c>
      <c r="BO94" s="257" t="str">
        <f>IF(GUS_2020!BO94&lt;&gt;"",GUS_2020!BO94*41.868/1000,"")</f>
        <v/>
      </c>
      <c r="BP94" s="257" t="str">
        <f>IF(GUS_2020!BP94&lt;&gt;"",GUS_2020!BP94*41.868/1000,"")</f>
        <v/>
      </c>
      <c r="BQ94" s="257" t="str">
        <f>IF(GUS_2020!BQ94&lt;&gt;"",GUS_2020!BQ94*41.868/1000,"")</f>
        <v/>
      </c>
      <c r="BR94" s="257" t="str">
        <f>IF(GUS_2020!BR94&lt;&gt;"",GUS_2020!BR94*41.868/1000,"")</f>
        <v/>
      </c>
      <c r="BS94" s="257" t="str">
        <f>IF(GUS_2020!BS94&lt;&gt;"",GUS_2020!BS94*41.868/1000,"")</f>
        <v/>
      </c>
    </row>
    <row r="95" spans="1:71" ht="22.5">
      <c r="A95" s="256" t="s">
        <v>736</v>
      </c>
      <c r="B95" s="257">
        <f>IF(GUS_2020!B95&lt;&gt;"",GUS_2020!B95*41.868/1000,"")</f>
        <v>33.787476000000005</v>
      </c>
      <c r="C95" s="257" t="str">
        <f>IF(GUS_2020!C95&lt;&gt;"",GUS_2020!C95*41.868/1000,"")</f>
        <v/>
      </c>
      <c r="D95" s="257" t="str">
        <f>IF(GUS_2020!D95&lt;&gt;"",GUS_2020!D95*41.868/1000,"")</f>
        <v/>
      </c>
      <c r="E95" s="257" t="str">
        <f>IF(GUS_2020!E95&lt;&gt;"",GUS_2020!E95*41.868/1000,"")</f>
        <v/>
      </c>
      <c r="F95" s="257" t="str">
        <f>IF(GUS_2020!F95&lt;&gt;"",GUS_2020!F95*41.868/1000,"")</f>
        <v/>
      </c>
      <c r="G95" s="257" t="str">
        <f>IF(GUS_2020!G95&lt;&gt;"",GUS_2020!G95*41.868/1000,"")</f>
        <v/>
      </c>
      <c r="H95" s="257" t="str">
        <f>IF(GUS_2020!H95&lt;&gt;"",GUS_2020!H95*41.868/1000,"")</f>
        <v/>
      </c>
      <c r="I95" s="257" t="str">
        <f>IF(GUS_2020!I95&lt;&gt;"",GUS_2020!I95*41.868/1000,"")</f>
        <v/>
      </c>
      <c r="J95" s="257" t="str">
        <f>IF(GUS_2020!J95&lt;&gt;"",GUS_2020!J95*41.868/1000,"")</f>
        <v/>
      </c>
      <c r="K95" s="257" t="str">
        <f>IF(GUS_2020!K95&lt;&gt;"",GUS_2020!K95*41.868/1000,"")</f>
        <v/>
      </c>
      <c r="L95" s="257" t="str">
        <f>IF(GUS_2020!L95&lt;&gt;"",GUS_2020!L95*41.868/1000,"")</f>
        <v/>
      </c>
      <c r="M95" s="257" t="str">
        <f>IF(GUS_2020!M95&lt;&gt;"",GUS_2020!M95*41.868/1000,"")</f>
        <v/>
      </c>
      <c r="N95" s="257" t="str">
        <f>IF(GUS_2020!N95&lt;&gt;"",GUS_2020!N95*41.868/1000,"")</f>
        <v/>
      </c>
      <c r="O95" s="257" t="str">
        <f>IF(GUS_2020!O95&lt;&gt;"",GUS_2020!O95*41.868/1000,"")</f>
        <v/>
      </c>
      <c r="P95" s="257" t="str">
        <f>IF(GUS_2020!P95&lt;&gt;"",GUS_2020!P95*41.868/1000,"")</f>
        <v/>
      </c>
      <c r="Q95" s="257" t="str">
        <f>IF(GUS_2020!Q95&lt;&gt;"",GUS_2020!Q95*41.868/1000,"")</f>
        <v/>
      </c>
      <c r="R95" s="257" t="str">
        <f>IF(GUS_2020!R95&lt;&gt;"",GUS_2020!R95*41.868/1000,"")</f>
        <v/>
      </c>
      <c r="S95" s="257" t="str">
        <f>IF(GUS_2020!S95&lt;&gt;"",GUS_2020!S95*41.868/1000,"")</f>
        <v/>
      </c>
      <c r="T95" s="257" t="str">
        <f>IF(GUS_2020!T95&lt;&gt;"",GUS_2020!T95*41.868/1000,"")</f>
        <v/>
      </c>
      <c r="U95" s="257" t="str">
        <f>IF(GUS_2020!U95&lt;&gt;"",GUS_2020!U95*41.868/1000,"")</f>
        <v/>
      </c>
      <c r="V95" s="257" t="str">
        <f>IF(GUS_2020!V95&lt;&gt;"",GUS_2020!V95*41.868/1000,"")</f>
        <v/>
      </c>
      <c r="W95" s="257" t="str">
        <f>IF(GUS_2020!W95&lt;&gt;"",GUS_2020!W95*41.868/1000,"")</f>
        <v/>
      </c>
      <c r="X95" s="257" t="str">
        <f>IF(GUS_2020!X95&lt;&gt;"",GUS_2020!X95*41.868/1000,"")</f>
        <v/>
      </c>
      <c r="Y95" s="257" t="str">
        <f>IF(GUS_2020!Y95&lt;&gt;"",GUS_2020!Y95*41.868/1000,"")</f>
        <v/>
      </c>
      <c r="Z95" s="257" t="str">
        <f>IF(GUS_2020!Z95&lt;&gt;"",GUS_2020!Z95*41.868/1000,"")</f>
        <v/>
      </c>
      <c r="AA95" s="257" t="str">
        <f>IF(GUS_2020!AA95&lt;&gt;"",GUS_2020!AA95*41.868/1000,"")</f>
        <v/>
      </c>
      <c r="AB95" s="257" t="str">
        <f>IF(GUS_2020!AB95&lt;&gt;"",GUS_2020!AB95*41.868/1000,"")</f>
        <v/>
      </c>
      <c r="AC95" s="257" t="str">
        <f>IF(GUS_2020!AC95&lt;&gt;"",GUS_2020!AC95*41.868/1000,"")</f>
        <v/>
      </c>
      <c r="AD95" s="257" t="str">
        <f>IF(GUS_2020!AD95&lt;&gt;"",GUS_2020!AD95*41.868/1000,"")</f>
        <v/>
      </c>
      <c r="AE95" s="257" t="str">
        <f>IF(GUS_2020!AE95&lt;&gt;"",GUS_2020!AE95*41.868/1000,"")</f>
        <v/>
      </c>
      <c r="AF95" s="257" t="str">
        <f>IF(GUS_2020!AF95&lt;&gt;"",GUS_2020!AF95*41.868/1000,"")</f>
        <v/>
      </c>
      <c r="AG95" s="257" t="str">
        <f>IF(GUS_2020!AG95&lt;&gt;"",GUS_2020!AG95*41.868/1000,"")</f>
        <v/>
      </c>
      <c r="AH95" s="257" t="str">
        <f>IF(GUS_2020!AH95&lt;&gt;"",GUS_2020!AH95*41.868/1000,"")</f>
        <v/>
      </c>
      <c r="AI95" s="257" t="str">
        <f>IF(GUS_2020!AI95&lt;&gt;"",GUS_2020!AI95*41.868/1000,"")</f>
        <v/>
      </c>
      <c r="AJ95" s="257" t="str">
        <f>IF(GUS_2020!AJ95&lt;&gt;"",GUS_2020!AJ95*41.868/1000,"")</f>
        <v/>
      </c>
      <c r="AK95" s="257" t="str">
        <f>IF(GUS_2020!AK95&lt;&gt;"",GUS_2020!AK95*41.868/1000,"")</f>
        <v/>
      </c>
      <c r="AL95" s="257" t="str">
        <f>IF(GUS_2020!AL95&lt;&gt;"",GUS_2020!AL95*41.868/1000,"")</f>
        <v/>
      </c>
      <c r="AM95" s="257" t="str">
        <f>IF(GUS_2020!AM95&lt;&gt;"",GUS_2020!AM95*41.868/1000,"")</f>
        <v/>
      </c>
      <c r="AN95" s="257" t="str">
        <f>IF(GUS_2020!AN95&lt;&gt;"",GUS_2020!AN95*41.868/1000,"")</f>
        <v/>
      </c>
      <c r="AO95" s="257" t="str">
        <f>IF(GUS_2020!AO95&lt;&gt;"",GUS_2020!AO95*41.868/1000,"")</f>
        <v/>
      </c>
      <c r="AP95" s="257" t="str">
        <f>IF(GUS_2020!AP95&lt;&gt;"",GUS_2020!AP95*41.868/1000,"")</f>
        <v/>
      </c>
      <c r="AQ95" s="257" t="str">
        <f>IF(GUS_2020!AQ95&lt;&gt;"",GUS_2020!AQ95*41.868/1000,"")</f>
        <v/>
      </c>
      <c r="AR95" s="257" t="str">
        <f>IF(GUS_2020!AR95&lt;&gt;"",GUS_2020!AR95*41.868/1000,"")</f>
        <v/>
      </c>
      <c r="AS95" s="257" t="str">
        <f>IF(GUS_2020!AS95&lt;&gt;"",GUS_2020!AS95*41.868/1000,"")</f>
        <v/>
      </c>
      <c r="AT95" s="257">
        <f>IF(GUS_2020!AT95&lt;&gt;"",GUS_2020!AT95*41.868/1000,"")</f>
        <v>1.1304360000000002</v>
      </c>
      <c r="AU95" s="257" t="str">
        <f>IF(GUS_2020!AU95&lt;&gt;"",GUS_2020!AU95*41.868/1000,"")</f>
        <v/>
      </c>
      <c r="AV95" s="257" t="str">
        <f>IF(GUS_2020!AV95&lt;&gt;"",GUS_2020!AV95*41.868/1000,"")</f>
        <v/>
      </c>
      <c r="AW95" s="257" t="str">
        <f>IF(GUS_2020!AW95&lt;&gt;"",GUS_2020!AW95*41.868/1000,"")</f>
        <v/>
      </c>
      <c r="AX95" s="257" t="str">
        <f>IF(GUS_2020!AX95&lt;&gt;"",GUS_2020!AX95*41.868/1000,"")</f>
        <v/>
      </c>
      <c r="AY95" s="257" t="str">
        <f>IF(GUS_2020!AY95&lt;&gt;"",GUS_2020!AY95*41.868/1000,"")</f>
        <v/>
      </c>
      <c r="AZ95" s="257" t="str">
        <f>IF(GUS_2020!AZ95&lt;&gt;"",GUS_2020!AZ95*41.868/1000,"")</f>
        <v/>
      </c>
      <c r="BA95" s="257" t="str">
        <f>IF(GUS_2020!BA95&lt;&gt;"",GUS_2020!BA95*41.868/1000,"")</f>
        <v/>
      </c>
      <c r="BB95" s="257" t="str">
        <f>IF(GUS_2020!BB95&lt;&gt;"",GUS_2020!BB95*41.868/1000,"")</f>
        <v/>
      </c>
      <c r="BC95" s="257" t="str">
        <f>IF(GUS_2020!BC95&lt;&gt;"",GUS_2020!BC95*41.868/1000,"")</f>
        <v/>
      </c>
      <c r="BD95" s="257" t="str">
        <f>IF(GUS_2020!BD95&lt;&gt;"",GUS_2020!BD95*41.868/1000,"")</f>
        <v/>
      </c>
      <c r="BE95" s="257" t="str">
        <f>IF(GUS_2020!BE95&lt;&gt;"",GUS_2020!BE95*41.868/1000,"")</f>
        <v/>
      </c>
      <c r="BF95" s="257" t="str">
        <f>IF(GUS_2020!BF95&lt;&gt;"",GUS_2020!BF95*41.868/1000,"")</f>
        <v/>
      </c>
      <c r="BG95" s="257" t="str">
        <f>IF(GUS_2020!BG95&lt;&gt;"",GUS_2020!BG95*41.868/1000,"")</f>
        <v/>
      </c>
      <c r="BH95" s="257" t="str">
        <f>IF(GUS_2020!BH95&lt;&gt;"",GUS_2020!BH95*41.868/1000,"")</f>
        <v/>
      </c>
      <c r="BI95" s="257" t="str">
        <f>IF(GUS_2020!BI95&lt;&gt;"",GUS_2020!BI95*41.868/1000,"")</f>
        <v/>
      </c>
      <c r="BJ95" s="257" t="str">
        <f>IF(GUS_2020!BJ95&lt;&gt;"",GUS_2020!BJ95*41.868/1000,"")</f>
        <v/>
      </c>
      <c r="BK95" s="257" t="str">
        <f>IF(GUS_2020!BK95&lt;&gt;"",GUS_2020!BK95*41.868/1000,"")</f>
        <v/>
      </c>
      <c r="BL95" s="257" t="str">
        <f>IF(GUS_2020!BL95&lt;&gt;"",GUS_2020!BL95*41.868/1000,"")</f>
        <v/>
      </c>
      <c r="BM95" s="257" t="str">
        <f>IF(GUS_2020!BM95&lt;&gt;"",GUS_2020!BM95*41.868/1000,"")</f>
        <v/>
      </c>
      <c r="BN95" s="257" t="str">
        <f>IF(GUS_2020!BN95&lt;&gt;"",GUS_2020!BN95*41.868/1000,"")</f>
        <v/>
      </c>
      <c r="BO95" s="257" t="str">
        <f>IF(GUS_2020!BO95&lt;&gt;"",GUS_2020!BO95*41.868/1000,"")</f>
        <v/>
      </c>
      <c r="BP95" s="257" t="str">
        <f>IF(GUS_2020!BP95&lt;&gt;"",GUS_2020!BP95*41.868/1000,"")</f>
        <v/>
      </c>
      <c r="BQ95" s="257" t="str">
        <f>IF(GUS_2020!BQ95&lt;&gt;"",GUS_2020!BQ95*41.868/1000,"")</f>
        <v/>
      </c>
      <c r="BR95" s="257">
        <f>IF(GUS_2020!BR95&lt;&gt;"",GUS_2020!BR95*41.868/1000,"")</f>
        <v>15.365556</v>
      </c>
      <c r="BS95" s="257">
        <f>IF(GUS_2020!BS95&lt;&gt;"",GUS_2020!BS95*41.868/1000,"")</f>
        <v>17.291484000000001</v>
      </c>
    </row>
    <row r="96" spans="1:71" ht="22.5">
      <c r="A96" s="256" t="s">
        <v>737</v>
      </c>
      <c r="B96" s="257">
        <f>IF(GUS_2020!B96&lt;&gt;"",GUS_2020!B96*41.868/1000,"")</f>
        <v>61.755300000000005</v>
      </c>
      <c r="C96" s="257" t="str">
        <f>IF(GUS_2020!C96&lt;&gt;"",GUS_2020!C96*41.868/1000,"")</f>
        <v/>
      </c>
      <c r="D96" s="257" t="str">
        <f>IF(GUS_2020!D96&lt;&gt;"",GUS_2020!D96*41.868/1000,"")</f>
        <v/>
      </c>
      <c r="E96" s="257" t="str">
        <f>IF(GUS_2020!E96&lt;&gt;"",GUS_2020!E96*41.868/1000,"")</f>
        <v/>
      </c>
      <c r="F96" s="257" t="str">
        <f>IF(GUS_2020!F96&lt;&gt;"",GUS_2020!F96*41.868/1000,"")</f>
        <v/>
      </c>
      <c r="G96" s="257" t="str">
        <f>IF(GUS_2020!G96&lt;&gt;"",GUS_2020!G96*41.868/1000,"")</f>
        <v/>
      </c>
      <c r="H96" s="257" t="str">
        <f>IF(GUS_2020!H96&lt;&gt;"",GUS_2020!H96*41.868/1000,"")</f>
        <v/>
      </c>
      <c r="I96" s="257" t="str">
        <f>IF(GUS_2020!I96&lt;&gt;"",GUS_2020!I96*41.868/1000,"")</f>
        <v/>
      </c>
      <c r="J96" s="257" t="str">
        <f>IF(GUS_2020!J96&lt;&gt;"",GUS_2020!J96*41.868/1000,"")</f>
        <v/>
      </c>
      <c r="K96" s="257" t="str">
        <f>IF(GUS_2020!K96&lt;&gt;"",GUS_2020!K96*41.868/1000,"")</f>
        <v/>
      </c>
      <c r="L96" s="257" t="str">
        <f>IF(GUS_2020!L96&lt;&gt;"",GUS_2020!L96*41.868/1000,"")</f>
        <v/>
      </c>
      <c r="M96" s="257" t="str">
        <f>IF(GUS_2020!M96&lt;&gt;"",GUS_2020!M96*41.868/1000,"")</f>
        <v/>
      </c>
      <c r="N96" s="257" t="str">
        <f>IF(GUS_2020!N96&lt;&gt;"",GUS_2020!N96*41.868/1000,"")</f>
        <v/>
      </c>
      <c r="O96" s="257" t="str">
        <f>IF(GUS_2020!O96&lt;&gt;"",GUS_2020!O96*41.868/1000,"")</f>
        <v/>
      </c>
      <c r="P96" s="257" t="str">
        <f>IF(GUS_2020!P96&lt;&gt;"",GUS_2020!P96*41.868/1000,"")</f>
        <v/>
      </c>
      <c r="Q96" s="257" t="str">
        <f>IF(GUS_2020!Q96&lt;&gt;"",GUS_2020!Q96*41.868/1000,"")</f>
        <v/>
      </c>
      <c r="R96" s="257" t="str">
        <f>IF(GUS_2020!R96&lt;&gt;"",GUS_2020!R96*41.868/1000,"")</f>
        <v/>
      </c>
      <c r="S96" s="257" t="str">
        <f>IF(GUS_2020!S96&lt;&gt;"",GUS_2020!S96*41.868/1000,"")</f>
        <v/>
      </c>
      <c r="T96" s="257" t="str">
        <f>IF(GUS_2020!T96&lt;&gt;"",GUS_2020!T96*41.868/1000,"")</f>
        <v/>
      </c>
      <c r="U96" s="257" t="str">
        <f>IF(GUS_2020!U96&lt;&gt;"",GUS_2020!U96*41.868/1000,"")</f>
        <v/>
      </c>
      <c r="V96" s="257" t="str">
        <f>IF(GUS_2020!V96&lt;&gt;"",GUS_2020!V96*41.868/1000,"")</f>
        <v/>
      </c>
      <c r="W96" s="257" t="str">
        <f>IF(GUS_2020!W96&lt;&gt;"",GUS_2020!W96*41.868/1000,"")</f>
        <v/>
      </c>
      <c r="X96" s="257" t="str">
        <f>IF(GUS_2020!X96&lt;&gt;"",GUS_2020!X96*41.868/1000,"")</f>
        <v/>
      </c>
      <c r="Y96" s="257" t="str">
        <f>IF(GUS_2020!Y96&lt;&gt;"",GUS_2020!Y96*41.868/1000,"")</f>
        <v/>
      </c>
      <c r="Z96" s="257" t="str">
        <f>IF(GUS_2020!Z96&lt;&gt;"",GUS_2020!Z96*41.868/1000,"")</f>
        <v/>
      </c>
      <c r="AA96" s="257" t="str">
        <f>IF(GUS_2020!AA96&lt;&gt;"",GUS_2020!AA96*41.868/1000,"")</f>
        <v/>
      </c>
      <c r="AB96" s="257" t="str">
        <f>IF(GUS_2020!AB96&lt;&gt;"",GUS_2020!AB96*41.868/1000,"")</f>
        <v/>
      </c>
      <c r="AC96" s="257" t="str">
        <f>IF(GUS_2020!AC96&lt;&gt;"",GUS_2020!AC96*41.868/1000,"")</f>
        <v/>
      </c>
      <c r="AD96" s="257" t="str">
        <f>IF(GUS_2020!AD96&lt;&gt;"",GUS_2020!AD96*41.868/1000,"")</f>
        <v/>
      </c>
      <c r="AE96" s="257" t="str">
        <f>IF(GUS_2020!AE96&lt;&gt;"",GUS_2020!AE96*41.868/1000,"")</f>
        <v/>
      </c>
      <c r="AF96" s="257" t="str">
        <f>IF(GUS_2020!AF96&lt;&gt;"",GUS_2020!AF96*41.868/1000,"")</f>
        <v/>
      </c>
      <c r="AG96" s="257" t="str">
        <f>IF(GUS_2020!AG96&lt;&gt;"",GUS_2020!AG96*41.868/1000,"")</f>
        <v/>
      </c>
      <c r="AH96" s="257" t="str">
        <f>IF(GUS_2020!AH96&lt;&gt;"",GUS_2020!AH96*41.868/1000,"")</f>
        <v/>
      </c>
      <c r="AI96" s="257" t="str">
        <f>IF(GUS_2020!AI96&lt;&gt;"",GUS_2020!AI96*41.868/1000,"")</f>
        <v/>
      </c>
      <c r="AJ96" s="257" t="str">
        <f>IF(GUS_2020!AJ96&lt;&gt;"",GUS_2020!AJ96*41.868/1000,"")</f>
        <v/>
      </c>
      <c r="AK96" s="257" t="str">
        <f>IF(GUS_2020!AK96&lt;&gt;"",GUS_2020!AK96*41.868/1000,"")</f>
        <v/>
      </c>
      <c r="AL96" s="257" t="str">
        <f>IF(GUS_2020!AL96&lt;&gt;"",GUS_2020!AL96*41.868/1000,"")</f>
        <v/>
      </c>
      <c r="AM96" s="257" t="str">
        <f>IF(GUS_2020!AM96&lt;&gt;"",GUS_2020!AM96*41.868/1000,"")</f>
        <v/>
      </c>
      <c r="AN96" s="257" t="str">
        <f>IF(GUS_2020!AN96&lt;&gt;"",GUS_2020!AN96*41.868/1000,"")</f>
        <v/>
      </c>
      <c r="AO96" s="257" t="str">
        <f>IF(GUS_2020!AO96&lt;&gt;"",GUS_2020!AO96*41.868/1000,"")</f>
        <v/>
      </c>
      <c r="AP96" s="257" t="str">
        <f>IF(GUS_2020!AP96&lt;&gt;"",GUS_2020!AP96*41.868/1000,"")</f>
        <v/>
      </c>
      <c r="AQ96" s="257" t="str">
        <f>IF(GUS_2020!AQ96&lt;&gt;"",GUS_2020!AQ96*41.868/1000,"")</f>
        <v/>
      </c>
      <c r="AR96" s="257" t="str">
        <f>IF(GUS_2020!AR96&lt;&gt;"",GUS_2020!AR96*41.868/1000,"")</f>
        <v/>
      </c>
      <c r="AS96" s="257" t="str">
        <f>IF(GUS_2020!AS96&lt;&gt;"",GUS_2020!AS96*41.868/1000,"")</f>
        <v/>
      </c>
      <c r="AT96" s="257">
        <f>IF(GUS_2020!AT96&lt;&gt;"",GUS_2020!AT96*41.868/1000,"")</f>
        <v>0.41868</v>
      </c>
      <c r="AU96" s="257" t="str">
        <f>IF(GUS_2020!AU96&lt;&gt;"",GUS_2020!AU96*41.868/1000,"")</f>
        <v/>
      </c>
      <c r="AV96" s="257" t="str">
        <f>IF(GUS_2020!AV96&lt;&gt;"",GUS_2020!AV96*41.868/1000,"")</f>
        <v/>
      </c>
      <c r="AW96" s="257" t="str">
        <f>IF(GUS_2020!AW96&lt;&gt;"",GUS_2020!AW96*41.868/1000,"")</f>
        <v/>
      </c>
      <c r="AX96" s="257" t="str">
        <f>IF(GUS_2020!AX96&lt;&gt;"",GUS_2020!AX96*41.868/1000,"")</f>
        <v/>
      </c>
      <c r="AY96" s="257" t="str">
        <f>IF(GUS_2020!AY96&lt;&gt;"",GUS_2020!AY96*41.868/1000,"")</f>
        <v/>
      </c>
      <c r="AZ96" s="257" t="str">
        <f>IF(GUS_2020!AZ96&lt;&gt;"",GUS_2020!AZ96*41.868/1000,"")</f>
        <v/>
      </c>
      <c r="BA96" s="257" t="str">
        <f>IF(GUS_2020!BA96&lt;&gt;"",GUS_2020!BA96*41.868/1000,"")</f>
        <v/>
      </c>
      <c r="BB96" s="257" t="str">
        <f>IF(GUS_2020!BB96&lt;&gt;"",GUS_2020!BB96*41.868/1000,"")</f>
        <v/>
      </c>
      <c r="BC96" s="257" t="str">
        <f>IF(GUS_2020!BC96&lt;&gt;"",GUS_2020!BC96*41.868/1000,"")</f>
        <v/>
      </c>
      <c r="BD96" s="257" t="str">
        <f>IF(GUS_2020!BD96&lt;&gt;"",GUS_2020!BD96*41.868/1000,"")</f>
        <v/>
      </c>
      <c r="BE96" s="257" t="str">
        <f>IF(GUS_2020!BE96&lt;&gt;"",GUS_2020!BE96*41.868/1000,"")</f>
        <v/>
      </c>
      <c r="BF96" s="257" t="str">
        <f>IF(GUS_2020!BF96&lt;&gt;"",GUS_2020!BF96*41.868/1000,"")</f>
        <v/>
      </c>
      <c r="BG96" s="257" t="str">
        <f>IF(GUS_2020!BG96&lt;&gt;"",GUS_2020!BG96*41.868/1000,"")</f>
        <v/>
      </c>
      <c r="BH96" s="257" t="str">
        <f>IF(GUS_2020!BH96&lt;&gt;"",GUS_2020!BH96*41.868/1000,"")</f>
        <v/>
      </c>
      <c r="BI96" s="257" t="str">
        <f>IF(GUS_2020!BI96&lt;&gt;"",GUS_2020!BI96*41.868/1000,"")</f>
        <v/>
      </c>
      <c r="BJ96" s="257" t="str">
        <f>IF(GUS_2020!BJ96&lt;&gt;"",GUS_2020!BJ96*41.868/1000,"")</f>
        <v/>
      </c>
      <c r="BK96" s="257" t="str">
        <f>IF(GUS_2020!BK96&lt;&gt;"",GUS_2020!BK96*41.868/1000,"")</f>
        <v/>
      </c>
      <c r="BL96" s="257" t="str">
        <f>IF(GUS_2020!BL96&lt;&gt;"",GUS_2020!BL96*41.868/1000,"")</f>
        <v/>
      </c>
      <c r="BM96" s="257" t="str">
        <f>IF(GUS_2020!BM96&lt;&gt;"",GUS_2020!BM96*41.868/1000,"")</f>
        <v/>
      </c>
      <c r="BN96" s="257" t="str">
        <f>IF(GUS_2020!BN96&lt;&gt;"",GUS_2020!BN96*41.868/1000,"")</f>
        <v/>
      </c>
      <c r="BO96" s="257" t="str">
        <f>IF(GUS_2020!BO96&lt;&gt;"",GUS_2020!BO96*41.868/1000,"")</f>
        <v/>
      </c>
      <c r="BP96" s="257" t="str">
        <f>IF(GUS_2020!BP96&lt;&gt;"",GUS_2020!BP96*41.868/1000,"")</f>
        <v/>
      </c>
      <c r="BQ96" s="257" t="str">
        <f>IF(GUS_2020!BQ96&lt;&gt;"",GUS_2020!BQ96*41.868/1000,"")</f>
        <v/>
      </c>
      <c r="BR96" s="257">
        <f>IF(GUS_2020!BR96&lt;&gt;"",GUS_2020!BR96*41.868/1000,"")</f>
        <v>25.372008000000001</v>
      </c>
      <c r="BS96" s="257">
        <f>IF(GUS_2020!BS96&lt;&gt;"",GUS_2020!BS96*41.868/1000,"")</f>
        <v>35.964612000000002</v>
      </c>
    </row>
    <row r="97" spans="1:71" ht="22.5">
      <c r="A97" s="256" t="s">
        <v>738</v>
      </c>
      <c r="B97" s="257">
        <f>IF(GUS_2020!B97&lt;&gt;"",GUS_2020!B97*41.868/1000,"")</f>
        <v>3126.4929000000002</v>
      </c>
      <c r="C97" s="257">
        <f>IF(GUS_2020!C97&lt;&gt;"",GUS_2020!C97*41.868/1000,"")</f>
        <v>394.94084400000003</v>
      </c>
      <c r="D97" s="257">
        <f>IF(GUS_2020!D97&lt;&gt;"",GUS_2020!D97*41.868/1000,"")</f>
        <v>8.3317320000000006</v>
      </c>
      <c r="E97" s="257">
        <f>IF(GUS_2020!E97&lt;&gt;"",GUS_2020!E97*41.868/1000,"")</f>
        <v>15.072480000000001</v>
      </c>
      <c r="F97" s="257">
        <f>IF(GUS_2020!F97&lt;&gt;"",GUS_2020!F97*41.868/1000,"")</f>
        <v>362.40940799999998</v>
      </c>
      <c r="G97" s="257" t="str">
        <f>IF(GUS_2020!G97&lt;&gt;"",GUS_2020!G97*41.868/1000,"")</f>
        <v/>
      </c>
      <c r="H97" s="257">
        <f>IF(GUS_2020!H97&lt;&gt;"",GUS_2020!H97*41.868/1000,"")</f>
        <v>5.9452560000000005</v>
      </c>
      <c r="I97" s="257">
        <f>IF(GUS_2020!I97&lt;&gt;"",GUS_2020!I97*41.868/1000,"")</f>
        <v>-4.1868000000000002E-2</v>
      </c>
      <c r="J97" s="257">
        <f>IF(GUS_2020!J97&lt;&gt;"",GUS_2020!J97*41.868/1000,"")</f>
        <v>2.5120800000000001</v>
      </c>
      <c r="K97" s="257" t="str">
        <f>IF(GUS_2020!K97&lt;&gt;"",GUS_2020!K97*41.868/1000,"")</f>
        <v/>
      </c>
      <c r="L97" s="257">
        <f>IF(GUS_2020!L97&lt;&gt;"",GUS_2020!L97*41.868/1000,"")</f>
        <v>0.58615200000000001</v>
      </c>
      <c r="M97" s="257">
        <f>IF(GUS_2020!M97&lt;&gt;"",GUS_2020!M97*41.868/1000,"")</f>
        <v>8.3736000000000005E-2</v>
      </c>
      <c r="N97" s="257">
        <f>IF(GUS_2020!N97&lt;&gt;"",GUS_2020!N97*41.868/1000,"")</f>
        <v>16.454124</v>
      </c>
      <c r="O97" s="257" t="str">
        <f>IF(GUS_2020!O97&lt;&gt;"",GUS_2020!O97*41.868/1000,"")</f>
        <v/>
      </c>
      <c r="P97" s="257">
        <f>IF(GUS_2020!P97&lt;&gt;"",GUS_2020!P97*41.868/1000,"")</f>
        <v>6.6151439999999999</v>
      </c>
      <c r="Q97" s="257">
        <f>IF(GUS_2020!Q97&lt;&gt;"",GUS_2020!Q97*41.868/1000,"")</f>
        <v>7.9967880000000005</v>
      </c>
      <c r="R97" s="257">
        <f>IF(GUS_2020!R97&lt;&gt;"",GUS_2020!R97*41.868/1000,"")</f>
        <v>1.800324</v>
      </c>
      <c r="S97" s="257" t="str">
        <f>IF(GUS_2020!S97&lt;&gt;"",GUS_2020!S97*41.868/1000,"")</f>
        <v/>
      </c>
      <c r="T97" s="257" t="str">
        <f>IF(GUS_2020!T97&lt;&gt;"",GUS_2020!T97*41.868/1000,"")</f>
        <v/>
      </c>
      <c r="U97" s="257" t="str">
        <f>IF(GUS_2020!U97&lt;&gt;"",GUS_2020!U97*41.868/1000,"")</f>
        <v/>
      </c>
      <c r="V97" s="257" t="str">
        <f>IF(GUS_2020!V97&lt;&gt;"",GUS_2020!V97*41.868/1000,"")</f>
        <v/>
      </c>
      <c r="W97" s="257">
        <f>IF(GUS_2020!W97&lt;&gt;"",GUS_2020!W97*41.868/1000,"")</f>
        <v>1166.107536</v>
      </c>
      <c r="X97" s="257">
        <f>IF(GUS_2020!X97&lt;&gt;"",GUS_2020!X97*41.868/1000,"")</f>
        <v>-7.3687680000000002</v>
      </c>
      <c r="Y97" s="257" t="str">
        <f>IF(GUS_2020!Y97&lt;&gt;"",GUS_2020!Y97*41.868/1000,"")</f>
        <v/>
      </c>
      <c r="Z97" s="257">
        <f>IF(GUS_2020!Z97&lt;&gt;"",GUS_2020!Z97*41.868/1000,"")</f>
        <v>-0.12560400000000002</v>
      </c>
      <c r="AA97" s="257" t="str">
        <f>IF(GUS_2020!AA97&lt;&gt;"",GUS_2020!AA97*41.868/1000,"")</f>
        <v/>
      </c>
      <c r="AB97" s="257" t="str">
        <f>IF(GUS_2020!AB97&lt;&gt;"",GUS_2020!AB97*41.868/1000,"")</f>
        <v/>
      </c>
      <c r="AC97" s="257">
        <f>IF(GUS_2020!AC97&lt;&gt;"",GUS_2020!AC97*41.868/1000,"")</f>
        <v>17.291484000000001</v>
      </c>
      <c r="AD97" s="257" t="str">
        <f>IF(GUS_2020!AD97&lt;&gt;"",GUS_2020!AD97*41.868/1000,"")</f>
        <v/>
      </c>
      <c r="AE97" s="257">
        <f>IF(GUS_2020!AE97&lt;&gt;"",GUS_2020!AE97*41.868/1000,"")</f>
        <v>109.77789600000001</v>
      </c>
      <c r="AF97" s="257">
        <f>IF(GUS_2020!AF97&lt;&gt;"",GUS_2020!AF97*41.868/1000,"")</f>
        <v>177.05977200000001</v>
      </c>
      <c r="AG97" s="257">
        <f>IF(GUS_2020!AG97&lt;&gt;"",GUS_2020!AG97*41.868/1000,"")</f>
        <v>0.16747200000000001</v>
      </c>
      <c r="AH97" s="257" t="str">
        <f>IF(GUS_2020!AH97&lt;&gt;"",GUS_2020!AH97*41.868/1000,"")</f>
        <v/>
      </c>
      <c r="AI97" s="257">
        <f>IF(GUS_2020!AI97&lt;&gt;"",GUS_2020!AI97*41.868/1000,"")</f>
        <v>0.62802000000000002</v>
      </c>
      <c r="AJ97" s="257">
        <f>IF(GUS_2020!AJ97&lt;&gt;"",GUS_2020!AJ97*41.868/1000,"")</f>
        <v>0</v>
      </c>
      <c r="AK97" s="257">
        <f>IF(GUS_2020!AK97&lt;&gt;"",GUS_2020!AK97*41.868/1000,"")</f>
        <v>50.827752000000004</v>
      </c>
      <c r="AL97" s="257">
        <f>IF(GUS_2020!AL97&lt;&gt;"",GUS_2020!AL97*41.868/1000,"")</f>
        <v>711.37918800000011</v>
      </c>
      <c r="AM97" s="257">
        <f>IF(GUS_2020!AM97&lt;&gt;"",GUS_2020!AM97*41.868/1000,"")</f>
        <v>3.4750440000000005</v>
      </c>
      <c r="AN97" s="257">
        <f>IF(GUS_2020!AN97&lt;&gt;"",GUS_2020!AN97*41.868/1000,"")</f>
        <v>4.2705359999999999</v>
      </c>
      <c r="AO97" s="257">
        <f>IF(GUS_2020!AO97&lt;&gt;"",GUS_2020!AO97*41.868/1000,"")</f>
        <v>11.053152000000001</v>
      </c>
      <c r="AP97" s="257">
        <f>IF(GUS_2020!AP97&lt;&gt;"",GUS_2020!AP97*41.868/1000,"")</f>
        <v>45.887328000000004</v>
      </c>
      <c r="AQ97" s="257">
        <f>IF(GUS_2020!AQ97&lt;&gt;"",GUS_2020!AQ97*41.868/1000,"")</f>
        <v>3.0144960000000003</v>
      </c>
      <c r="AR97" s="257">
        <f>IF(GUS_2020!AR97&lt;&gt;"",GUS_2020!AR97*41.868/1000,"")</f>
        <v>6.6570120000000008</v>
      </c>
      <c r="AS97" s="257">
        <f>IF(GUS_2020!AS97&lt;&gt;"",GUS_2020!AS97*41.868/1000,"")</f>
        <v>32.070888000000004</v>
      </c>
      <c r="AT97" s="257">
        <f>IF(GUS_2020!AT97&lt;&gt;"",GUS_2020!AT97*41.868/1000,"")</f>
        <v>510.83146800000003</v>
      </c>
      <c r="AU97" s="257">
        <f>IF(GUS_2020!AU97&lt;&gt;"",GUS_2020!AU97*41.868/1000,"")</f>
        <v>279.80384400000003</v>
      </c>
      <c r="AV97" s="257" t="str">
        <f>IF(GUS_2020!AV97&lt;&gt;"",GUS_2020!AV97*41.868/1000,"")</f>
        <v/>
      </c>
      <c r="AW97" s="257" t="str">
        <f>IF(GUS_2020!AW97&lt;&gt;"",GUS_2020!AW97*41.868/1000,"")</f>
        <v/>
      </c>
      <c r="AX97" s="257" t="str">
        <f>IF(GUS_2020!AX97&lt;&gt;"",GUS_2020!AX97*41.868/1000,"")</f>
        <v/>
      </c>
      <c r="AY97" s="257" t="str">
        <f>IF(GUS_2020!AY97&lt;&gt;"",GUS_2020!AY97*41.868/1000,"")</f>
        <v/>
      </c>
      <c r="AZ97" s="257">
        <f>IF(GUS_2020!AZ97&lt;&gt;"",GUS_2020!AZ97*41.868/1000,"")</f>
        <v>3.34944</v>
      </c>
      <c r="BA97" s="257">
        <f>IF(GUS_2020!BA97&lt;&gt;"",GUS_2020!BA97*41.868/1000,"")</f>
        <v>1.088568</v>
      </c>
      <c r="BB97" s="257">
        <f>IF(GUS_2020!BB97&lt;&gt;"",GUS_2020!BB97*41.868/1000,"")</f>
        <v>213.02438400000003</v>
      </c>
      <c r="BC97" s="257" t="str">
        <f>IF(GUS_2020!BC97&lt;&gt;"",GUS_2020!BC97*41.868/1000,"")</f>
        <v/>
      </c>
      <c r="BD97" s="257">
        <f>IF(GUS_2020!BD97&lt;&gt;"",GUS_2020!BD97*41.868/1000,"")</f>
        <v>3.8518560000000002</v>
      </c>
      <c r="BE97" s="257">
        <f>IF(GUS_2020!BE97&lt;&gt;"",GUS_2020!BE97*41.868/1000,"")</f>
        <v>2.4283440000000001</v>
      </c>
      <c r="BF97" s="257" t="str">
        <f>IF(GUS_2020!BF97&lt;&gt;"",GUS_2020!BF97*41.868/1000,"")</f>
        <v/>
      </c>
      <c r="BG97" s="257">
        <f>IF(GUS_2020!BG97&lt;&gt;"",GUS_2020!BG97*41.868/1000,"")</f>
        <v>7.6618440000000003</v>
      </c>
      <c r="BH97" s="257">
        <f>IF(GUS_2020!BH97&lt;&gt;"",GUS_2020!BH97*41.868/1000,"")</f>
        <v>0.79549200000000009</v>
      </c>
      <c r="BI97" s="257">
        <f>IF(GUS_2020!BI97&lt;&gt;"",GUS_2020!BI97*41.868/1000,"")</f>
        <v>35.043516000000004</v>
      </c>
      <c r="BJ97" s="257" t="str">
        <f>IF(GUS_2020!BJ97&lt;&gt;"",GUS_2020!BJ97*41.868/1000,"")</f>
        <v/>
      </c>
      <c r="BK97" s="257" t="str">
        <f>IF(GUS_2020!BK97&lt;&gt;"",GUS_2020!BK97*41.868/1000,"")</f>
        <v/>
      </c>
      <c r="BL97" s="257">
        <f>IF(GUS_2020!BL97&lt;&gt;"",GUS_2020!BL97*41.868/1000,"")</f>
        <v>4.1868000000000002E-2</v>
      </c>
      <c r="BM97" s="257">
        <f>IF(GUS_2020!BM97&lt;&gt;"",GUS_2020!BM97*41.868/1000,"")</f>
        <v>12.476664000000001</v>
      </c>
      <c r="BN97" s="257">
        <f>IF(GUS_2020!BN97&lt;&gt;"",GUS_2020!BN97*41.868/1000,"")</f>
        <v>34.792308000000006</v>
      </c>
      <c r="BO97" s="257">
        <f>IF(GUS_2020!BO97&lt;&gt;"",GUS_2020!BO97*41.868/1000,"")</f>
        <v>26.376840000000001</v>
      </c>
      <c r="BP97" s="257">
        <f>IF(GUS_2020!BP97&lt;&gt;"",GUS_2020!BP97*41.868/1000,"")</f>
        <v>8.4154680000000006</v>
      </c>
      <c r="BQ97" s="257" t="str">
        <f>IF(GUS_2020!BQ97&lt;&gt;"",GUS_2020!BQ97*41.868/1000,"")</f>
        <v/>
      </c>
      <c r="BR97" s="257">
        <f>IF(GUS_2020!BR97&lt;&gt;"",GUS_2020!BR97*41.868/1000,"")</f>
        <v>234.54453600000002</v>
      </c>
      <c r="BS97" s="257">
        <f>IF(GUS_2020!BS97&lt;&gt;"",GUS_2020!BS97*41.868/1000,"")</f>
        <v>488.97637200000003</v>
      </c>
    </row>
    <row r="98" spans="1:71" ht="22.5">
      <c r="A98" s="256" t="s">
        <v>739</v>
      </c>
      <c r="B98" s="257">
        <f>IF(GUS_2020!B98&lt;&gt;"",GUS_2020!B98*41.868/1000,"")</f>
        <v>242.49945600000001</v>
      </c>
      <c r="C98" s="257">
        <f>IF(GUS_2020!C98&lt;&gt;"",GUS_2020!C98*41.868/1000,"")</f>
        <v>4.3961399999999999</v>
      </c>
      <c r="D98" s="257">
        <f>IF(GUS_2020!D98&lt;&gt;"",GUS_2020!D98*41.868/1000,"")</f>
        <v>0.293076</v>
      </c>
      <c r="E98" s="257" t="str">
        <f>IF(GUS_2020!E98&lt;&gt;"",GUS_2020!E98*41.868/1000,"")</f>
        <v/>
      </c>
      <c r="F98" s="257">
        <f>IF(GUS_2020!F98&lt;&gt;"",GUS_2020!F98*41.868/1000,"")</f>
        <v>2.2608720000000004</v>
      </c>
      <c r="G98" s="257" t="str">
        <f>IF(GUS_2020!G98&lt;&gt;"",GUS_2020!G98*41.868/1000,"")</f>
        <v/>
      </c>
      <c r="H98" s="257" t="str">
        <f>IF(GUS_2020!H98&lt;&gt;"",GUS_2020!H98*41.868/1000,"")</f>
        <v/>
      </c>
      <c r="I98" s="257" t="str">
        <f>IF(GUS_2020!I98&lt;&gt;"",GUS_2020!I98*41.868/1000,"")</f>
        <v/>
      </c>
      <c r="J98" s="257">
        <f>IF(GUS_2020!J98&lt;&gt;"",GUS_2020!J98*41.868/1000,"")</f>
        <v>1.3816440000000001</v>
      </c>
      <c r="K98" s="257" t="str">
        <f>IF(GUS_2020!K98&lt;&gt;"",GUS_2020!K98*41.868/1000,"")</f>
        <v/>
      </c>
      <c r="L98" s="257">
        <f>IF(GUS_2020!L98&lt;&gt;"",GUS_2020!L98*41.868/1000,"")</f>
        <v>0.46054800000000001</v>
      </c>
      <c r="M98" s="257" t="str">
        <f>IF(GUS_2020!M98&lt;&gt;"",GUS_2020!M98*41.868/1000,"")</f>
        <v/>
      </c>
      <c r="N98" s="257" t="str">
        <f>IF(GUS_2020!N98&lt;&gt;"",GUS_2020!N98*41.868/1000,"")</f>
        <v/>
      </c>
      <c r="O98" s="257" t="str">
        <f>IF(GUS_2020!O98&lt;&gt;"",GUS_2020!O98*41.868/1000,"")</f>
        <v/>
      </c>
      <c r="P98" s="257" t="str">
        <f>IF(GUS_2020!P98&lt;&gt;"",GUS_2020!P98*41.868/1000,"")</f>
        <v/>
      </c>
      <c r="Q98" s="257" t="str">
        <f>IF(GUS_2020!Q98&lt;&gt;"",GUS_2020!Q98*41.868/1000,"")</f>
        <v/>
      </c>
      <c r="R98" s="257" t="str">
        <f>IF(GUS_2020!R98&lt;&gt;"",GUS_2020!R98*41.868/1000,"")</f>
        <v/>
      </c>
      <c r="S98" s="257" t="str">
        <f>IF(GUS_2020!S98&lt;&gt;"",GUS_2020!S98*41.868/1000,"")</f>
        <v/>
      </c>
      <c r="T98" s="257" t="str">
        <f>IF(GUS_2020!T98&lt;&gt;"",GUS_2020!T98*41.868/1000,"")</f>
        <v/>
      </c>
      <c r="U98" s="257" t="str">
        <f>IF(GUS_2020!U98&lt;&gt;"",GUS_2020!U98*41.868/1000,"")</f>
        <v/>
      </c>
      <c r="V98" s="257" t="str">
        <f>IF(GUS_2020!V98&lt;&gt;"",GUS_2020!V98*41.868/1000,"")</f>
        <v/>
      </c>
      <c r="W98" s="257">
        <f>IF(GUS_2020!W98&lt;&gt;"",GUS_2020!W98*41.868/1000,"")</f>
        <v>152.19018000000003</v>
      </c>
      <c r="X98" s="257" t="str">
        <f>IF(GUS_2020!X98&lt;&gt;"",GUS_2020!X98*41.868/1000,"")</f>
        <v/>
      </c>
      <c r="Y98" s="257" t="str">
        <f>IF(GUS_2020!Y98&lt;&gt;"",GUS_2020!Y98*41.868/1000,"")</f>
        <v/>
      </c>
      <c r="Z98" s="257" t="str">
        <f>IF(GUS_2020!Z98&lt;&gt;"",GUS_2020!Z98*41.868/1000,"")</f>
        <v/>
      </c>
      <c r="AA98" s="257" t="str">
        <f>IF(GUS_2020!AA98&lt;&gt;"",GUS_2020!AA98*41.868/1000,"")</f>
        <v/>
      </c>
      <c r="AB98" s="257" t="str">
        <f>IF(GUS_2020!AB98&lt;&gt;"",GUS_2020!AB98*41.868/1000,"")</f>
        <v/>
      </c>
      <c r="AC98" s="257" t="str">
        <f>IF(GUS_2020!AC98&lt;&gt;"",GUS_2020!AC98*41.868/1000,"")</f>
        <v/>
      </c>
      <c r="AD98" s="257" t="str">
        <f>IF(GUS_2020!AD98&lt;&gt;"",GUS_2020!AD98*41.868/1000,"")</f>
        <v/>
      </c>
      <c r="AE98" s="257">
        <f>IF(GUS_2020!AE98&lt;&gt;"",GUS_2020!AE98*41.868/1000,"")</f>
        <v>3.7262520000000006</v>
      </c>
      <c r="AF98" s="257" t="str">
        <f>IF(GUS_2020!AF98&lt;&gt;"",GUS_2020!AF98*41.868/1000,"")</f>
        <v/>
      </c>
      <c r="AG98" s="257" t="str">
        <f>IF(GUS_2020!AG98&lt;&gt;"",GUS_2020!AG98*41.868/1000,"")</f>
        <v/>
      </c>
      <c r="AH98" s="257" t="str">
        <f>IF(GUS_2020!AH98&lt;&gt;"",GUS_2020!AH98*41.868/1000,"")</f>
        <v/>
      </c>
      <c r="AI98" s="257" t="str">
        <f>IF(GUS_2020!AI98&lt;&gt;"",GUS_2020!AI98*41.868/1000,"")</f>
        <v/>
      </c>
      <c r="AJ98" s="257">
        <f>IF(GUS_2020!AJ98&lt;&gt;"",GUS_2020!AJ98*41.868/1000,"")</f>
        <v>0</v>
      </c>
      <c r="AK98" s="257">
        <f>IF(GUS_2020!AK98&lt;&gt;"",GUS_2020!AK98*41.868/1000,"")</f>
        <v>50.115996000000003</v>
      </c>
      <c r="AL98" s="257" t="str">
        <f>IF(GUS_2020!AL98&lt;&gt;"",GUS_2020!AL98*41.868/1000,"")</f>
        <v/>
      </c>
      <c r="AM98" s="257" t="str">
        <f>IF(GUS_2020!AM98&lt;&gt;"",GUS_2020!AM98*41.868/1000,"")</f>
        <v/>
      </c>
      <c r="AN98" s="257">
        <f>IF(GUS_2020!AN98&lt;&gt;"",GUS_2020!AN98*41.868/1000,"")</f>
        <v>4.2705359999999999</v>
      </c>
      <c r="AO98" s="257">
        <f>IF(GUS_2020!AO98&lt;&gt;"",GUS_2020!AO98*41.868/1000,"")</f>
        <v>10.04832</v>
      </c>
      <c r="AP98" s="257">
        <f>IF(GUS_2020!AP98&lt;&gt;"",GUS_2020!AP98*41.868/1000,"")</f>
        <v>45.887328000000004</v>
      </c>
      <c r="AQ98" s="257" t="str">
        <f>IF(GUS_2020!AQ98&lt;&gt;"",GUS_2020!AQ98*41.868/1000,"")</f>
        <v/>
      </c>
      <c r="AR98" s="257">
        <f>IF(GUS_2020!AR98&lt;&gt;"",GUS_2020!AR98*41.868/1000,"")</f>
        <v>6.6570120000000008</v>
      </c>
      <c r="AS98" s="257">
        <f>IF(GUS_2020!AS98&lt;&gt;"",GUS_2020!AS98*41.868/1000,"")</f>
        <v>31.484736000000002</v>
      </c>
      <c r="AT98" s="257">
        <f>IF(GUS_2020!AT98&lt;&gt;"",GUS_2020!AT98*41.868/1000,"")</f>
        <v>85.913135999999994</v>
      </c>
      <c r="AU98" s="257" t="str">
        <f>IF(GUS_2020!AU98&lt;&gt;"",GUS_2020!AU98*41.868/1000,"")</f>
        <v/>
      </c>
      <c r="AV98" s="257" t="str">
        <f>IF(GUS_2020!AV98&lt;&gt;"",GUS_2020!AV98*41.868/1000,"")</f>
        <v/>
      </c>
      <c r="AW98" s="257" t="str">
        <f>IF(GUS_2020!AW98&lt;&gt;"",GUS_2020!AW98*41.868/1000,"")</f>
        <v/>
      </c>
      <c r="AX98" s="257" t="str">
        <f>IF(GUS_2020!AX98&lt;&gt;"",GUS_2020!AX98*41.868/1000,"")</f>
        <v/>
      </c>
      <c r="AY98" s="257" t="str">
        <f>IF(GUS_2020!AY98&lt;&gt;"",GUS_2020!AY98*41.868/1000,"")</f>
        <v/>
      </c>
      <c r="AZ98" s="257" t="str">
        <f>IF(GUS_2020!AZ98&lt;&gt;"",GUS_2020!AZ98*41.868/1000,"")</f>
        <v/>
      </c>
      <c r="BA98" s="257" t="str">
        <f>IF(GUS_2020!BA98&lt;&gt;"",GUS_2020!BA98*41.868/1000,"")</f>
        <v/>
      </c>
      <c r="BB98" s="257" t="str">
        <f>IF(GUS_2020!BB98&lt;&gt;"",GUS_2020!BB98*41.868/1000,"")</f>
        <v/>
      </c>
      <c r="BC98" s="257" t="str">
        <f>IF(GUS_2020!BC98&lt;&gt;"",GUS_2020!BC98*41.868/1000,"")</f>
        <v/>
      </c>
      <c r="BD98" s="257" t="str">
        <f>IF(GUS_2020!BD98&lt;&gt;"",GUS_2020!BD98*41.868/1000,"")</f>
        <v/>
      </c>
      <c r="BE98" s="257" t="str">
        <f>IF(GUS_2020!BE98&lt;&gt;"",GUS_2020!BE98*41.868/1000,"")</f>
        <v/>
      </c>
      <c r="BF98" s="257" t="str">
        <f>IF(GUS_2020!BF98&lt;&gt;"",GUS_2020!BF98*41.868/1000,"")</f>
        <v/>
      </c>
      <c r="BG98" s="257" t="str">
        <f>IF(GUS_2020!BG98&lt;&gt;"",GUS_2020!BG98*41.868/1000,"")</f>
        <v/>
      </c>
      <c r="BH98" s="257" t="str">
        <f>IF(GUS_2020!BH98&lt;&gt;"",GUS_2020!BH98*41.868/1000,"")</f>
        <v/>
      </c>
      <c r="BI98" s="257" t="str">
        <f>IF(GUS_2020!BI98&lt;&gt;"",GUS_2020!BI98*41.868/1000,"")</f>
        <v/>
      </c>
      <c r="BJ98" s="257" t="str">
        <f>IF(GUS_2020!BJ98&lt;&gt;"",GUS_2020!BJ98*41.868/1000,"")</f>
        <v/>
      </c>
      <c r="BK98" s="257" t="str">
        <f>IF(GUS_2020!BK98&lt;&gt;"",GUS_2020!BK98*41.868/1000,"")</f>
        <v/>
      </c>
      <c r="BL98" s="257" t="str">
        <f>IF(GUS_2020!BL98&lt;&gt;"",GUS_2020!BL98*41.868/1000,"")</f>
        <v/>
      </c>
      <c r="BM98" s="257" t="str">
        <f>IF(GUS_2020!BM98&lt;&gt;"",GUS_2020!BM98*41.868/1000,"")</f>
        <v/>
      </c>
      <c r="BN98" s="257" t="str">
        <f>IF(GUS_2020!BN98&lt;&gt;"",GUS_2020!BN98*41.868/1000,"")</f>
        <v/>
      </c>
      <c r="BO98" s="257" t="str">
        <f>IF(GUS_2020!BO98&lt;&gt;"",GUS_2020!BO98*41.868/1000,"")</f>
        <v/>
      </c>
      <c r="BP98" s="257" t="str">
        <f>IF(GUS_2020!BP98&lt;&gt;"",GUS_2020!BP98*41.868/1000,"")</f>
        <v/>
      </c>
      <c r="BQ98" s="257" t="str">
        <f>IF(GUS_2020!BQ98&lt;&gt;"",GUS_2020!BQ98*41.868/1000,"")</f>
        <v/>
      </c>
      <c r="BR98" s="257" t="str">
        <f>IF(GUS_2020!BR98&lt;&gt;"",GUS_2020!BR98*41.868/1000,"")</f>
        <v/>
      </c>
      <c r="BS98" s="257" t="str">
        <f>IF(GUS_2020!BS98&lt;&gt;"",GUS_2020!BS98*41.868/1000,"")</f>
        <v/>
      </c>
    </row>
    <row r="99" spans="1:71" ht="33.75">
      <c r="A99" s="256" t="s">
        <v>740</v>
      </c>
      <c r="B99" s="257">
        <f>IF(GUS_2020!B99&lt;&gt;"",GUS_2020!B99*41.868/1000,"")</f>
        <v>224.538084</v>
      </c>
      <c r="C99" s="257">
        <f>IF(GUS_2020!C99&lt;&gt;"",GUS_2020!C99*41.868/1000,"")</f>
        <v>4.3961399999999999</v>
      </c>
      <c r="D99" s="257">
        <f>IF(GUS_2020!D99&lt;&gt;"",GUS_2020!D99*41.868/1000,"")</f>
        <v>0.293076</v>
      </c>
      <c r="E99" s="257" t="str">
        <f>IF(GUS_2020!E99&lt;&gt;"",GUS_2020!E99*41.868/1000,"")</f>
        <v/>
      </c>
      <c r="F99" s="257">
        <f>IF(GUS_2020!F99&lt;&gt;"",GUS_2020!F99*41.868/1000,"")</f>
        <v>2.2608720000000004</v>
      </c>
      <c r="G99" s="257" t="str">
        <f>IF(GUS_2020!G99&lt;&gt;"",GUS_2020!G99*41.868/1000,"")</f>
        <v/>
      </c>
      <c r="H99" s="257" t="str">
        <f>IF(GUS_2020!H99&lt;&gt;"",GUS_2020!H99*41.868/1000,"")</f>
        <v/>
      </c>
      <c r="I99" s="257" t="str">
        <f>IF(GUS_2020!I99&lt;&gt;"",GUS_2020!I99*41.868/1000,"")</f>
        <v/>
      </c>
      <c r="J99" s="257">
        <f>IF(GUS_2020!J99&lt;&gt;"",GUS_2020!J99*41.868/1000,"")</f>
        <v>1.3816440000000001</v>
      </c>
      <c r="K99" s="257" t="str">
        <f>IF(GUS_2020!K99&lt;&gt;"",GUS_2020!K99*41.868/1000,"")</f>
        <v/>
      </c>
      <c r="L99" s="257">
        <f>IF(GUS_2020!L99&lt;&gt;"",GUS_2020!L99*41.868/1000,"")</f>
        <v>0.46054800000000001</v>
      </c>
      <c r="M99" s="257" t="str">
        <f>IF(GUS_2020!M99&lt;&gt;"",GUS_2020!M99*41.868/1000,"")</f>
        <v/>
      </c>
      <c r="N99" s="257" t="str">
        <f>IF(GUS_2020!N99&lt;&gt;"",GUS_2020!N99*41.868/1000,"")</f>
        <v/>
      </c>
      <c r="O99" s="257" t="str">
        <f>IF(GUS_2020!O99&lt;&gt;"",GUS_2020!O99*41.868/1000,"")</f>
        <v/>
      </c>
      <c r="P99" s="257" t="str">
        <f>IF(GUS_2020!P99&lt;&gt;"",GUS_2020!P99*41.868/1000,"")</f>
        <v/>
      </c>
      <c r="Q99" s="257" t="str">
        <f>IF(GUS_2020!Q99&lt;&gt;"",GUS_2020!Q99*41.868/1000,"")</f>
        <v/>
      </c>
      <c r="R99" s="257" t="str">
        <f>IF(GUS_2020!R99&lt;&gt;"",GUS_2020!R99*41.868/1000,"")</f>
        <v/>
      </c>
      <c r="S99" s="257" t="str">
        <f>IF(GUS_2020!S99&lt;&gt;"",GUS_2020!S99*41.868/1000,"")</f>
        <v/>
      </c>
      <c r="T99" s="257" t="str">
        <f>IF(GUS_2020!T99&lt;&gt;"",GUS_2020!T99*41.868/1000,"")</f>
        <v/>
      </c>
      <c r="U99" s="257" t="str">
        <f>IF(GUS_2020!U99&lt;&gt;"",GUS_2020!U99*41.868/1000,"")</f>
        <v/>
      </c>
      <c r="V99" s="257" t="str">
        <f>IF(GUS_2020!V99&lt;&gt;"",GUS_2020!V99*41.868/1000,"")</f>
        <v/>
      </c>
      <c r="W99" s="257">
        <f>IF(GUS_2020!W99&lt;&gt;"",GUS_2020!W99*41.868/1000,"")</f>
        <v>134.22880800000001</v>
      </c>
      <c r="X99" s="257" t="str">
        <f>IF(GUS_2020!X99&lt;&gt;"",GUS_2020!X99*41.868/1000,"")</f>
        <v/>
      </c>
      <c r="Y99" s="257" t="str">
        <f>IF(GUS_2020!Y99&lt;&gt;"",GUS_2020!Y99*41.868/1000,"")</f>
        <v/>
      </c>
      <c r="Z99" s="257" t="str">
        <f>IF(GUS_2020!Z99&lt;&gt;"",GUS_2020!Z99*41.868/1000,"")</f>
        <v/>
      </c>
      <c r="AA99" s="257" t="str">
        <f>IF(GUS_2020!AA99&lt;&gt;"",GUS_2020!AA99*41.868/1000,"")</f>
        <v/>
      </c>
      <c r="AB99" s="257" t="str">
        <f>IF(GUS_2020!AB99&lt;&gt;"",GUS_2020!AB99*41.868/1000,"")</f>
        <v/>
      </c>
      <c r="AC99" s="257" t="str">
        <f>IF(GUS_2020!AC99&lt;&gt;"",GUS_2020!AC99*41.868/1000,"")</f>
        <v/>
      </c>
      <c r="AD99" s="257" t="str">
        <f>IF(GUS_2020!AD99&lt;&gt;"",GUS_2020!AD99*41.868/1000,"")</f>
        <v/>
      </c>
      <c r="AE99" s="257">
        <f>IF(GUS_2020!AE99&lt;&gt;"",GUS_2020!AE99*41.868/1000,"")</f>
        <v>3.7262520000000006</v>
      </c>
      <c r="AF99" s="257" t="str">
        <f>IF(GUS_2020!AF99&lt;&gt;"",GUS_2020!AF99*41.868/1000,"")</f>
        <v/>
      </c>
      <c r="AG99" s="257" t="str">
        <f>IF(GUS_2020!AG99&lt;&gt;"",GUS_2020!AG99*41.868/1000,"")</f>
        <v/>
      </c>
      <c r="AH99" s="257" t="str">
        <f>IF(GUS_2020!AH99&lt;&gt;"",GUS_2020!AH99*41.868/1000,"")</f>
        <v/>
      </c>
      <c r="AI99" s="257" t="str">
        <f>IF(GUS_2020!AI99&lt;&gt;"",GUS_2020!AI99*41.868/1000,"")</f>
        <v/>
      </c>
      <c r="AJ99" s="257">
        <f>IF(GUS_2020!AJ99&lt;&gt;"",GUS_2020!AJ99*41.868/1000,"")</f>
        <v>0</v>
      </c>
      <c r="AK99" s="257">
        <f>IF(GUS_2020!AK99&lt;&gt;"",GUS_2020!AK99*41.868/1000,"")</f>
        <v>50.115996000000003</v>
      </c>
      <c r="AL99" s="257" t="str">
        <f>IF(GUS_2020!AL99&lt;&gt;"",GUS_2020!AL99*41.868/1000,"")</f>
        <v/>
      </c>
      <c r="AM99" s="257" t="str">
        <f>IF(GUS_2020!AM99&lt;&gt;"",GUS_2020!AM99*41.868/1000,"")</f>
        <v/>
      </c>
      <c r="AN99" s="257">
        <f>IF(GUS_2020!AN99&lt;&gt;"",GUS_2020!AN99*41.868/1000,"")</f>
        <v>0.37681200000000004</v>
      </c>
      <c r="AO99" s="257">
        <f>IF(GUS_2020!AO99&lt;&gt;"",GUS_2020!AO99*41.868/1000,"")</f>
        <v>0.92109600000000003</v>
      </c>
      <c r="AP99" s="257">
        <f>IF(GUS_2020!AP99&lt;&gt;"",GUS_2020!AP99*41.868/1000,"")</f>
        <v>45.887328000000004</v>
      </c>
      <c r="AQ99" s="257" t="str">
        <f>IF(GUS_2020!AQ99&lt;&gt;"",GUS_2020!AQ99*41.868/1000,"")</f>
        <v/>
      </c>
      <c r="AR99" s="257">
        <f>IF(GUS_2020!AR99&lt;&gt;"",GUS_2020!AR99*41.868/1000,"")</f>
        <v>1.7165880000000002</v>
      </c>
      <c r="AS99" s="257">
        <f>IF(GUS_2020!AS99&lt;&gt;"",GUS_2020!AS99*41.868/1000,"")</f>
        <v>31.484736000000002</v>
      </c>
      <c r="AT99" s="257">
        <f>IF(GUS_2020!AT99&lt;&gt;"",GUS_2020!AT99*41.868/1000,"")</f>
        <v>85.913135999999994</v>
      </c>
      <c r="AU99" s="257" t="str">
        <f>IF(GUS_2020!AU99&lt;&gt;"",GUS_2020!AU99*41.868/1000,"")</f>
        <v/>
      </c>
      <c r="AV99" s="257" t="str">
        <f>IF(GUS_2020!AV99&lt;&gt;"",GUS_2020!AV99*41.868/1000,"")</f>
        <v/>
      </c>
      <c r="AW99" s="257" t="str">
        <f>IF(GUS_2020!AW99&lt;&gt;"",GUS_2020!AW99*41.868/1000,"")</f>
        <v/>
      </c>
      <c r="AX99" s="257" t="str">
        <f>IF(GUS_2020!AX99&lt;&gt;"",GUS_2020!AX99*41.868/1000,"")</f>
        <v/>
      </c>
      <c r="AY99" s="257" t="str">
        <f>IF(GUS_2020!AY99&lt;&gt;"",GUS_2020!AY99*41.868/1000,"")</f>
        <v/>
      </c>
      <c r="AZ99" s="257" t="str">
        <f>IF(GUS_2020!AZ99&lt;&gt;"",GUS_2020!AZ99*41.868/1000,"")</f>
        <v/>
      </c>
      <c r="BA99" s="257" t="str">
        <f>IF(GUS_2020!BA99&lt;&gt;"",GUS_2020!BA99*41.868/1000,"")</f>
        <v/>
      </c>
      <c r="BB99" s="257" t="str">
        <f>IF(GUS_2020!BB99&lt;&gt;"",GUS_2020!BB99*41.868/1000,"")</f>
        <v/>
      </c>
      <c r="BC99" s="257" t="str">
        <f>IF(GUS_2020!BC99&lt;&gt;"",GUS_2020!BC99*41.868/1000,"")</f>
        <v/>
      </c>
      <c r="BD99" s="257" t="str">
        <f>IF(GUS_2020!BD99&lt;&gt;"",GUS_2020!BD99*41.868/1000,"")</f>
        <v/>
      </c>
      <c r="BE99" s="257" t="str">
        <f>IF(GUS_2020!BE99&lt;&gt;"",GUS_2020!BE99*41.868/1000,"")</f>
        <v/>
      </c>
      <c r="BF99" s="257" t="str">
        <f>IF(GUS_2020!BF99&lt;&gt;"",GUS_2020!BF99*41.868/1000,"")</f>
        <v/>
      </c>
      <c r="BG99" s="257" t="str">
        <f>IF(GUS_2020!BG99&lt;&gt;"",GUS_2020!BG99*41.868/1000,"")</f>
        <v/>
      </c>
      <c r="BH99" s="257" t="str">
        <f>IF(GUS_2020!BH99&lt;&gt;"",GUS_2020!BH99*41.868/1000,"")</f>
        <v/>
      </c>
      <c r="BI99" s="257" t="str">
        <f>IF(GUS_2020!BI99&lt;&gt;"",GUS_2020!BI99*41.868/1000,"")</f>
        <v/>
      </c>
      <c r="BJ99" s="257" t="str">
        <f>IF(GUS_2020!BJ99&lt;&gt;"",GUS_2020!BJ99*41.868/1000,"")</f>
        <v/>
      </c>
      <c r="BK99" s="257" t="str">
        <f>IF(GUS_2020!BK99&lt;&gt;"",GUS_2020!BK99*41.868/1000,"")</f>
        <v/>
      </c>
      <c r="BL99" s="257" t="str">
        <f>IF(GUS_2020!BL99&lt;&gt;"",GUS_2020!BL99*41.868/1000,"")</f>
        <v/>
      </c>
      <c r="BM99" s="257" t="str">
        <f>IF(GUS_2020!BM99&lt;&gt;"",GUS_2020!BM99*41.868/1000,"")</f>
        <v/>
      </c>
      <c r="BN99" s="257" t="str">
        <f>IF(GUS_2020!BN99&lt;&gt;"",GUS_2020!BN99*41.868/1000,"")</f>
        <v/>
      </c>
      <c r="BO99" s="257" t="str">
        <f>IF(GUS_2020!BO99&lt;&gt;"",GUS_2020!BO99*41.868/1000,"")</f>
        <v/>
      </c>
      <c r="BP99" s="257" t="str">
        <f>IF(GUS_2020!BP99&lt;&gt;"",GUS_2020!BP99*41.868/1000,"")</f>
        <v/>
      </c>
      <c r="BQ99" s="257" t="str">
        <f>IF(GUS_2020!BQ99&lt;&gt;"",GUS_2020!BQ99*41.868/1000,"")</f>
        <v/>
      </c>
      <c r="BR99" s="257" t="str">
        <f>IF(GUS_2020!BR99&lt;&gt;"",GUS_2020!BR99*41.868/1000,"")</f>
        <v/>
      </c>
      <c r="BS99" s="257" t="str">
        <f>IF(GUS_2020!BS99&lt;&gt;"",GUS_2020!BS99*41.868/1000,"")</f>
        <v/>
      </c>
    </row>
    <row r="100" spans="1:71" ht="22.5">
      <c r="A100" s="256" t="s">
        <v>741</v>
      </c>
      <c r="B100" s="257" t="str">
        <f>IF(GUS_2020!B100&lt;&gt;"",GUS_2020!B100*41.868/1000,"")</f>
        <v/>
      </c>
      <c r="C100" s="257" t="str">
        <f>IF(GUS_2020!C100&lt;&gt;"",GUS_2020!C100*41.868/1000,"")</f>
        <v/>
      </c>
      <c r="D100" s="257" t="str">
        <f>IF(GUS_2020!D100&lt;&gt;"",GUS_2020!D100*41.868/1000,"")</f>
        <v/>
      </c>
      <c r="E100" s="257" t="str">
        <f>IF(GUS_2020!E100&lt;&gt;"",GUS_2020!E100*41.868/1000,"")</f>
        <v/>
      </c>
      <c r="F100" s="257" t="str">
        <f>IF(GUS_2020!F100&lt;&gt;"",GUS_2020!F100*41.868/1000,"")</f>
        <v/>
      </c>
      <c r="G100" s="257" t="str">
        <f>IF(GUS_2020!G100&lt;&gt;"",GUS_2020!G100*41.868/1000,"")</f>
        <v/>
      </c>
      <c r="H100" s="257" t="str">
        <f>IF(GUS_2020!H100&lt;&gt;"",GUS_2020!H100*41.868/1000,"")</f>
        <v/>
      </c>
      <c r="I100" s="257" t="str">
        <f>IF(GUS_2020!I100&lt;&gt;"",GUS_2020!I100*41.868/1000,"")</f>
        <v/>
      </c>
      <c r="J100" s="257" t="str">
        <f>IF(GUS_2020!J100&lt;&gt;"",GUS_2020!J100*41.868/1000,"")</f>
        <v/>
      </c>
      <c r="K100" s="257" t="str">
        <f>IF(GUS_2020!K100&lt;&gt;"",GUS_2020!K100*41.868/1000,"")</f>
        <v/>
      </c>
      <c r="L100" s="257" t="str">
        <f>IF(GUS_2020!L100&lt;&gt;"",GUS_2020!L100*41.868/1000,"")</f>
        <v/>
      </c>
      <c r="M100" s="257" t="str">
        <f>IF(GUS_2020!M100&lt;&gt;"",GUS_2020!M100*41.868/1000,"")</f>
        <v/>
      </c>
      <c r="N100" s="257" t="str">
        <f>IF(GUS_2020!N100&lt;&gt;"",GUS_2020!N100*41.868/1000,"")</f>
        <v/>
      </c>
      <c r="O100" s="257" t="str">
        <f>IF(GUS_2020!O100&lt;&gt;"",GUS_2020!O100*41.868/1000,"")</f>
        <v/>
      </c>
      <c r="P100" s="257" t="str">
        <f>IF(GUS_2020!P100&lt;&gt;"",GUS_2020!P100*41.868/1000,"")</f>
        <v/>
      </c>
      <c r="Q100" s="257" t="str">
        <f>IF(GUS_2020!Q100&lt;&gt;"",GUS_2020!Q100*41.868/1000,"")</f>
        <v/>
      </c>
      <c r="R100" s="257" t="str">
        <f>IF(GUS_2020!R100&lt;&gt;"",GUS_2020!R100*41.868/1000,"")</f>
        <v/>
      </c>
      <c r="S100" s="257" t="str">
        <f>IF(GUS_2020!S100&lt;&gt;"",GUS_2020!S100*41.868/1000,"")</f>
        <v/>
      </c>
      <c r="T100" s="257" t="str">
        <f>IF(GUS_2020!T100&lt;&gt;"",GUS_2020!T100*41.868/1000,"")</f>
        <v/>
      </c>
      <c r="U100" s="257" t="str">
        <f>IF(GUS_2020!U100&lt;&gt;"",GUS_2020!U100*41.868/1000,"")</f>
        <v/>
      </c>
      <c r="V100" s="257" t="str">
        <f>IF(GUS_2020!V100&lt;&gt;"",GUS_2020!V100*41.868/1000,"")</f>
        <v/>
      </c>
      <c r="W100" s="257" t="str">
        <f>IF(GUS_2020!W100&lt;&gt;"",GUS_2020!W100*41.868/1000,"")</f>
        <v/>
      </c>
      <c r="X100" s="257" t="str">
        <f>IF(GUS_2020!X100&lt;&gt;"",GUS_2020!X100*41.868/1000,"")</f>
        <v/>
      </c>
      <c r="Y100" s="257" t="str">
        <f>IF(GUS_2020!Y100&lt;&gt;"",GUS_2020!Y100*41.868/1000,"")</f>
        <v/>
      </c>
      <c r="Z100" s="257" t="str">
        <f>IF(GUS_2020!Z100&lt;&gt;"",GUS_2020!Z100*41.868/1000,"")</f>
        <v/>
      </c>
      <c r="AA100" s="257" t="str">
        <f>IF(GUS_2020!AA100&lt;&gt;"",GUS_2020!AA100*41.868/1000,"")</f>
        <v/>
      </c>
      <c r="AB100" s="257" t="str">
        <f>IF(GUS_2020!AB100&lt;&gt;"",GUS_2020!AB100*41.868/1000,"")</f>
        <v/>
      </c>
      <c r="AC100" s="257" t="str">
        <f>IF(GUS_2020!AC100&lt;&gt;"",GUS_2020!AC100*41.868/1000,"")</f>
        <v/>
      </c>
      <c r="AD100" s="257" t="str">
        <f>IF(GUS_2020!AD100&lt;&gt;"",GUS_2020!AD100*41.868/1000,"")</f>
        <v/>
      </c>
      <c r="AE100" s="257" t="str">
        <f>IF(GUS_2020!AE100&lt;&gt;"",GUS_2020!AE100*41.868/1000,"")</f>
        <v/>
      </c>
      <c r="AF100" s="257" t="str">
        <f>IF(GUS_2020!AF100&lt;&gt;"",GUS_2020!AF100*41.868/1000,"")</f>
        <v/>
      </c>
      <c r="AG100" s="257" t="str">
        <f>IF(GUS_2020!AG100&lt;&gt;"",GUS_2020!AG100*41.868/1000,"")</f>
        <v/>
      </c>
      <c r="AH100" s="257" t="str">
        <f>IF(GUS_2020!AH100&lt;&gt;"",GUS_2020!AH100*41.868/1000,"")</f>
        <v/>
      </c>
      <c r="AI100" s="257" t="str">
        <f>IF(GUS_2020!AI100&lt;&gt;"",GUS_2020!AI100*41.868/1000,"")</f>
        <v/>
      </c>
      <c r="AJ100" s="257" t="str">
        <f>IF(GUS_2020!AJ100&lt;&gt;"",GUS_2020!AJ100*41.868/1000,"")</f>
        <v/>
      </c>
      <c r="AK100" s="257" t="str">
        <f>IF(GUS_2020!AK100&lt;&gt;"",GUS_2020!AK100*41.868/1000,"")</f>
        <v/>
      </c>
      <c r="AL100" s="257" t="str">
        <f>IF(GUS_2020!AL100&lt;&gt;"",GUS_2020!AL100*41.868/1000,"")</f>
        <v/>
      </c>
      <c r="AM100" s="257" t="str">
        <f>IF(GUS_2020!AM100&lt;&gt;"",GUS_2020!AM100*41.868/1000,"")</f>
        <v/>
      </c>
      <c r="AN100" s="257" t="str">
        <f>IF(GUS_2020!AN100&lt;&gt;"",GUS_2020!AN100*41.868/1000,"")</f>
        <v/>
      </c>
      <c r="AO100" s="257" t="str">
        <f>IF(GUS_2020!AO100&lt;&gt;"",GUS_2020!AO100*41.868/1000,"")</f>
        <v/>
      </c>
      <c r="AP100" s="257" t="str">
        <f>IF(GUS_2020!AP100&lt;&gt;"",GUS_2020!AP100*41.868/1000,"")</f>
        <v/>
      </c>
      <c r="AQ100" s="257" t="str">
        <f>IF(GUS_2020!AQ100&lt;&gt;"",GUS_2020!AQ100*41.868/1000,"")</f>
        <v/>
      </c>
      <c r="AR100" s="257" t="str">
        <f>IF(GUS_2020!AR100&lt;&gt;"",GUS_2020!AR100*41.868/1000,"")</f>
        <v/>
      </c>
      <c r="AS100" s="257" t="str">
        <f>IF(GUS_2020!AS100&lt;&gt;"",GUS_2020!AS100*41.868/1000,"")</f>
        <v/>
      </c>
      <c r="AT100" s="257" t="str">
        <f>IF(GUS_2020!AT100&lt;&gt;"",GUS_2020!AT100*41.868/1000,"")</f>
        <v/>
      </c>
      <c r="AU100" s="257" t="str">
        <f>IF(GUS_2020!AU100&lt;&gt;"",GUS_2020!AU100*41.868/1000,"")</f>
        <v/>
      </c>
      <c r="AV100" s="257" t="str">
        <f>IF(GUS_2020!AV100&lt;&gt;"",GUS_2020!AV100*41.868/1000,"")</f>
        <v/>
      </c>
      <c r="AW100" s="257" t="str">
        <f>IF(GUS_2020!AW100&lt;&gt;"",GUS_2020!AW100*41.868/1000,"")</f>
        <v/>
      </c>
      <c r="AX100" s="257" t="str">
        <f>IF(GUS_2020!AX100&lt;&gt;"",GUS_2020!AX100*41.868/1000,"")</f>
        <v/>
      </c>
      <c r="AY100" s="257" t="str">
        <f>IF(GUS_2020!AY100&lt;&gt;"",GUS_2020!AY100*41.868/1000,"")</f>
        <v/>
      </c>
      <c r="AZ100" s="257" t="str">
        <f>IF(GUS_2020!AZ100&lt;&gt;"",GUS_2020!AZ100*41.868/1000,"")</f>
        <v/>
      </c>
      <c r="BA100" s="257" t="str">
        <f>IF(GUS_2020!BA100&lt;&gt;"",GUS_2020!BA100*41.868/1000,"")</f>
        <v/>
      </c>
      <c r="BB100" s="257" t="str">
        <f>IF(GUS_2020!BB100&lt;&gt;"",GUS_2020!BB100*41.868/1000,"")</f>
        <v/>
      </c>
      <c r="BC100" s="257" t="str">
        <f>IF(GUS_2020!BC100&lt;&gt;"",GUS_2020!BC100*41.868/1000,"")</f>
        <v/>
      </c>
      <c r="BD100" s="257" t="str">
        <f>IF(GUS_2020!BD100&lt;&gt;"",GUS_2020!BD100*41.868/1000,"")</f>
        <v/>
      </c>
      <c r="BE100" s="257" t="str">
        <f>IF(GUS_2020!BE100&lt;&gt;"",GUS_2020!BE100*41.868/1000,"")</f>
        <v/>
      </c>
      <c r="BF100" s="257" t="str">
        <f>IF(GUS_2020!BF100&lt;&gt;"",GUS_2020!BF100*41.868/1000,"")</f>
        <v/>
      </c>
      <c r="BG100" s="257" t="str">
        <f>IF(GUS_2020!BG100&lt;&gt;"",GUS_2020!BG100*41.868/1000,"")</f>
        <v/>
      </c>
      <c r="BH100" s="257" t="str">
        <f>IF(GUS_2020!BH100&lt;&gt;"",GUS_2020!BH100*41.868/1000,"")</f>
        <v/>
      </c>
      <c r="BI100" s="257" t="str">
        <f>IF(GUS_2020!BI100&lt;&gt;"",GUS_2020!BI100*41.868/1000,"")</f>
        <v/>
      </c>
      <c r="BJ100" s="257" t="str">
        <f>IF(GUS_2020!BJ100&lt;&gt;"",GUS_2020!BJ100*41.868/1000,"")</f>
        <v/>
      </c>
      <c r="BK100" s="257" t="str">
        <f>IF(GUS_2020!BK100&lt;&gt;"",GUS_2020!BK100*41.868/1000,"")</f>
        <v/>
      </c>
      <c r="BL100" s="257" t="str">
        <f>IF(GUS_2020!BL100&lt;&gt;"",GUS_2020!BL100*41.868/1000,"")</f>
        <v/>
      </c>
      <c r="BM100" s="257" t="str">
        <f>IF(GUS_2020!BM100&lt;&gt;"",GUS_2020!BM100*41.868/1000,"")</f>
        <v/>
      </c>
      <c r="BN100" s="257" t="str">
        <f>IF(GUS_2020!BN100&lt;&gt;"",GUS_2020!BN100*41.868/1000,"")</f>
        <v/>
      </c>
      <c r="BO100" s="257" t="str">
        <f>IF(GUS_2020!BO100&lt;&gt;"",GUS_2020!BO100*41.868/1000,"")</f>
        <v/>
      </c>
      <c r="BP100" s="257" t="str">
        <f>IF(GUS_2020!BP100&lt;&gt;"",GUS_2020!BP100*41.868/1000,"")</f>
        <v/>
      </c>
      <c r="BQ100" s="257" t="str">
        <f>IF(GUS_2020!BQ100&lt;&gt;"",GUS_2020!BQ100*41.868/1000,"")</f>
        <v/>
      </c>
      <c r="BR100" s="257" t="str">
        <f>IF(GUS_2020!BR100&lt;&gt;"",GUS_2020!BR100*41.868/1000,"")</f>
        <v/>
      </c>
      <c r="BS100" s="257" t="str">
        <f>IF(GUS_2020!BS100&lt;&gt;"",GUS_2020!BS100*41.868/1000,"")</f>
        <v/>
      </c>
    </row>
    <row r="101" spans="1:71" ht="22.5">
      <c r="A101" s="256" t="s">
        <v>742</v>
      </c>
      <c r="B101" s="257">
        <f>IF(GUS_2020!B101&lt;&gt;"",GUS_2020!B101*41.868/1000,"")</f>
        <v>0.20934</v>
      </c>
      <c r="C101" s="257" t="str">
        <f>IF(GUS_2020!C101&lt;&gt;"",GUS_2020!C101*41.868/1000,"")</f>
        <v/>
      </c>
      <c r="D101" s="257" t="str">
        <f>IF(GUS_2020!D101&lt;&gt;"",GUS_2020!D101*41.868/1000,"")</f>
        <v/>
      </c>
      <c r="E101" s="257" t="str">
        <f>IF(GUS_2020!E101&lt;&gt;"",GUS_2020!E101*41.868/1000,"")</f>
        <v/>
      </c>
      <c r="F101" s="257" t="str">
        <f>IF(GUS_2020!F101&lt;&gt;"",GUS_2020!F101*41.868/1000,"")</f>
        <v/>
      </c>
      <c r="G101" s="257" t="str">
        <f>IF(GUS_2020!G101&lt;&gt;"",GUS_2020!G101*41.868/1000,"")</f>
        <v/>
      </c>
      <c r="H101" s="257" t="str">
        <f>IF(GUS_2020!H101&lt;&gt;"",GUS_2020!H101*41.868/1000,"")</f>
        <v/>
      </c>
      <c r="I101" s="257" t="str">
        <f>IF(GUS_2020!I101&lt;&gt;"",GUS_2020!I101*41.868/1000,"")</f>
        <v/>
      </c>
      <c r="J101" s="257" t="str">
        <f>IF(GUS_2020!J101&lt;&gt;"",GUS_2020!J101*41.868/1000,"")</f>
        <v/>
      </c>
      <c r="K101" s="257" t="str">
        <f>IF(GUS_2020!K101&lt;&gt;"",GUS_2020!K101*41.868/1000,"")</f>
        <v/>
      </c>
      <c r="L101" s="257" t="str">
        <f>IF(GUS_2020!L101&lt;&gt;"",GUS_2020!L101*41.868/1000,"")</f>
        <v/>
      </c>
      <c r="M101" s="257" t="str">
        <f>IF(GUS_2020!M101&lt;&gt;"",GUS_2020!M101*41.868/1000,"")</f>
        <v/>
      </c>
      <c r="N101" s="257" t="str">
        <f>IF(GUS_2020!N101&lt;&gt;"",GUS_2020!N101*41.868/1000,"")</f>
        <v/>
      </c>
      <c r="O101" s="257" t="str">
        <f>IF(GUS_2020!O101&lt;&gt;"",GUS_2020!O101*41.868/1000,"")</f>
        <v/>
      </c>
      <c r="P101" s="257" t="str">
        <f>IF(GUS_2020!P101&lt;&gt;"",GUS_2020!P101*41.868/1000,"")</f>
        <v/>
      </c>
      <c r="Q101" s="257" t="str">
        <f>IF(GUS_2020!Q101&lt;&gt;"",GUS_2020!Q101*41.868/1000,"")</f>
        <v/>
      </c>
      <c r="R101" s="257" t="str">
        <f>IF(GUS_2020!R101&lt;&gt;"",GUS_2020!R101*41.868/1000,"")</f>
        <v/>
      </c>
      <c r="S101" s="257" t="str">
        <f>IF(GUS_2020!S101&lt;&gt;"",GUS_2020!S101*41.868/1000,"")</f>
        <v/>
      </c>
      <c r="T101" s="257" t="str">
        <f>IF(GUS_2020!T101&lt;&gt;"",GUS_2020!T101*41.868/1000,"")</f>
        <v/>
      </c>
      <c r="U101" s="257" t="str">
        <f>IF(GUS_2020!U101&lt;&gt;"",GUS_2020!U101*41.868/1000,"")</f>
        <v/>
      </c>
      <c r="V101" s="257" t="str">
        <f>IF(GUS_2020!V101&lt;&gt;"",GUS_2020!V101*41.868/1000,"")</f>
        <v/>
      </c>
      <c r="W101" s="257">
        <f>IF(GUS_2020!W101&lt;&gt;"",GUS_2020!W101*41.868/1000,"")</f>
        <v>0.20934</v>
      </c>
      <c r="X101" s="257" t="str">
        <f>IF(GUS_2020!X101&lt;&gt;"",GUS_2020!X101*41.868/1000,"")</f>
        <v/>
      </c>
      <c r="Y101" s="257" t="str">
        <f>IF(GUS_2020!Y101&lt;&gt;"",GUS_2020!Y101*41.868/1000,"")</f>
        <v/>
      </c>
      <c r="Z101" s="257" t="str">
        <f>IF(GUS_2020!Z101&lt;&gt;"",GUS_2020!Z101*41.868/1000,"")</f>
        <v/>
      </c>
      <c r="AA101" s="257" t="str">
        <f>IF(GUS_2020!AA101&lt;&gt;"",GUS_2020!AA101*41.868/1000,"")</f>
        <v/>
      </c>
      <c r="AB101" s="257" t="str">
        <f>IF(GUS_2020!AB101&lt;&gt;"",GUS_2020!AB101*41.868/1000,"")</f>
        <v/>
      </c>
      <c r="AC101" s="257" t="str">
        <f>IF(GUS_2020!AC101&lt;&gt;"",GUS_2020!AC101*41.868/1000,"")</f>
        <v/>
      </c>
      <c r="AD101" s="257" t="str">
        <f>IF(GUS_2020!AD101&lt;&gt;"",GUS_2020!AD101*41.868/1000,"")</f>
        <v/>
      </c>
      <c r="AE101" s="257" t="str">
        <f>IF(GUS_2020!AE101&lt;&gt;"",GUS_2020!AE101*41.868/1000,"")</f>
        <v/>
      </c>
      <c r="AF101" s="257" t="str">
        <f>IF(GUS_2020!AF101&lt;&gt;"",GUS_2020!AF101*41.868/1000,"")</f>
        <v/>
      </c>
      <c r="AG101" s="257" t="str">
        <f>IF(GUS_2020!AG101&lt;&gt;"",GUS_2020!AG101*41.868/1000,"")</f>
        <v/>
      </c>
      <c r="AH101" s="257" t="str">
        <f>IF(GUS_2020!AH101&lt;&gt;"",GUS_2020!AH101*41.868/1000,"")</f>
        <v/>
      </c>
      <c r="AI101" s="257" t="str">
        <f>IF(GUS_2020!AI101&lt;&gt;"",GUS_2020!AI101*41.868/1000,"")</f>
        <v/>
      </c>
      <c r="AJ101" s="257" t="str">
        <f>IF(GUS_2020!AJ101&lt;&gt;"",GUS_2020!AJ101*41.868/1000,"")</f>
        <v/>
      </c>
      <c r="AK101" s="257" t="str">
        <f>IF(GUS_2020!AK101&lt;&gt;"",GUS_2020!AK101*41.868/1000,"")</f>
        <v/>
      </c>
      <c r="AL101" s="257" t="str">
        <f>IF(GUS_2020!AL101&lt;&gt;"",GUS_2020!AL101*41.868/1000,"")</f>
        <v/>
      </c>
      <c r="AM101" s="257" t="str">
        <f>IF(GUS_2020!AM101&lt;&gt;"",GUS_2020!AM101*41.868/1000,"")</f>
        <v/>
      </c>
      <c r="AN101" s="257">
        <f>IF(GUS_2020!AN101&lt;&gt;"",GUS_2020!AN101*41.868/1000,"")</f>
        <v>0</v>
      </c>
      <c r="AO101" s="257">
        <f>IF(GUS_2020!AO101&lt;&gt;"",GUS_2020!AO101*41.868/1000,"")</f>
        <v>0.20934</v>
      </c>
      <c r="AP101" s="257" t="str">
        <f>IF(GUS_2020!AP101&lt;&gt;"",GUS_2020!AP101*41.868/1000,"")</f>
        <v/>
      </c>
      <c r="AQ101" s="257" t="str">
        <f>IF(GUS_2020!AQ101&lt;&gt;"",GUS_2020!AQ101*41.868/1000,"")</f>
        <v/>
      </c>
      <c r="AR101" s="257">
        <f>IF(GUS_2020!AR101&lt;&gt;"",GUS_2020!AR101*41.868/1000,"")</f>
        <v>0</v>
      </c>
      <c r="AS101" s="257" t="str">
        <f>IF(GUS_2020!AS101&lt;&gt;"",GUS_2020!AS101*41.868/1000,"")</f>
        <v/>
      </c>
      <c r="AT101" s="257" t="str">
        <f>IF(GUS_2020!AT101&lt;&gt;"",GUS_2020!AT101*41.868/1000,"")</f>
        <v/>
      </c>
      <c r="AU101" s="257" t="str">
        <f>IF(GUS_2020!AU101&lt;&gt;"",GUS_2020!AU101*41.868/1000,"")</f>
        <v/>
      </c>
      <c r="AV101" s="257" t="str">
        <f>IF(GUS_2020!AV101&lt;&gt;"",GUS_2020!AV101*41.868/1000,"")</f>
        <v/>
      </c>
      <c r="AW101" s="257" t="str">
        <f>IF(GUS_2020!AW101&lt;&gt;"",GUS_2020!AW101*41.868/1000,"")</f>
        <v/>
      </c>
      <c r="AX101" s="257" t="str">
        <f>IF(GUS_2020!AX101&lt;&gt;"",GUS_2020!AX101*41.868/1000,"")</f>
        <v/>
      </c>
      <c r="AY101" s="257" t="str">
        <f>IF(GUS_2020!AY101&lt;&gt;"",GUS_2020!AY101*41.868/1000,"")</f>
        <v/>
      </c>
      <c r="AZ101" s="257" t="str">
        <f>IF(GUS_2020!AZ101&lt;&gt;"",GUS_2020!AZ101*41.868/1000,"")</f>
        <v/>
      </c>
      <c r="BA101" s="257" t="str">
        <f>IF(GUS_2020!BA101&lt;&gt;"",GUS_2020!BA101*41.868/1000,"")</f>
        <v/>
      </c>
      <c r="BB101" s="257" t="str">
        <f>IF(GUS_2020!BB101&lt;&gt;"",GUS_2020!BB101*41.868/1000,"")</f>
        <v/>
      </c>
      <c r="BC101" s="257" t="str">
        <f>IF(GUS_2020!BC101&lt;&gt;"",GUS_2020!BC101*41.868/1000,"")</f>
        <v/>
      </c>
      <c r="BD101" s="257" t="str">
        <f>IF(GUS_2020!BD101&lt;&gt;"",GUS_2020!BD101*41.868/1000,"")</f>
        <v/>
      </c>
      <c r="BE101" s="257" t="str">
        <f>IF(GUS_2020!BE101&lt;&gt;"",GUS_2020!BE101*41.868/1000,"")</f>
        <v/>
      </c>
      <c r="BF101" s="257" t="str">
        <f>IF(GUS_2020!BF101&lt;&gt;"",GUS_2020!BF101*41.868/1000,"")</f>
        <v/>
      </c>
      <c r="BG101" s="257" t="str">
        <f>IF(GUS_2020!BG101&lt;&gt;"",GUS_2020!BG101*41.868/1000,"")</f>
        <v/>
      </c>
      <c r="BH101" s="257" t="str">
        <f>IF(GUS_2020!BH101&lt;&gt;"",GUS_2020!BH101*41.868/1000,"")</f>
        <v/>
      </c>
      <c r="BI101" s="257" t="str">
        <f>IF(GUS_2020!BI101&lt;&gt;"",GUS_2020!BI101*41.868/1000,"")</f>
        <v/>
      </c>
      <c r="BJ101" s="257" t="str">
        <f>IF(GUS_2020!BJ101&lt;&gt;"",GUS_2020!BJ101*41.868/1000,"")</f>
        <v/>
      </c>
      <c r="BK101" s="257" t="str">
        <f>IF(GUS_2020!BK101&lt;&gt;"",GUS_2020!BK101*41.868/1000,"")</f>
        <v/>
      </c>
      <c r="BL101" s="257" t="str">
        <f>IF(GUS_2020!BL101&lt;&gt;"",GUS_2020!BL101*41.868/1000,"")</f>
        <v/>
      </c>
      <c r="BM101" s="257" t="str">
        <f>IF(GUS_2020!BM101&lt;&gt;"",GUS_2020!BM101*41.868/1000,"")</f>
        <v/>
      </c>
      <c r="BN101" s="257" t="str">
        <f>IF(GUS_2020!BN101&lt;&gt;"",GUS_2020!BN101*41.868/1000,"")</f>
        <v/>
      </c>
      <c r="BO101" s="257" t="str">
        <f>IF(GUS_2020!BO101&lt;&gt;"",GUS_2020!BO101*41.868/1000,"")</f>
        <v/>
      </c>
      <c r="BP101" s="257" t="str">
        <f>IF(GUS_2020!BP101&lt;&gt;"",GUS_2020!BP101*41.868/1000,"")</f>
        <v/>
      </c>
      <c r="BQ101" s="257" t="str">
        <f>IF(GUS_2020!BQ101&lt;&gt;"",GUS_2020!BQ101*41.868/1000,"")</f>
        <v/>
      </c>
      <c r="BR101" s="257" t="str">
        <f>IF(GUS_2020!BR101&lt;&gt;"",GUS_2020!BR101*41.868/1000,"")</f>
        <v/>
      </c>
      <c r="BS101" s="257" t="str">
        <f>IF(GUS_2020!BS101&lt;&gt;"",GUS_2020!BS101*41.868/1000,"")</f>
        <v/>
      </c>
    </row>
    <row r="102" spans="1:71" ht="22.5">
      <c r="A102" s="256" t="s">
        <v>743</v>
      </c>
      <c r="B102" s="257">
        <f>IF(GUS_2020!B102&lt;&gt;"",GUS_2020!B102*41.868/1000,"")</f>
        <v>219.93260400000003</v>
      </c>
      <c r="C102" s="257" t="str">
        <f>IF(GUS_2020!C102&lt;&gt;"",GUS_2020!C102*41.868/1000,"")</f>
        <v/>
      </c>
      <c r="D102" s="257" t="str">
        <f>IF(GUS_2020!D102&lt;&gt;"",GUS_2020!D102*41.868/1000,"")</f>
        <v/>
      </c>
      <c r="E102" s="257" t="str">
        <f>IF(GUS_2020!E102&lt;&gt;"",GUS_2020!E102*41.868/1000,"")</f>
        <v/>
      </c>
      <c r="F102" s="257" t="str">
        <f>IF(GUS_2020!F102&lt;&gt;"",GUS_2020!F102*41.868/1000,"")</f>
        <v/>
      </c>
      <c r="G102" s="257" t="str">
        <f>IF(GUS_2020!G102&lt;&gt;"",GUS_2020!G102*41.868/1000,"")</f>
        <v/>
      </c>
      <c r="H102" s="257" t="str">
        <f>IF(GUS_2020!H102&lt;&gt;"",GUS_2020!H102*41.868/1000,"")</f>
        <v/>
      </c>
      <c r="I102" s="257" t="str">
        <f>IF(GUS_2020!I102&lt;&gt;"",GUS_2020!I102*41.868/1000,"")</f>
        <v/>
      </c>
      <c r="J102" s="257" t="str">
        <f>IF(GUS_2020!J102&lt;&gt;"",GUS_2020!J102*41.868/1000,"")</f>
        <v/>
      </c>
      <c r="K102" s="257" t="str">
        <f>IF(GUS_2020!K102&lt;&gt;"",GUS_2020!K102*41.868/1000,"")</f>
        <v/>
      </c>
      <c r="L102" s="257" t="str">
        <f>IF(GUS_2020!L102&lt;&gt;"",GUS_2020!L102*41.868/1000,"")</f>
        <v/>
      </c>
      <c r="M102" s="257" t="str">
        <f>IF(GUS_2020!M102&lt;&gt;"",GUS_2020!M102*41.868/1000,"")</f>
        <v/>
      </c>
      <c r="N102" s="257" t="str">
        <f>IF(GUS_2020!N102&lt;&gt;"",GUS_2020!N102*41.868/1000,"")</f>
        <v/>
      </c>
      <c r="O102" s="257" t="str">
        <f>IF(GUS_2020!O102&lt;&gt;"",GUS_2020!O102*41.868/1000,"")</f>
        <v/>
      </c>
      <c r="P102" s="257" t="str">
        <f>IF(GUS_2020!P102&lt;&gt;"",GUS_2020!P102*41.868/1000,"")</f>
        <v/>
      </c>
      <c r="Q102" s="257" t="str">
        <f>IF(GUS_2020!Q102&lt;&gt;"",GUS_2020!Q102*41.868/1000,"")</f>
        <v/>
      </c>
      <c r="R102" s="257" t="str">
        <f>IF(GUS_2020!R102&lt;&gt;"",GUS_2020!R102*41.868/1000,"")</f>
        <v/>
      </c>
      <c r="S102" s="257" t="str">
        <f>IF(GUS_2020!S102&lt;&gt;"",GUS_2020!S102*41.868/1000,"")</f>
        <v/>
      </c>
      <c r="T102" s="257" t="str">
        <f>IF(GUS_2020!T102&lt;&gt;"",GUS_2020!T102*41.868/1000,"")</f>
        <v/>
      </c>
      <c r="U102" s="257" t="str">
        <f>IF(GUS_2020!U102&lt;&gt;"",GUS_2020!U102*41.868/1000,"")</f>
        <v/>
      </c>
      <c r="V102" s="257" t="str">
        <f>IF(GUS_2020!V102&lt;&gt;"",GUS_2020!V102*41.868/1000,"")</f>
        <v/>
      </c>
      <c r="W102" s="257">
        <f>IF(GUS_2020!W102&lt;&gt;"",GUS_2020!W102*41.868/1000,"")</f>
        <v>134.01946799999999</v>
      </c>
      <c r="X102" s="257" t="str">
        <f>IF(GUS_2020!X102&lt;&gt;"",GUS_2020!X102*41.868/1000,"")</f>
        <v/>
      </c>
      <c r="Y102" s="257" t="str">
        <f>IF(GUS_2020!Y102&lt;&gt;"",GUS_2020!Y102*41.868/1000,"")</f>
        <v/>
      </c>
      <c r="Z102" s="257" t="str">
        <f>IF(GUS_2020!Z102&lt;&gt;"",GUS_2020!Z102*41.868/1000,"")</f>
        <v/>
      </c>
      <c r="AA102" s="257" t="str">
        <f>IF(GUS_2020!AA102&lt;&gt;"",GUS_2020!AA102*41.868/1000,"")</f>
        <v/>
      </c>
      <c r="AB102" s="257" t="str">
        <f>IF(GUS_2020!AB102&lt;&gt;"",GUS_2020!AB102*41.868/1000,"")</f>
        <v/>
      </c>
      <c r="AC102" s="257" t="str">
        <f>IF(GUS_2020!AC102&lt;&gt;"",GUS_2020!AC102*41.868/1000,"")</f>
        <v/>
      </c>
      <c r="AD102" s="257" t="str">
        <f>IF(GUS_2020!AD102&lt;&gt;"",GUS_2020!AD102*41.868/1000,"")</f>
        <v/>
      </c>
      <c r="AE102" s="257">
        <f>IF(GUS_2020!AE102&lt;&gt;"",GUS_2020!AE102*41.868/1000,"")</f>
        <v>3.7262520000000006</v>
      </c>
      <c r="AF102" s="257" t="str">
        <f>IF(GUS_2020!AF102&lt;&gt;"",GUS_2020!AF102*41.868/1000,"")</f>
        <v/>
      </c>
      <c r="AG102" s="257" t="str">
        <f>IF(GUS_2020!AG102&lt;&gt;"",GUS_2020!AG102*41.868/1000,"")</f>
        <v/>
      </c>
      <c r="AH102" s="257" t="str">
        <f>IF(GUS_2020!AH102&lt;&gt;"",GUS_2020!AH102*41.868/1000,"")</f>
        <v/>
      </c>
      <c r="AI102" s="257" t="str">
        <f>IF(GUS_2020!AI102&lt;&gt;"",GUS_2020!AI102*41.868/1000,"")</f>
        <v/>
      </c>
      <c r="AJ102" s="257">
        <f>IF(GUS_2020!AJ102&lt;&gt;"",GUS_2020!AJ102*41.868/1000,"")</f>
        <v>0</v>
      </c>
      <c r="AK102" s="257">
        <f>IF(GUS_2020!AK102&lt;&gt;"",GUS_2020!AK102*41.868/1000,"")</f>
        <v>50.115996000000003</v>
      </c>
      <c r="AL102" s="257" t="str">
        <f>IF(GUS_2020!AL102&lt;&gt;"",GUS_2020!AL102*41.868/1000,"")</f>
        <v/>
      </c>
      <c r="AM102" s="257" t="str">
        <f>IF(GUS_2020!AM102&lt;&gt;"",GUS_2020!AM102*41.868/1000,"")</f>
        <v/>
      </c>
      <c r="AN102" s="257">
        <f>IF(GUS_2020!AN102&lt;&gt;"",GUS_2020!AN102*41.868/1000,"")</f>
        <v>0.37681200000000004</v>
      </c>
      <c r="AO102" s="257">
        <f>IF(GUS_2020!AO102&lt;&gt;"",GUS_2020!AO102*41.868/1000,"")</f>
        <v>0.71175600000000006</v>
      </c>
      <c r="AP102" s="257">
        <f>IF(GUS_2020!AP102&lt;&gt;"",GUS_2020!AP102*41.868/1000,"")</f>
        <v>45.887328000000004</v>
      </c>
      <c r="AQ102" s="257" t="str">
        <f>IF(GUS_2020!AQ102&lt;&gt;"",GUS_2020!AQ102*41.868/1000,"")</f>
        <v/>
      </c>
      <c r="AR102" s="257">
        <f>IF(GUS_2020!AR102&lt;&gt;"",GUS_2020!AR102*41.868/1000,"")</f>
        <v>1.7165880000000002</v>
      </c>
      <c r="AS102" s="257">
        <f>IF(GUS_2020!AS102&lt;&gt;"",GUS_2020!AS102*41.868/1000,"")</f>
        <v>31.484736000000002</v>
      </c>
      <c r="AT102" s="257">
        <f>IF(GUS_2020!AT102&lt;&gt;"",GUS_2020!AT102*41.868/1000,"")</f>
        <v>85.913135999999994</v>
      </c>
      <c r="AU102" s="257" t="str">
        <f>IF(GUS_2020!AU102&lt;&gt;"",GUS_2020!AU102*41.868/1000,"")</f>
        <v/>
      </c>
      <c r="AV102" s="257" t="str">
        <f>IF(GUS_2020!AV102&lt;&gt;"",GUS_2020!AV102*41.868/1000,"")</f>
        <v/>
      </c>
      <c r="AW102" s="257" t="str">
        <f>IF(GUS_2020!AW102&lt;&gt;"",GUS_2020!AW102*41.868/1000,"")</f>
        <v/>
      </c>
      <c r="AX102" s="257" t="str">
        <f>IF(GUS_2020!AX102&lt;&gt;"",GUS_2020!AX102*41.868/1000,"")</f>
        <v/>
      </c>
      <c r="AY102" s="257" t="str">
        <f>IF(GUS_2020!AY102&lt;&gt;"",GUS_2020!AY102*41.868/1000,"")</f>
        <v/>
      </c>
      <c r="AZ102" s="257" t="str">
        <f>IF(GUS_2020!AZ102&lt;&gt;"",GUS_2020!AZ102*41.868/1000,"")</f>
        <v/>
      </c>
      <c r="BA102" s="257" t="str">
        <f>IF(GUS_2020!BA102&lt;&gt;"",GUS_2020!BA102*41.868/1000,"")</f>
        <v/>
      </c>
      <c r="BB102" s="257" t="str">
        <f>IF(GUS_2020!BB102&lt;&gt;"",GUS_2020!BB102*41.868/1000,"")</f>
        <v/>
      </c>
      <c r="BC102" s="257" t="str">
        <f>IF(GUS_2020!BC102&lt;&gt;"",GUS_2020!BC102*41.868/1000,"")</f>
        <v/>
      </c>
      <c r="BD102" s="257" t="str">
        <f>IF(GUS_2020!BD102&lt;&gt;"",GUS_2020!BD102*41.868/1000,"")</f>
        <v/>
      </c>
      <c r="BE102" s="257" t="str">
        <f>IF(GUS_2020!BE102&lt;&gt;"",GUS_2020!BE102*41.868/1000,"")</f>
        <v/>
      </c>
      <c r="BF102" s="257" t="str">
        <f>IF(GUS_2020!BF102&lt;&gt;"",GUS_2020!BF102*41.868/1000,"")</f>
        <v/>
      </c>
      <c r="BG102" s="257" t="str">
        <f>IF(GUS_2020!BG102&lt;&gt;"",GUS_2020!BG102*41.868/1000,"")</f>
        <v/>
      </c>
      <c r="BH102" s="257" t="str">
        <f>IF(GUS_2020!BH102&lt;&gt;"",GUS_2020!BH102*41.868/1000,"")</f>
        <v/>
      </c>
      <c r="BI102" s="257" t="str">
        <f>IF(GUS_2020!BI102&lt;&gt;"",GUS_2020!BI102*41.868/1000,"")</f>
        <v/>
      </c>
      <c r="BJ102" s="257" t="str">
        <f>IF(GUS_2020!BJ102&lt;&gt;"",GUS_2020!BJ102*41.868/1000,"")</f>
        <v/>
      </c>
      <c r="BK102" s="257" t="str">
        <f>IF(GUS_2020!BK102&lt;&gt;"",GUS_2020!BK102*41.868/1000,"")</f>
        <v/>
      </c>
      <c r="BL102" s="257" t="str">
        <f>IF(GUS_2020!BL102&lt;&gt;"",GUS_2020!BL102*41.868/1000,"")</f>
        <v/>
      </c>
      <c r="BM102" s="257" t="str">
        <f>IF(GUS_2020!BM102&lt;&gt;"",GUS_2020!BM102*41.868/1000,"")</f>
        <v/>
      </c>
      <c r="BN102" s="257" t="str">
        <f>IF(GUS_2020!BN102&lt;&gt;"",GUS_2020!BN102*41.868/1000,"")</f>
        <v/>
      </c>
      <c r="BO102" s="257" t="str">
        <f>IF(GUS_2020!BO102&lt;&gt;"",GUS_2020!BO102*41.868/1000,"")</f>
        <v/>
      </c>
      <c r="BP102" s="257" t="str">
        <f>IF(GUS_2020!BP102&lt;&gt;"",GUS_2020!BP102*41.868/1000,"")</f>
        <v/>
      </c>
      <c r="BQ102" s="257" t="str">
        <f>IF(GUS_2020!BQ102&lt;&gt;"",GUS_2020!BQ102*41.868/1000,"")</f>
        <v/>
      </c>
      <c r="BR102" s="257" t="str">
        <f>IF(GUS_2020!BR102&lt;&gt;"",GUS_2020!BR102*41.868/1000,"")</f>
        <v/>
      </c>
      <c r="BS102" s="257" t="str">
        <f>IF(GUS_2020!BS102&lt;&gt;"",GUS_2020!BS102*41.868/1000,"")</f>
        <v/>
      </c>
    </row>
    <row r="103" spans="1:71" ht="33.75">
      <c r="A103" s="256" t="s">
        <v>744</v>
      </c>
      <c r="B103" s="257">
        <f>IF(GUS_2020!B103&lt;&gt;"",GUS_2020!B103*41.868/1000,"")</f>
        <v>5.1078960000000002</v>
      </c>
      <c r="C103" s="257" t="str">
        <f>IF(GUS_2020!C103&lt;&gt;"",GUS_2020!C103*41.868/1000,"")</f>
        <v/>
      </c>
      <c r="D103" s="257" t="str">
        <f>IF(GUS_2020!D103&lt;&gt;"",GUS_2020!D103*41.868/1000,"")</f>
        <v/>
      </c>
      <c r="E103" s="257" t="str">
        <f>IF(GUS_2020!E103&lt;&gt;"",GUS_2020!E103*41.868/1000,"")</f>
        <v/>
      </c>
      <c r="F103" s="257" t="str">
        <f>IF(GUS_2020!F103&lt;&gt;"",GUS_2020!F103*41.868/1000,"")</f>
        <v/>
      </c>
      <c r="G103" s="257" t="str">
        <f>IF(GUS_2020!G103&lt;&gt;"",GUS_2020!G103*41.868/1000,"")</f>
        <v/>
      </c>
      <c r="H103" s="257" t="str">
        <f>IF(GUS_2020!H103&lt;&gt;"",GUS_2020!H103*41.868/1000,"")</f>
        <v/>
      </c>
      <c r="I103" s="257" t="str">
        <f>IF(GUS_2020!I103&lt;&gt;"",GUS_2020!I103*41.868/1000,"")</f>
        <v/>
      </c>
      <c r="J103" s="257" t="str">
        <f>IF(GUS_2020!J103&lt;&gt;"",GUS_2020!J103*41.868/1000,"")</f>
        <v/>
      </c>
      <c r="K103" s="257" t="str">
        <f>IF(GUS_2020!K103&lt;&gt;"",GUS_2020!K103*41.868/1000,"")</f>
        <v/>
      </c>
      <c r="L103" s="257" t="str">
        <f>IF(GUS_2020!L103&lt;&gt;"",GUS_2020!L103*41.868/1000,"")</f>
        <v/>
      </c>
      <c r="M103" s="257" t="str">
        <f>IF(GUS_2020!M103&lt;&gt;"",GUS_2020!M103*41.868/1000,"")</f>
        <v/>
      </c>
      <c r="N103" s="257" t="str">
        <f>IF(GUS_2020!N103&lt;&gt;"",GUS_2020!N103*41.868/1000,"")</f>
        <v/>
      </c>
      <c r="O103" s="257" t="str">
        <f>IF(GUS_2020!O103&lt;&gt;"",GUS_2020!O103*41.868/1000,"")</f>
        <v/>
      </c>
      <c r="P103" s="257" t="str">
        <f>IF(GUS_2020!P103&lt;&gt;"",GUS_2020!P103*41.868/1000,"")</f>
        <v/>
      </c>
      <c r="Q103" s="257" t="str">
        <f>IF(GUS_2020!Q103&lt;&gt;"",GUS_2020!Q103*41.868/1000,"")</f>
        <v/>
      </c>
      <c r="R103" s="257" t="str">
        <f>IF(GUS_2020!R103&lt;&gt;"",GUS_2020!R103*41.868/1000,"")</f>
        <v/>
      </c>
      <c r="S103" s="257" t="str">
        <f>IF(GUS_2020!S103&lt;&gt;"",GUS_2020!S103*41.868/1000,"")</f>
        <v/>
      </c>
      <c r="T103" s="257" t="str">
        <f>IF(GUS_2020!T103&lt;&gt;"",GUS_2020!T103*41.868/1000,"")</f>
        <v/>
      </c>
      <c r="U103" s="257" t="str">
        <f>IF(GUS_2020!U103&lt;&gt;"",GUS_2020!U103*41.868/1000,"")</f>
        <v/>
      </c>
      <c r="V103" s="257" t="str">
        <f>IF(GUS_2020!V103&lt;&gt;"",GUS_2020!V103*41.868/1000,"")</f>
        <v/>
      </c>
      <c r="W103" s="257">
        <f>IF(GUS_2020!W103&lt;&gt;"",GUS_2020!W103*41.868/1000,"")</f>
        <v>5.1078960000000002</v>
      </c>
      <c r="X103" s="257" t="str">
        <f>IF(GUS_2020!X103&lt;&gt;"",GUS_2020!X103*41.868/1000,"")</f>
        <v/>
      </c>
      <c r="Y103" s="257" t="str">
        <f>IF(GUS_2020!Y103&lt;&gt;"",GUS_2020!Y103*41.868/1000,"")</f>
        <v/>
      </c>
      <c r="Z103" s="257" t="str">
        <f>IF(GUS_2020!Z103&lt;&gt;"",GUS_2020!Z103*41.868/1000,"")</f>
        <v/>
      </c>
      <c r="AA103" s="257" t="str">
        <f>IF(GUS_2020!AA103&lt;&gt;"",GUS_2020!AA103*41.868/1000,"")</f>
        <v/>
      </c>
      <c r="AB103" s="257" t="str">
        <f>IF(GUS_2020!AB103&lt;&gt;"",GUS_2020!AB103*41.868/1000,"")</f>
        <v/>
      </c>
      <c r="AC103" s="257" t="str">
        <f>IF(GUS_2020!AC103&lt;&gt;"",GUS_2020!AC103*41.868/1000,"")</f>
        <v/>
      </c>
      <c r="AD103" s="257" t="str">
        <f>IF(GUS_2020!AD103&lt;&gt;"",GUS_2020!AD103*41.868/1000,"")</f>
        <v/>
      </c>
      <c r="AE103" s="257" t="str">
        <f>IF(GUS_2020!AE103&lt;&gt;"",GUS_2020!AE103*41.868/1000,"")</f>
        <v/>
      </c>
      <c r="AF103" s="257" t="str">
        <f>IF(GUS_2020!AF103&lt;&gt;"",GUS_2020!AF103*41.868/1000,"")</f>
        <v/>
      </c>
      <c r="AG103" s="257" t="str">
        <f>IF(GUS_2020!AG103&lt;&gt;"",GUS_2020!AG103*41.868/1000,"")</f>
        <v/>
      </c>
      <c r="AH103" s="257" t="str">
        <f>IF(GUS_2020!AH103&lt;&gt;"",GUS_2020!AH103*41.868/1000,"")</f>
        <v/>
      </c>
      <c r="AI103" s="257" t="str">
        <f>IF(GUS_2020!AI103&lt;&gt;"",GUS_2020!AI103*41.868/1000,"")</f>
        <v/>
      </c>
      <c r="AJ103" s="257">
        <f>IF(GUS_2020!AJ103&lt;&gt;"",GUS_2020!AJ103*41.868/1000,"")</f>
        <v>0</v>
      </c>
      <c r="AK103" s="257" t="str">
        <f>IF(GUS_2020!AK103&lt;&gt;"",GUS_2020!AK103*41.868/1000,"")</f>
        <v/>
      </c>
      <c r="AL103" s="257" t="str">
        <f>IF(GUS_2020!AL103&lt;&gt;"",GUS_2020!AL103*41.868/1000,"")</f>
        <v/>
      </c>
      <c r="AM103" s="257" t="str">
        <f>IF(GUS_2020!AM103&lt;&gt;"",GUS_2020!AM103*41.868/1000,"")</f>
        <v/>
      </c>
      <c r="AN103" s="257" t="str">
        <f>IF(GUS_2020!AN103&lt;&gt;"",GUS_2020!AN103*41.868/1000,"")</f>
        <v/>
      </c>
      <c r="AO103" s="257">
        <f>IF(GUS_2020!AO103&lt;&gt;"",GUS_2020!AO103*41.868/1000,"")</f>
        <v>5.1078960000000002</v>
      </c>
      <c r="AP103" s="257" t="str">
        <f>IF(GUS_2020!AP103&lt;&gt;"",GUS_2020!AP103*41.868/1000,"")</f>
        <v/>
      </c>
      <c r="AQ103" s="257" t="str">
        <f>IF(GUS_2020!AQ103&lt;&gt;"",GUS_2020!AQ103*41.868/1000,"")</f>
        <v/>
      </c>
      <c r="AR103" s="257" t="str">
        <f>IF(GUS_2020!AR103&lt;&gt;"",GUS_2020!AR103*41.868/1000,"")</f>
        <v/>
      </c>
      <c r="AS103" s="257" t="str">
        <f>IF(GUS_2020!AS103&lt;&gt;"",GUS_2020!AS103*41.868/1000,"")</f>
        <v/>
      </c>
      <c r="AT103" s="257" t="str">
        <f>IF(GUS_2020!AT103&lt;&gt;"",GUS_2020!AT103*41.868/1000,"")</f>
        <v/>
      </c>
      <c r="AU103" s="257" t="str">
        <f>IF(GUS_2020!AU103&lt;&gt;"",GUS_2020!AU103*41.868/1000,"")</f>
        <v/>
      </c>
      <c r="AV103" s="257" t="str">
        <f>IF(GUS_2020!AV103&lt;&gt;"",GUS_2020!AV103*41.868/1000,"")</f>
        <v/>
      </c>
      <c r="AW103" s="257" t="str">
        <f>IF(GUS_2020!AW103&lt;&gt;"",GUS_2020!AW103*41.868/1000,"")</f>
        <v/>
      </c>
      <c r="AX103" s="257" t="str">
        <f>IF(GUS_2020!AX103&lt;&gt;"",GUS_2020!AX103*41.868/1000,"")</f>
        <v/>
      </c>
      <c r="AY103" s="257" t="str">
        <f>IF(GUS_2020!AY103&lt;&gt;"",GUS_2020!AY103*41.868/1000,"")</f>
        <v/>
      </c>
      <c r="AZ103" s="257" t="str">
        <f>IF(GUS_2020!AZ103&lt;&gt;"",GUS_2020!AZ103*41.868/1000,"")</f>
        <v/>
      </c>
      <c r="BA103" s="257" t="str">
        <f>IF(GUS_2020!BA103&lt;&gt;"",GUS_2020!BA103*41.868/1000,"")</f>
        <v/>
      </c>
      <c r="BB103" s="257" t="str">
        <f>IF(GUS_2020!BB103&lt;&gt;"",GUS_2020!BB103*41.868/1000,"")</f>
        <v/>
      </c>
      <c r="BC103" s="257" t="str">
        <f>IF(GUS_2020!BC103&lt;&gt;"",GUS_2020!BC103*41.868/1000,"")</f>
        <v/>
      </c>
      <c r="BD103" s="257" t="str">
        <f>IF(GUS_2020!BD103&lt;&gt;"",GUS_2020!BD103*41.868/1000,"")</f>
        <v/>
      </c>
      <c r="BE103" s="257" t="str">
        <f>IF(GUS_2020!BE103&lt;&gt;"",GUS_2020!BE103*41.868/1000,"")</f>
        <v/>
      </c>
      <c r="BF103" s="257" t="str">
        <f>IF(GUS_2020!BF103&lt;&gt;"",GUS_2020!BF103*41.868/1000,"")</f>
        <v/>
      </c>
      <c r="BG103" s="257" t="str">
        <f>IF(GUS_2020!BG103&lt;&gt;"",GUS_2020!BG103*41.868/1000,"")</f>
        <v/>
      </c>
      <c r="BH103" s="257" t="str">
        <f>IF(GUS_2020!BH103&lt;&gt;"",GUS_2020!BH103*41.868/1000,"")</f>
        <v/>
      </c>
      <c r="BI103" s="257" t="str">
        <f>IF(GUS_2020!BI103&lt;&gt;"",GUS_2020!BI103*41.868/1000,"")</f>
        <v/>
      </c>
      <c r="BJ103" s="257" t="str">
        <f>IF(GUS_2020!BJ103&lt;&gt;"",GUS_2020!BJ103*41.868/1000,"")</f>
        <v/>
      </c>
      <c r="BK103" s="257" t="str">
        <f>IF(GUS_2020!BK103&lt;&gt;"",GUS_2020!BK103*41.868/1000,"")</f>
        <v/>
      </c>
      <c r="BL103" s="257" t="str">
        <f>IF(GUS_2020!BL103&lt;&gt;"",GUS_2020!BL103*41.868/1000,"")</f>
        <v/>
      </c>
      <c r="BM103" s="257" t="str">
        <f>IF(GUS_2020!BM103&lt;&gt;"",GUS_2020!BM103*41.868/1000,"")</f>
        <v/>
      </c>
      <c r="BN103" s="257" t="str">
        <f>IF(GUS_2020!BN103&lt;&gt;"",GUS_2020!BN103*41.868/1000,"")</f>
        <v/>
      </c>
      <c r="BO103" s="257" t="str">
        <f>IF(GUS_2020!BO103&lt;&gt;"",GUS_2020!BO103*41.868/1000,"")</f>
        <v/>
      </c>
      <c r="BP103" s="257" t="str">
        <f>IF(GUS_2020!BP103&lt;&gt;"",GUS_2020!BP103*41.868/1000,"")</f>
        <v/>
      </c>
      <c r="BQ103" s="257" t="str">
        <f>IF(GUS_2020!BQ103&lt;&gt;"",GUS_2020!BQ103*41.868/1000,"")</f>
        <v/>
      </c>
      <c r="BR103" s="257" t="str">
        <f>IF(GUS_2020!BR103&lt;&gt;"",GUS_2020!BR103*41.868/1000,"")</f>
        <v/>
      </c>
      <c r="BS103" s="257" t="str">
        <f>IF(GUS_2020!BS103&lt;&gt;"",GUS_2020!BS103*41.868/1000,"")</f>
        <v/>
      </c>
    </row>
    <row r="104" spans="1:71" ht="33.75">
      <c r="A104" s="256" t="s">
        <v>745</v>
      </c>
      <c r="B104" s="257">
        <f>IF(GUS_2020!B104&lt;&gt;"",GUS_2020!B104*41.868/1000,"")</f>
        <v>12.895344000000001</v>
      </c>
      <c r="C104" s="257" t="str">
        <f>IF(GUS_2020!C104&lt;&gt;"",GUS_2020!C104*41.868/1000,"")</f>
        <v/>
      </c>
      <c r="D104" s="257" t="str">
        <f>IF(GUS_2020!D104&lt;&gt;"",GUS_2020!D104*41.868/1000,"")</f>
        <v/>
      </c>
      <c r="E104" s="257" t="str">
        <f>IF(GUS_2020!E104&lt;&gt;"",GUS_2020!E104*41.868/1000,"")</f>
        <v/>
      </c>
      <c r="F104" s="257" t="str">
        <f>IF(GUS_2020!F104&lt;&gt;"",GUS_2020!F104*41.868/1000,"")</f>
        <v/>
      </c>
      <c r="G104" s="257" t="str">
        <f>IF(GUS_2020!G104&lt;&gt;"",GUS_2020!G104*41.868/1000,"")</f>
        <v/>
      </c>
      <c r="H104" s="257" t="str">
        <f>IF(GUS_2020!H104&lt;&gt;"",GUS_2020!H104*41.868/1000,"")</f>
        <v/>
      </c>
      <c r="I104" s="257" t="str">
        <f>IF(GUS_2020!I104&lt;&gt;"",GUS_2020!I104*41.868/1000,"")</f>
        <v/>
      </c>
      <c r="J104" s="257" t="str">
        <f>IF(GUS_2020!J104&lt;&gt;"",GUS_2020!J104*41.868/1000,"")</f>
        <v/>
      </c>
      <c r="K104" s="257" t="str">
        <f>IF(GUS_2020!K104&lt;&gt;"",GUS_2020!K104*41.868/1000,"")</f>
        <v/>
      </c>
      <c r="L104" s="257" t="str">
        <f>IF(GUS_2020!L104&lt;&gt;"",GUS_2020!L104*41.868/1000,"")</f>
        <v/>
      </c>
      <c r="M104" s="257" t="str">
        <f>IF(GUS_2020!M104&lt;&gt;"",GUS_2020!M104*41.868/1000,"")</f>
        <v/>
      </c>
      <c r="N104" s="257" t="str">
        <f>IF(GUS_2020!N104&lt;&gt;"",GUS_2020!N104*41.868/1000,"")</f>
        <v/>
      </c>
      <c r="O104" s="257" t="str">
        <f>IF(GUS_2020!O104&lt;&gt;"",GUS_2020!O104*41.868/1000,"")</f>
        <v/>
      </c>
      <c r="P104" s="257" t="str">
        <f>IF(GUS_2020!P104&lt;&gt;"",GUS_2020!P104*41.868/1000,"")</f>
        <v/>
      </c>
      <c r="Q104" s="257" t="str">
        <f>IF(GUS_2020!Q104&lt;&gt;"",GUS_2020!Q104*41.868/1000,"")</f>
        <v/>
      </c>
      <c r="R104" s="257" t="str">
        <f>IF(GUS_2020!R104&lt;&gt;"",GUS_2020!R104*41.868/1000,"")</f>
        <v/>
      </c>
      <c r="S104" s="257" t="str">
        <f>IF(GUS_2020!S104&lt;&gt;"",GUS_2020!S104*41.868/1000,"")</f>
        <v/>
      </c>
      <c r="T104" s="257" t="str">
        <f>IF(GUS_2020!T104&lt;&gt;"",GUS_2020!T104*41.868/1000,"")</f>
        <v/>
      </c>
      <c r="U104" s="257" t="str">
        <f>IF(GUS_2020!U104&lt;&gt;"",GUS_2020!U104*41.868/1000,"")</f>
        <v/>
      </c>
      <c r="V104" s="257" t="str">
        <f>IF(GUS_2020!V104&lt;&gt;"",GUS_2020!V104*41.868/1000,"")</f>
        <v/>
      </c>
      <c r="W104" s="257">
        <f>IF(GUS_2020!W104&lt;&gt;"",GUS_2020!W104*41.868/1000,"")</f>
        <v>12.895344000000001</v>
      </c>
      <c r="X104" s="257" t="str">
        <f>IF(GUS_2020!X104&lt;&gt;"",GUS_2020!X104*41.868/1000,"")</f>
        <v/>
      </c>
      <c r="Y104" s="257" t="str">
        <f>IF(GUS_2020!Y104&lt;&gt;"",GUS_2020!Y104*41.868/1000,"")</f>
        <v/>
      </c>
      <c r="Z104" s="257" t="str">
        <f>IF(GUS_2020!Z104&lt;&gt;"",GUS_2020!Z104*41.868/1000,"")</f>
        <v/>
      </c>
      <c r="AA104" s="257" t="str">
        <f>IF(GUS_2020!AA104&lt;&gt;"",GUS_2020!AA104*41.868/1000,"")</f>
        <v/>
      </c>
      <c r="AB104" s="257" t="str">
        <f>IF(GUS_2020!AB104&lt;&gt;"",GUS_2020!AB104*41.868/1000,"")</f>
        <v/>
      </c>
      <c r="AC104" s="257" t="str">
        <f>IF(GUS_2020!AC104&lt;&gt;"",GUS_2020!AC104*41.868/1000,"")</f>
        <v/>
      </c>
      <c r="AD104" s="257" t="str">
        <f>IF(GUS_2020!AD104&lt;&gt;"",GUS_2020!AD104*41.868/1000,"")</f>
        <v/>
      </c>
      <c r="AE104" s="257" t="str">
        <f>IF(GUS_2020!AE104&lt;&gt;"",GUS_2020!AE104*41.868/1000,"")</f>
        <v/>
      </c>
      <c r="AF104" s="257" t="str">
        <f>IF(GUS_2020!AF104&lt;&gt;"",GUS_2020!AF104*41.868/1000,"")</f>
        <v/>
      </c>
      <c r="AG104" s="257" t="str">
        <f>IF(GUS_2020!AG104&lt;&gt;"",GUS_2020!AG104*41.868/1000,"")</f>
        <v/>
      </c>
      <c r="AH104" s="257" t="str">
        <f>IF(GUS_2020!AH104&lt;&gt;"",GUS_2020!AH104*41.868/1000,"")</f>
        <v/>
      </c>
      <c r="AI104" s="257" t="str">
        <f>IF(GUS_2020!AI104&lt;&gt;"",GUS_2020!AI104*41.868/1000,"")</f>
        <v/>
      </c>
      <c r="AJ104" s="257" t="str">
        <f>IF(GUS_2020!AJ104&lt;&gt;"",GUS_2020!AJ104*41.868/1000,"")</f>
        <v/>
      </c>
      <c r="AK104" s="257" t="str">
        <f>IF(GUS_2020!AK104&lt;&gt;"",GUS_2020!AK104*41.868/1000,"")</f>
        <v/>
      </c>
      <c r="AL104" s="257" t="str">
        <f>IF(GUS_2020!AL104&lt;&gt;"",GUS_2020!AL104*41.868/1000,"")</f>
        <v/>
      </c>
      <c r="AM104" s="257" t="str">
        <f>IF(GUS_2020!AM104&lt;&gt;"",GUS_2020!AM104*41.868/1000,"")</f>
        <v/>
      </c>
      <c r="AN104" s="257">
        <f>IF(GUS_2020!AN104&lt;&gt;"",GUS_2020!AN104*41.868/1000,"")</f>
        <v>3.8937240000000002</v>
      </c>
      <c r="AO104" s="257">
        <f>IF(GUS_2020!AO104&lt;&gt;"",GUS_2020!AO104*41.868/1000,"")</f>
        <v>4.0193280000000007</v>
      </c>
      <c r="AP104" s="257">
        <f>IF(GUS_2020!AP104&lt;&gt;"",GUS_2020!AP104*41.868/1000,"")</f>
        <v>0</v>
      </c>
      <c r="AQ104" s="257" t="str">
        <f>IF(GUS_2020!AQ104&lt;&gt;"",GUS_2020!AQ104*41.868/1000,"")</f>
        <v/>
      </c>
      <c r="AR104" s="257">
        <f>IF(GUS_2020!AR104&lt;&gt;"",GUS_2020!AR104*41.868/1000,"")</f>
        <v>4.9404240000000001</v>
      </c>
      <c r="AS104" s="257" t="str">
        <f>IF(GUS_2020!AS104&lt;&gt;"",GUS_2020!AS104*41.868/1000,"")</f>
        <v/>
      </c>
      <c r="AT104" s="257" t="str">
        <f>IF(GUS_2020!AT104&lt;&gt;"",GUS_2020!AT104*41.868/1000,"")</f>
        <v/>
      </c>
      <c r="AU104" s="257" t="str">
        <f>IF(GUS_2020!AU104&lt;&gt;"",GUS_2020!AU104*41.868/1000,"")</f>
        <v/>
      </c>
      <c r="AV104" s="257" t="str">
        <f>IF(GUS_2020!AV104&lt;&gt;"",GUS_2020!AV104*41.868/1000,"")</f>
        <v/>
      </c>
      <c r="AW104" s="257" t="str">
        <f>IF(GUS_2020!AW104&lt;&gt;"",GUS_2020!AW104*41.868/1000,"")</f>
        <v/>
      </c>
      <c r="AX104" s="257" t="str">
        <f>IF(GUS_2020!AX104&lt;&gt;"",GUS_2020!AX104*41.868/1000,"")</f>
        <v/>
      </c>
      <c r="AY104" s="257" t="str">
        <f>IF(GUS_2020!AY104&lt;&gt;"",GUS_2020!AY104*41.868/1000,"")</f>
        <v/>
      </c>
      <c r="AZ104" s="257" t="str">
        <f>IF(GUS_2020!AZ104&lt;&gt;"",GUS_2020!AZ104*41.868/1000,"")</f>
        <v/>
      </c>
      <c r="BA104" s="257" t="str">
        <f>IF(GUS_2020!BA104&lt;&gt;"",GUS_2020!BA104*41.868/1000,"")</f>
        <v/>
      </c>
      <c r="BB104" s="257" t="str">
        <f>IF(GUS_2020!BB104&lt;&gt;"",GUS_2020!BB104*41.868/1000,"")</f>
        <v/>
      </c>
      <c r="BC104" s="257" t="str">
        <f>IF(GUS_2020!BC104&lt;&gt;"",GUS_2020!BC104*41.868/1000,"")</f>
        <v/>
      </c>
      <c r="BD104" s="257" t="str">
        <f>IF(GUS_2020!BD104&lt;&gt;"",GUS_2020!BD104*41.868/1000,"")</f>
        <v/>
      </c>
      <c r="BE104" s="257" t="str">
        <f>IF(GUS_2020!BE104&lt;&gt;"",GUS_2020!BE104*41.868/1000,"")</f>
        <v/>
      </c>
      <c r="BF104" s="257" t="str">
        <f>IF(GUS_2020!BF104&lt;&gt;"",GUS_2020!BF104*41.868/1000,"")</f>
        <v/>
      </c>
      <c r="BG104" s="257" t="str">
        <f>IF(GUS_2020!BG104&lt;&gt;"",GUS_2020!BG104*41.868/1000,"")</f>
        <v/>
      </c>
      <c r="BH104" s="257" t="str">
        <f>IF(GUS_2020!BH104&lt;&gt;"",GUS_2020!BH104*41.868/1000,"")</f>
        <v/>
      </c>
      <c r="BI104" s="257" t="str">
        <f>IF(GUS_2020!BI104&lt;&gt;"",GUS_2020!BI104*41.868/1000,"")</f>
        <v/>
      </c>
      <c r="BJ104" s="257" t="str">
        <f>IF(GUS_2020!BJ104&lt;&gt;"",GUS_2020!BJ104*41.868/1000,"")</f>
        <v/>
      </c>
      <c r="BK104" s="257" t="str">
        <f>IF(GUS_2020!BK104&lt;&gt;"",GUS_2020!BK104*41.868/1000,"")</f>
        <v/>
      </c>
      <c r="BL104" s="257" t="str">
        <f>IF(GUS_2020!BL104&lt;&gt;"",GUS_2020!BL104*41.868/1000,"")</f>
        <v/>
      </c>
      <c r="BM104" s="257" t="str">
        <f>IF(GUS_2020!BM104&lt;&gt;"",GUS_2020!BM104*41.868/1000,"")</f>
        <v/>
      </c>
      <c r="BN104" s="257" t="str">
        <f>IF(GUS_2020!BN104&lt;&gt;"",GUS_2020!BN104*41.868/1000,"")</f>
        <v/>
      </c>
      <c r="BO104" s="257" t="str">
        <f>IF(GUS_2020!BO104&lt;&gt;"",GUS_2020!BO104*41.868/1000,"")</f>
        <v/>
      </c>
      <c r="BP104" s="257" t="str">
        <f>IF(GUS_2020!BP104&lt;&gt;"",GUS_2020!BP104*41.868/1000,"")</f>
        <v/>
      </c>
      <c r="BQ104" s="257" t="str">
        <f>IF(GUS_2020!BQ104&lt;&gt;"",GUS_2020!BQ104*41.868/1000,"")</f>
        <v/>
      </c>
      <c r="BR104" s="257" t="str">
        <f>IF(GUS_2020!BR104&lt;&gt;"",GUS_2020!BR104*41.868/1000,"")</f>
        <v/>
      </c>
      <c r="BS104" s="257" t="str">
        <f>IF(GUS_2020!BS104&lt;&gt;"",GUS_2020!BS104*41.868/1000,"")</f>
        <v/>
      </c>
    </row>
    <row r="105" spans="1:71" ht="22.5">
      <c r="A105" s="256" t="s">
        <v>746</v>
      </c>
      <c r="B105" s="257">
        <f>IF(GUS_2020!B105&lt;&gt;"",GUS_2020!B105*41.868/1000,"")</f>
        <v>2842.9209360000004</v>
      </c>
      <c r="C105" s="257">
        <f>IF(GUS_2020!C105&lt;&gt;"",GUS_2020!C105*41.868/1000,"")</f>
        <v>379.19847600000003</v>
      </c>
      <c r="D105" s="257">
        <f>IF(GUS_2020!D105&lt;&gt;"",GUS_2020!D105*41.868/1000,"")</f>
        <v>3.4750440000000005</v>
      </c>
      <c r="E105" s="257">
        <f>IF(GUS_2020!E105&lt;&gt;"",GUS_2020!E105*41.868/1000,"")</f>
        <v>0.25120800000000004</v>
      </c>
      <c r="F105" s="257">
        <f>IF(GUS_2020!F105&lt;&gt;"",GUS_2020!F105*41.868/1000,"")</f>
        <v>360.14853600000004</v>
      </c>
      <c r="G105" s="257" t="str">
        <f>IF(GUS_2020!G105&lt;&gt;"",GUS_2020!G105*41.868/1000,"")</f>
        <v/>
      </c>
      <c r="H105" s="257">
        <f>IF(GUS_2020!H105&lt;&gt;"",GUS_2020!H105*41.868/1000,"")</f>
        <v>2.2608720000000004</v>
      </c>
      <c r="I105" s="257">
        <f>IF(GUS_2020!I105&lt;&gt;"",GUS_2020!I105*41.868/1000,"")</f>
        <v>0</v>
      </c>
      <c r="J105" s="257">
        <f>IF(GUS_2020!J105&lt;&gt;"",GUS_2020!J105*41.868/1000,"")</f>
        <v>12.937212000000001</v>
      </c>
      <c r="K105" s="257" t="str">
        <f>IF(GUS_2020!K105&lt;&gt;"",GUS_2020!K105*41.868/1000,"")</f>
        <v/>
      </c>
      <c r="L105" s="257" t="str">
        <f>IF(GUS_2020!L105&lt;&gt;"",GUS_2020!L105*41.868/1000,"")</f>
        <v/>
      </c>
      <c r="M105" s="257">
        <f>IF(GUS_2020!M105&lt;&gt;"",GUS_2020!M105*41.868/1000,"")</f>
        <v>8.3736000000000005E-2</v>
      </c>
      <c r="N105" s="257">
        <f>IF(GUS_2020!N105&lt;&gt;"",GUS_2020!N105*41.868/1000,"")</f>
        <v>15.867972000000002</v>
      </c>
      <c r="O105" s="257" t="str">
        <f>IF(GUS_2020!O105&lt;&gt;"",GUS_2020!O105*41.868/1000,"")</f>
        <v/>
      </c>
      <c r="P105" s="257">
        <f>IF(GUS_2020!P105&lt;&gt;"",GUS_2020!P105*41.868/1000,"")</f>
        <v>6.0289920000000006</v>
      </c>
      <c r="Q105" s="257">
        <f>IF(GUS_2020!Q105&lt;&gt;"",GUS_2020!Q105*41.868/1000,"")</f>
        <v>7.9967880000000005</v>
      </c>
      <c r="R105" s="257">
        <f>IF(GUS_2020!R105&lt;&gt;"",GUS_2020!R105*41.868/1000,"")</f>
        <v>1.800324</v>
      </c>
      <c r="S105" s="257" t="str">
        <f>IF(GUS_2020!S105&lt;&gt;"",GUS_2020!S105*41.868/1000,"")</f>
        <v/>
      </c>
      <c r="T105" s="257" t="str">
        <f>IF(GUS_2020!T105&lt;&gt;"",GUS_2020!T105*41.868/1000,"")</f>
        <v/>
      </c>
      <c r="U105" s="257" t="str">
        <f>IF(GUS_2020!U105&lt;&gt;"",GUS_2020!U105*41.868/1000,"")</f>
        <v/>
      </c>
      <c r="V105" s="257" t="str">
        <f>IF(GUS_2020!V105&lt;&gt;"",GUS_2020!V105*41.868/1000,"")</f>
        <v/>
      </c>
      <c r="W105" s="257">
        <f>IF(GUS_2020!W105&lt;&gt;"",GUS_2020!W105*41.868/1000,"")</f>
        <v>1023.0445800000001</v>
      </c>
      <c r="X105" s="257" t="str">
        <f>IF(GUS_2020!X105&lt;&gt;"",GUS_2020!X105*41.868/1000,"")</f>
        <v/>
      </c>
      <c r="Y105" s="257" t="str">
        <f>IF(GUS_2020!Y105&lt;&gt;"",GUS_2020!Y105*41.868/1000,"")</f>
        <v/>
      </c>
      <c r="Z105" s="257" t="str">
        <f>IF(GUS_2020!Z105&lt;&gt;"",GUS_2020!Z105*41.868/1000,"")</f>
        <v/>
      </c>
      <c r="AA105" s="257" t="str">
        <f>IF(GUS_2020!AA105&lt;&gt;"",GUS_2020!AA105*41.868/1000,"")</f>
        <v/>
      </c>
      <c r="AB105" s="257" t="str">
        <f>IF(GUS_2020!AB105&lt;&gt;"",GUS_2020!AB105*41.868/1000,"")</f>
        <v/>
      </c>
      <c r="AC105" s="257">
        <f>IF(GUS_2020!AC105&lt;&gt;"",GUS_2020!AC105*41.868/1000,"")</f>
        <v>17.291484000000001</v>
      </c>
      <c r="AD105" s="257" t="str">
        <f>IF(GUS_2020!AD105&lt;&gt;"",GUS_2020!AD105*41.868/1000,"")</f>
        <v/>
      </c>
      <c r="AE105" s="257">
        <f>IF(GUS_2020!AE105&lt;&gt;"",GUS_2020!AE105*41.868/1000,"")</f>
        <v>111.327012</v>
      </c>
      <c r="AF105" s="257">
        <f>IF(GUS_2020!AF105&lt;&gt;"",GUS_2020!AF105*41.868/1000,"")</f>
        <v>177.05977200000001</v>
      </c>
      <c r="AG105" s="257">
        <f>IF(GUS_2020!AG105&lt;&gt;"",GUS_2020!AG105*41.868/1000,"")</f>
        <v>0.16747200000000001</v>
      </c>
      <c r="AH105" s="257" t="str">
        <f>IF(GUS_2020!AH105&lt;&gt;"",GUS_2020!AH105*41.868/1000,"")</f>
        <v/>
      </c>
      <c r="AI105" s="257">
        <f>IF(GUS_2020!AI105&lt;&gt;"",GUS_2020!AI105*41.868/1000,"")</f>
        <v>0.62802000000000002</v>
      </c>
      <c r="AJ105" s="257">
        <f>IF(GUS_2020!AJ105&lt;&gt;"",GUS_2020!AJ105*41.868/1000,"")</f>
        <v>0</v>
      </c>
      <c r="AK105" s="257" t="str">
        <f>IF(GUS_2020!AK105&lt;&gt;"",GUS_2020!AK105*41.868/1000,"")</f>
        <v/>
      </c>
      <c r="AL105" s="257">
        <f>IF(GUS_2020!AL105&lt;&gt;"",GUS_2020!AL105*41.868/1000,"")</f>
        <v>710.87677199999996</v>
      </c>
      <c r="AM105" s="257">
        <f>IF(GUS_2020!AM105&lt;&gt;"",GUS_2020!AM105*41.868/1000,"")</f>
        <v>2.8470240000000002</v>
      </c>
      <c r="AN105" s="257" t="str">
        <f>IF(GUS_2020!AN105&lt;&gt;"",GUS_2020!AN105*41.868/1000,"")</f>
        <v/>
      </c>
      <c r="AO105" s="257" t="str">
        <f>IF(GUS_2020!AO105&lt;&gt;"",GUS_2020!AO105*41.868/1000,"")</f>
        <v/>
      </c>
      <c r="AP105" s="257" t="str">
        <f>IF(GUS_2020!AP105&lt;&gt;"",GUS_2020!AP105*41.868/1000,"")</f>
        <v/>
      </c>
      <c r="AQ105" s="257">
        <f>IF(GUS_2020!AQ105&lt;&gt;"",GUS_2020!AQ105*41.868/1000,"")</f>
        <v>2.7632880000000002</v>
      </c>
      <c r="AR105" s="257" t="str">
        <f>IF(GUS_2020!AR105&lt;&gt;"",GUS_2020!AR105*41.868/1000,"")</f>
        <v/>
      </c>
      <c r="AS105" s="257">
        <f>IF(GUS_2020!AS105&lt;&gt;"",GUS_2020!AS105*41.868/1000,"")</f>
        <v>0</v>
      </c>
      <c r="AT105" s="257">
        <f>IF(GUS_2020!AT105&lt;&gt;"",GUS_2020!AT105*41.868/1000,"")</f>
        <v>386.69284800000003</v>
      </c>
      <c r="AU105" s="257">
        <f>IF(GUS_2020!AU105&lt;&gt;"",GUS_2020!AU105*41.868/1000,"")</f>
        <v>279.80384400000003</v>
      </c>
      <c r="AV105" s="257" t="str">
        <f>IF(GUS_2020!AV105&lt;&gt;"",GUS_2020!AV105*41.868/1000,"")</f>
        <v/>
      </c>
      <c r="AW105" s="257" t="str">
        <f>IF(GUS_2020!AW105&lt;&gt;"",GUS_2020!AW105*41.868/1000,"")</f>
        <v/>
      </c>
      <c r="AX105" s="257" t="str">
        <f>IF(GUS_2020!AX105&lt;&gt;"",GUS_2020!AX105*41.868/1000,"")</f>
        <v/>
      </c>
      <c r="AY105" s="257" t="str">
        <f>IF(GUS_2020!AY105&lt;&gt;"",GUS_2020!AY105*41.868/1000,"")</f>
        <v/>
      </c>
      <c r="AZ105" s="257">
        <f>IF(GUS_2020!AZ105&lt;&gt;"",GUS_2020!AZ105*41.868/1000,"")</f>
        <v>3.34944</v>
      </c>
      <c r="BA105" s="257">
        <f>IF(GUS_2020!BA105&lt;&gt;"",GUS_2020!BA105*41.868/1000,"")</f>
        <v>1.088568</v>
      </c>
      <c r="BB105" s="257">
        <f>IF(GUS_2020!BB105&lt;&gt;"",GUS_2020!BB105*41.868/1000,"")</f>
        <v>213.02438400000003</v>
      </c>
      <c r="BC105" s="257" t="str">
        <f>IF(GUS_2020!BC105&lt;&gt;"",GUS_2020!BC105*41.868/1000,"")</f>
        <v/>
      </c>
      <c r="BD105" s="257">
        <f>IF(GUS_2020!BD105&lt;&gt;"",GUS_2020!BD105*41.868/1000,"")</f>
        <v>3.8518560000000002</v>
      </c>
      <c r="BE105" s="257">
        <f>IF(GUS_2020!BE105&lt;&gt;"",GUS_2020!BE105*41.868/1000,"")</f>
        <v>2.4283440000000001</v>
      </c>
      <c r="BF105" s="257" t="str">
        <f>IF(GUS_2020!BF105&lt;&gt;"",GUS_2020!BF105*41.868/1000,"")</f>
        <v/>
      </c>
      <c r="BG105" s="257">
        <f>IF(GUS_2020!BG105&lt;&gt;"",GUS_2020!BG105*41.868/1000,"")</f>
        <v>7.6618440000000003</v>
      </c>
      <c r="BH105" s="257">
        <f>IF(GUS_2020!BH105&lt;&gt;"",GUS_2020!BH105*41.868/1000,"")</f>
        <v>0.79549200000000009</v>
      </c>
      <c r="BI105" s="257">
        <f>IF(GUS_2020!BI105&lt;&gt;"",GUS_2020!BI105*41.868/1000,"")</f>
        <v>35.043516000000004</v>
      </c>
      <c r="BJ105" s="257" t="str">
        <f>IF(GUS_2020!BJ105&lt;&gt;"",GUS_2020!BJ105*41.868/1000,"")</f>
        <v/>
      </c>
      <c r="BK105" s="257" t="str">
        <f>IF(GUS_2020!BK105&lt;&gt;"",GUS_2020!BK105*41.868/1000,"")</f>
        <v/>
      </c>
      <c r="BL105" s="257">
        <f>IF(GUS_2020!BL105&lt;&gt;"",GUS_2020!BL105*41.868/1000,"")</f>
        <v>4.1868000000000002E-2</v>
      </c>
      <c r="BM105" s="257">
        <f>IF(GUS_2020!BM105&lt;&gt;"",GUS_2020!BM105*41.868/1000,"")</f>
        <v>12.476664000000001</v>
      </c>
      <c r="BN105" s="257">
        <f>IF(GUS_2020!BN105&lt;&gt;"",GUS_2020!BN105*41.868/1000,"")</f>
        <v>34.792308000000006</v>
      </c>
      <c r="BO105" s="257">
        <f>IF(GUS_2020!BO105&lt;&gt;"",GUS_2020!BO105*41.868/1000,"")</f>
        <v>26.376840000000001</v>
      </c>
      <c r="BP105" s="257">
        <f>IF(GUS_2020!BP105&lt;&gt;"",GUS_2020!BP105*41.868/1000,"")</f>
        <v>8.4154680000000006</v>
      </c>
      <c r="BQ105" s="257" t="str">
        <f>IF(GUS_2020!BQ105&lt;&gt;"",GUS_2020!BQ105*41.868/1000,"")</f>
        <v/>
      </c>
      <c r="BR105" s="257">
        <f>IF(GUS_2020!BR105&lt;&gt;"",GUS_2020!BR105*41.868/1000,"")</f>
        <v>234.54453600000002</v>
      </c>
      <c r="BS105" s="257">
        <f>IF(GUS_2020!BS105&lt;&gt;"",GUS_2020!BS105*41.868/1000,"")</f>
        <v>488.97637200000003</v>
      </c>
    </row>
    <row r="106" spans="1:71" ht="22.5">
      <c r="A106" s="256" t="s">
        <v>747</v>
      </c>
      <c r="B106" s="257">
        <f>IF(GUS_2020!B106&lt;&gt;"",GUS_2020!B106*41.868/1000,"")</f>
        <v>674.24227199999996</v>
      </c>
      <c r="C106" s="257">
        <f>IF(GUS_2020!C106&lt;&gt;"",GUS_2020!C106*41.868/1000,"")</f>
        <v>108.605592</v>
      </c>
      <c r="D106" s="257">
        <f>IF(GUS_2020!D106&lt;&gt;"",GUS_2020!D106*41.868/1000,"")</f>
        <v>3.4750440000000005</v>
      </c>
      <c r="E106" s="257">
        <f>IF(GUS_2020!E106&lt;&gt;"",GUS_2020!E106*41.868/1000,"")</f>
        <v>0.25120800000000004</v>
      </c>
      <c r="F106" s="257">
        <f>IF(GUS_2020!F106&lt;&gt;"",GUS_2020!F106*41.868/1000,"")</f>
        <v>92.151468000000008</v>
      </c>
      <c r="G106" s="257" t="str">
        <f>IF(GUS_2020!G106&lt;&gt;"",GUS_2020!G106*41.868/1000,"")</f>
        <v/>
      </c>
      <c r="H106" s="257">
        <f>IF(GUS_2020!H106&lt;&gt;"",GUS_2020!H106*41.868/1000,"")</f>
        <v>1.25604</v>
      </c>
      <c r="I106" s="257">
        <f>IF(GUS_2020!I106&lt;&gt;"",GUS_2020!I106*41.868/1000,"")</f>
        <v>0</v>
      </c>
      <c r="J106" s="257">
        <f>IF(GUS_2020!J106&lt;&gt;"",GUS_2020!J106*41.868/1000,"")</f>
        <v>11.388096000000001</v>
      </c>
      <c r="K106" s="257" t="str">
        <f>IF(GUS_2020!K106&lt;&gt;"",GUS_2020!K106*41.868/1000,"")</f>
        <v/>
      </c>
      <c r="L106" s="257" t="str">
        <f>IF(GUS_2020!L106&lt;&gt;"",GUS_2020!L106*41.868/1000,"")</f>
        <v/>
      </c>
      <c r="M106" s="257">
        <f>IF(GUS_2020!M106&lt;&gt;"",GUS_2020!M106*41.868/1000,"")</f>
        <v>4.1868000000000002E-2</v>
      </c>
      <c r="N106" s="257">
        <f>IF(GUS_2020!N106&lt;&gt;"",GUS_2020!N106*41.868/1000,"")</f>
        <v>15.867972000000002</v>
      </c>
      <c r="O106" s="257" t="str">
        <f>IF(GUS_2020!O106&lt;&gt;"",GUS_2020!O106*41.868/1000,"")</f>
        <v/>
      </c>
      <c r="P106" s="257">
        <f>IF(GUS_2020!P106&lt;&gt;"",GUS_2020!P106*41.868/1000,"")</f>
        <v>6.0289920000000006</v>
      </c>
      <c r="Q106" s="257">
        <f>IF(GUS_2020!Q106&lt;&gt;"",GUS_2020!Q106*41.868/1000,"")</f>
        <v>7.9967880000000005</v>
      </c>
      <c r="R106" s="257">
        <f>IF(GUS_2020!R106&lt;&gt;"",GUS_2020!R106*41.868/1000,"")</f>
        <v>1.800324</v>
      </c>
      <c r="S106" s="257" t="str">
        <f>IF(GUS_2020!S106&lt;&gt;"",GUS_2020!S106*41.868/1000,"")</f>
        <v/>
      </c>
      <c r="T106" s="257" t="str">
        <f>IF(GUS_2020!T106&lt;&gt;"",GUS_2020!T106*41.868/1000,"")</f>
        <v/>
      </c>
      <c r="U106" s="257" t="str">
        <f>IF(GUS_2020!U106&lt;&gt;"",GUS_2020!U106*41.868/1000,"")</f>
        <v/>
      </c>
      <c r="V106" s="257" t="str">
        <f>IF(GUS_2020!V106&lt;&gt;"",GUS_2020!V106*41.868/1000,"")</f>
        <v/>
      </c>
      <c r="W106" s="257">
        <f>IF(GUS_2020!W106&lt;&gt;"",GUS_2020!W106*41.868/1000,"")</f>
        <v>39.314052000000004</v>
      </c>
      <c r="X106" s="257" t="str">
        <f>IF(GUS_2020!X106&lt;&gt;"",GUS_2020!X106*41.868/1000,"")</f>
        <v/>
      </c>
      <c r="Y106" s="257" t="str">
        <f>IF(GUS_2020!Y106&lt;&gt;"",GUS_2020!Y106*41.868/1000,"")</f>
        <v/>
      </c>
      <c r="Z106" s="257" t="str">
        <f>IF(GUS_2020!Z106&lt;&gt;"",GUS_2020!Z106*41.868/1000,"")</f>
        <v/>
      </c>
      <c r="AA106" s="257" t="str">
        <f>IF(GUS_2020!AA106&lt;&gt;"",GUS_2020!AA106*41.868/1000,"")</f>
        <v/>
      </c>
      <c r="AB106" s="257" t="str">
        <f>IF(GUS_2020!AB106&lt;&gt;"",GUS_2020!AB106*41.868/1000,"")</f>
        <v/>
      </c>
      <c r="AC106" s="257">
        <f>IF(GUS_2020!AC106&lt;&gt;"",GUS_2020!AC106*41.868/1000,"")</f>
        <v>17.291484000000001</v>
      </c>
      <c r="AD106" s="257" t="str">
        <f>IF(GUS_2020!AD106&lt;&gt;"",GUS_2020!AD106*41.868/1000,"")</f>
        <v/>
      </c>
      <c r="AE106" s="257">
        <f>IF(GUS_2020!AE106&lt;&gt;"",GUS_2020!AE106*41.868/1000,"")</f>
        <v>3.391308</v>
      </c>
      <c r="AF106" s="257">
        <f>IF(GUS_2020!AF106&lt;&gt;"",GUS_2020!AF106*41.868/1000,"")</f>
        <v>8.3736000000000005E-2</v>
      </c>
      <c r="AG106" s="257" t="str">
        <f>IF(GUS_2020!AG106&lt;&gt;"",GUS_2020!AG106*41.868/1000,"")</f>
        <v/>
      </c>
      <c r="AH106" s="257" t="str">
        <f>IF(GUS_2020!AH106&lt;&gt;"",GUS_2020!AH106*41.868/1000,"")</f>
        <v/>
      </c>
      <c r="AI106" s="257">
        <f>IF(GUS_2020!AI106&lt;&gt;"",GUS_2020!AI106*41.868/1000,"")</f>
        <v>0</v>
      </c>
      <c r="AJ106" s="257">
        <f>IF(GUS_2020!AJ106&lt;&gt;"",GUS_2020!AJ106*41.868/1000,"")</f>
        <v>0</v>
      </c>
      <c r="AK106" s="257" t="str">
        <f>IF(GUS_2020!AK106&lt;&gt;"",GUS_2020!AK106*41.868/1000,"")</f>
        <v/>
      </c>
      <c r="AL106" s="257">
        <f>IF(GUS_2020!AL106&lt;&gt;"",GUS_2020!AL106*41.868/1000,"")</f>
        <v>13.314024000000002</v>
      </c>
      <c r="AM106" s="257">
        <f>IF(GUS_2020!AM106&lt;&gt;"",GUS_2020!AM106*41.868/1000,"")</f>
        <v>2.4283440000000001</v>
      </c>
      <c r="AN106" s="257" t="str">
        <f>IF(GUS_2020!AN106&lt;&gt;"",GUS_2020!AN106*41.868/1000,"")</f>
        <v/>
      </c>
      <c r="AO106" s="257" t="str">
        <f>IF(GUS_2020!AO106&lt;&gt;"",GUS_2020!AO106*41.868/1000,"")</f>
        <v/>
      </c>
      <c r="AP106" s="257" t="str">
        <f>IF(GUS_2020!AP106&lt;&gt;"",GUS_2020!AP106*41.868/1000,"")</f>
        <v/>
      </c>
      <c r="AQ106" s="257">
        <f>IF(GUS_2020!AQ106&lt;&gt;"",GUS_2020!AQ106*41.868/1000,"")</f>
        <v>2.7632880000000002</v>
      </c>
      <c r="AR106" s="257" t="str">
        <f>IF(GUS_2020!AR106&lt;&gt;"",GUS_2020!AR106*41.868/1000,"")</f>
        <v/>
      </c>
      <c r="AS106" s="257">
        <f>IF(GUS_2020!AS106&lt;&gt;"",GUS_2020!AS106*41.868/1000,"")</f>
        <v>0</v>
      </c>
      <c r="AT106" s="257">
        <f>IF(GUS_2020!AT106&lt;&gt;"",GUS_2020!AT106*41.868/1000,"")</f>
        <v>161.48487600000001</v>
      </c>
      <c r="AU106" s="257">
        <f>IF(GUS_2020!AU106&lt;&gt;"",GUS_2020!AU106*41.868/1000,"")</f>
        <v>84.196548000000007</v>
      </c>
      <c r="AV106" s="257" t="str">
        <f>IF(GUS_2020!AV106&lt;&gt;"",GUS_2020!AV106*41.868/1000,"")</f>
        <v/>
      </c>
      <c r="AW106" s="257" t="str">
        <f>IF(GUS_2020!AW106&lt;&gt;"",GUS_2020!AW106*41.868/1000,"")</f>
        <v/>
      </c>
      <c r="AX106" s="257" t="str">
        <f>IF(GUS_2020!AX106&lt;&gt;"",GUS_2020!AX106*41.868/1000,"")</f>
        <v/>
      </c>
      <c r="AY106" s="257" t="str">
        <f>IF(GUS_2020!AY106&lt;&gt;"",GUS_2020!AY106*41.868/1000,"")</f>
        <v/>
      </c>
      <c r="AZ106" s="257" t="str">
        <f>IF(GUS_2020!AZ106&lt;&gt;"",GUS_2020!AZ106*41.868/1000,"")</f>
        <v/>
      </c>
      <c r="BA106" s="257" t="str">
        <f>IF(GUS_2020!BA106&lt;&gt;"",GUS_2020!BA106*41.868/1000,"")</f>
        <v/>
      </c>
      <c r="BB106" s="257">
        <f>IF(GUS_2020!BB106&lt;&gt;"",GUS_2020!BB106*41.868/1000,"")</f>
        <v>81.014579999999995</v>
      </c>
      <c r="BC106" s="257" t="str">
        <f>IF(GUS_2020!BC106&lt;&gt;"",GUS_2020!BC106*41.868/1000,"")</f>
        <v/>
      </c>
      <c r="BD106" s="257">
        <f>IF(GUS_2020!BD106&lt;&gt;"",GUS_2020!BD106*41.868/1000,"")</f>
        <v>0.75362400000000007</v>
      </c>
      <c r="BE106" s="257">
        <f>IF(GUS_2020!BE106&lt;&gt;"",GUS_2020!BE106*41.868/1000,"")</f>
        <v>2.4283440000000001</v>
      </c>
      <c r="BF106" s="257" t="str">
        <f>IF(GUS_2020!BF106&lt;&gt;"",GUS_2020!BF106*41.868/1000,"")</f>
        <v/>
      </c>
      <c r="BG106" s="257" t="str">
        <f>IF(GUS_2020!BG106&lt;&gt;"",GUS_2020!BG106*41.868/1000,"")</f>
        <v/>
      </c>
      <c r="BH106" s="257" t="str">
        <f>IF(GUS_2020!BH106&lt;&gt;"",GUS_2020!BH106*41.868/1000,"")</f>
        <v/>
      </c>
      <c r="BI106" s="257" t="str">
        <f>IF(GUS_2020!BI106&lt;&gt;"",GUS_2020!BI106*41.868/1000,"")</f>
        <v/>
      </c>
      <c r="BJ106" s="257" t="str">
        <f>IF(GUS_2020!BJ106&lt;&gt;"",GUS_2020!BJ106*41.868/1000,"")</f>
        <v/>
      </c>
      <c r="BK106" s="257" t="str">
        <f>IF(GUS_2020!BK106&lt;&gt;"",GUS_2020!BK106*41.868/1000,"")</f>
        <v/>
      </c>
      <c r="BL106" s="257">
        <f>IF(GUS_2020!BL106&lt;&gt;"",GUS_2020!BL106*41.868/1000,"")</f>
        <v>0</v>
      </c>
      <c r="BM106" s="257" t="str">
        <f>IF(GUS_2020!BM106&lt;&gt;"",GUS_2020!BM106*41.868/1000,"")</f>
        <v/>
      </c>
      <c r="BN106" s="257">
        <f>IF(GUS_2020!BN106&lt;&gt;"",GUS_2020!BN106*41.868/1000,"")</f>
        <v>33.410664000000004</v>
      </c>
      <c r="BO106" s="257">
        <f>IF(GUS_2020!BO106&lt;&gt;"",GUS_2020!BO106*41.868/1000,"")</f>
        <v>26.209368000000001</v>
      </c>
      <c r="BP106" s="257">
        <f>IF(GUS_2020!BP106&lt;&gt;"",GUS_2020!BP106*41.868/1000,"")</f>
        <v>7.2012960000000001</v>
      </c>
      <c r="BQ106" s="257" t="str">
        <f>IF(GUS_2020!BQ106&lt;&gt;"",GUS_2020!BQ106*41.868/1000,"")</f>
        <v/>
      </c>
      <c r="BR106" s="257">
        <f>IF(GUS_2020!BR106&lt;&gt;"",GUS_2020!BR106*41.868/1000,"")</f>
        <v>35.797139999999999</v>
      </c>
      <c r="BS106" s="257">
        <f>IF(GUS_2020!BS106&lt;&gt;"",GUS_2020!BS106*41.868/1000,"")</f>
        <v>195.52356</v>
      </c>
    </row>
    <row r="107" spans="1:71" ht="22.5">
      <c r="A107" s="256" t="s">
        <v>748</v>
      </c>
      <c r="B107" s="257">
        <f>IF(GUS_2020!B107&lt;&gt;"",GUS_2020!B107*41.868/1000,"")</f>
        <v>59.368824000000004</v>
      </c>
      <c r="C107" s="257">
        <f>IF(GUS_2020!C107&lt;&gt;"",GUS_2020!C107*41.868/1000,"")</f>
        <v>2.219004</v>
      </c>
      <c r="D107" s="257">
        <f>IF(GUS_2020!D107&lt;&gt;"",GUS_2020!D107*41.868/1000,"")</f>
        <v>0.96296400000000004</v>
      </c>
      <c r="E107" s="257">
        <f>IF(GUS_2020!E107&lt;&gt;"",GUS_2020!E107*41.868/1000,"")</f>
        <v>0.16747200000000001</v>
      </c>
      <c r="F107" s="257">
        <f>IF(GUS_2020!F107&lt;&gt;"",GUS_2020!F107*41.868/1000,"")</f>
        <v>0.54428399999999999</v>
      </c>
      <c r="G107" s="257" t="str">
        <f>IF(GUS_2020!G107&lt;&gt;"",GUS_2020!G107*41.868/1000,"")</f>
        <v/>
      </c>
      <c r="H107" s="257" t="str">
        <f>IF(GUS_2020!H107&lt;&gt;"",GUS_2020!H107*41.868/1000,"")</f>
        <v/>
      </c>
      <c r="I107" s="257" t="str">
        <f>IF(GUS_2020!I107&lt;&gt;"",GUS_2020!I107*41.868/1000,"")</f>
        <v/>
      </c>
      <c r="J107" s="257">
        <f>IF(GUS_2020!J107&lt;&gt;"",GUS_2020!J107*41.868/1000,"")</f>
        <v>0.54428399999999999</v>
      </c>
      <c r="K107" s="257" t="str">
        <f>IF(GUS_2020!K107&lt;&gt;"",GUS_2020!K107*41.868/1000,"")</f>
        <v/>
      </c>
      <c r="L107" s="257" t="str">
        <f>IF(GUS_2020!L107&lt;&gt;"",GUS_2020!L107*41.868/1000,"")</f>
        <v/>
      </c>
      <c r="M107" s="257" t="str">
        <f>IF(GUS_2020!M107&lt;&gt;"",GUS_2020!M107*41.868/1000,"")</f>
        <v/>
      </c>
      <c r="N107" s="257">
        <f>IF(GUS_2020!N107&lt;&gt;"",GUS_2020!N107*41.868/1000,"")</f>
        <v>12.602268</v>
      </c>
      <c r="O107" s="257" t="str">
        <f>IF(GUS_2020!O107&lt;&gt;"",GUS_2020!O107*41.868/1000,"")</f>
        <v/>
      </c>
      <c r="P107" s="257">
        <f>IF(GUS_2020!P107&lt;&gt;"",GUS_2020!P107*41.868/1000,"")</f>
        <v>4.0611960000000007</v>
      </c>
      <c r="Q107" s="257">
        <f>IF(GUS_2020!Q107&lt;&gt;"",GUS_2020!Q107*41.868/1000,"")</f>
        <v>7.9967880000000005</v>
      </c>
      <c r="R107" s="257">
        <f>IF(GUS_2020!R107&lt;&gt;"",GUS_2020!R107*41.868/1000,"")</f>
        <v>0.50241600000000008</v>
      </c>
      <c r="S107" s="257" t="str">
        <f>IF(GUS_2020!S107&lt;&gt;"",GUS_2020!S107*41.868/1000,"")</f>
        <v/>
      </c>
      <c r="T107" s="257" t="str">
        <f>IF(GUS_2020!T107&lt;&gt;"",GUS_2020!T107*41.868/1000,"")</f>
        <v/>
      </c>
      <c r="U107" s="257" t="str">
        <f>IF(GUS_2020!U107&lt;&gt;"",GUS_2020!U107*41.868/1000,"")</f>
        <v/>
      </c>
      <c r="V107" s="257" t="str">
        <f>IF(GUS_2020!V107&lt;&gt;"",GUS_2020!V107*41.868/1000,"")</f>
        <v/>
      </c>
      <c r="W107" s="257">
        <f>IF(GUS_2020!W107&lt;&gt;"",GUS_2020!W107*41.868/1000,"")</f>
        <v>0.16747200000000001</v>
      </c>
      <c r="X107" s="257" t="str">
        <f>IF(GUS_2020!X107&lt;&gt;"",GUS_2020!X107*41.868/1000,"")</f>
        <v/>
      </c>
      <c r="Y107" s="257" t="str">
        <f>IF(GUS_2020!Y107&lt;&gt;"",GUS_2020!Y107*41.868/1000,"")</f>
        <v/>
      </c>
      <c r="Z107" s="257" t="str">
        <f>IF(GUS_2020!Z107&lt;&gt;"",GUS_2020!Z107*41.868/1000,"")</f>
        <v/>
      </c>
      <c r="AA107" s="257" t="str">
        <f>IF(GUS_2020!AA107&lt;&gt;"",GUS_2020!AA107*41.868/1000,"")</f>
        <v/>
      </c>
      <c r="AB107" s="257" t="str">
        <f>IF(GUS_2020!AB107&lt;&gt;"",GUS_2020!AB107*41.868/1000,"")</f>
        <v/>
      </c>
      <c r="AC107" s="257" t="str">
        <f>IF(GUS_2020!AC107&lt;&gt;"",GUS_2020!AC107*41.868/1000,"")</f>
        <v/>
      </c>
      <c r="AD107" s="257" t="str">
        <f>IF(GUS_2020!AD107&lt;&gt;"",GUS_2020!AD107*41.868/1000,"")</f>
        <v/>
      </c>
      <c r="AE107" s="257">
        <f>IF(GUS_2020!AE107&lt;&gt;"",GUS_2020!AE107*41.868/1000,"")</f>
        <v>4.1868000000000002E-2</v>
      </c>
      <c r="AF107" s="257">
        <f>IF(GUS_2020!AF107&lt;&gt;"",GUS_2020!AF107*41.868/1000,"")</f>
        <v>0</v>
      </c>
      <c r="AG107" s="257" t="str">
        <f>IF(GUS_2020!AG107&lt;&gt;"",GUS_2020!AG107*41.868/1000,"")</f>
        <v/>
      </c>
      <c r="AH107" s="257" t="str">
        <f>IF(GUS_2020!AH107&lt;&gt;"",GUS_2020!AH107*41.868/1000,"")</f>
        <v/>
      </c>
      <c r="AI107" s="257" t="str">
        <f>IF(GUS_2020!AI107&lt;&gt;"",GUS_2020!AI107*41.868/1000,"")</f>
        <v/>
      </c>
      <c r="AJ107" s="257" t="str">
        <f>IF(GUS_2020!AJ107&lt;&gt;"",GUS_2020!AJ107*41.868/1000,"")</f>
        <v/>
      </c>
      <c r="AK107" s="257" t="str">
        <f>IF(GUS_2020!AK107&lt;&gt;"",GUS_2020!AK107*41.868/1000,"")</f>
        <v/>
      </c>
      <c r="AL107" s="257">
        <f>IF(GUS_2020!AL107&lt;&gt;"",GUS_2020!AL107*41.868/1000,"")</f>
        <v>8.3736000000000005E-2</v>
      </c>
      <c r="AM107" s="257" t="str">
        <f>IF(GUS_2020!AM107&lt;&gt;"",GUS_2020!AM107*41.868/1000,"")</f>
        <v/>
      </c>
      <c r="AN107" s="257" t="str">
        <f>IF(GUS_2020!AN107&lt;&gt;"",GUS_2020!AN107*41.868/1000,"")</f>
        <v/>
      </c>
      <c r="AO107" s="257" t="str">
        <f>IF(GUS_2020!AO107&lt;&gt;"",GUS_2020!AO107*41.868/1000,"")</f>
        <v/>
      </c>
      <c r="AP107" s="257" t="str">
        <f>IF(GUS_2020!AP107&lt;&gt;"",GUS_2020!AP107*41.868/1000,"")</f>
        <v/>
      </c>
      <c r="AQ107" s="257">
        <f>IF(GUS_2020!AQ107&lt;&gt;"",GUS_2020!AQ107*41.868/1000,"")</f>
        <v>4.1868000000000002E-2</v>
      </c>
      <c r="AR107" s="257" t="str">
        <f>IF(GUS_2020!AR107&lt;&gt;"",GUS_2020!AR107*41.868/1000,"")</f>
        <v/>
      </c>
      <c r="AS107" s="257">
        <f>IF(GUS_2020!AS107&lt;&gt;"",GUS_2020!AS107*41.868/1000,"")</f>
        <v>0</v>
      </c>
      <c r="AT107" s="257">
        <f>IF(GUS_2020!AT107&lt;&gt;"",GUS_2020!AT107*41.868/1000,"")</f>
        <v>21.394548000000004</v>
      </c>
      <c r="AU107" s="257" t="str">
        <f>IF(GUS_2020!AU107&lt;&gt;"",GUS_2020!AU107*41.868/1000,"")</f>
        <v/>
      </c>
      <c r="AV107" s="257" t="str">
        <f>IF(GUS_2020!AV107&lt;&gt;"",GUS_2020!AV107*41.868/1000,"")</f>
        <v/>
      </c>
      <c r="AW107" s="257" t="str">
        <f>IF(GUS_2020!AW107&lt;&gt;"",GUS_2020!AW107*41.868/1000,"")</f>
        <v/>
      </c>
      <c r="AX107" s="257" t="str">
        <f>IF(GUS_2020!AX107&lt;&gt;"",GUS_2020!AX107*41.868/1000,"")</f>
        <v/>
      </c>
      <c r="AY107" s="257" t="str">
        <f>IF(GUS_2020!AY107&lt;&gt;"",GUS_2020!AY107*41.868/1000,"")</f>
        <v/>
      </c>
      <c r="AZ107" s="257" t="str">
        <f>IF(GUS_2020!AZ107&lt;&gt;"",GUS_2020!AZ107*41.868/1000,"")</f>
        <v/>
      </c>
      <c r="BA107" s="257" t="str">
        <f>IF(GUS_2020!BA107&lt;&gt;"",GUS_2020!BA107*41.868/1000,"")</f>
        <v/>
      </c>
      <c r="BB107" s="257" t="str">
        <f>IF(GUS_2020!BB107&lt;&gt;"",GUS_2020!BB107*41.868/1000,"")</f>
        <v/>
      </c>
      <c r="BC107" s="257" t="str">
        <f>IF(GUS_2020!BC107&lt;&gt;"",GUS_2020!BC107*41.868/1000,"")</f>
        <v/>
      </c>
      <c r="BD107" s="257" t="str">
        <f>IF(GUS_2020!BD107&lt;&gt;"",GUS_2020!BD107*41.868/1000,"")</f>
        <v/>
      </c>
      <c r="BE107" s="257" t="str">
        <f>IF(GUS_2020!BE107&lt;&gt;"",GUS_2020!BE107*41.868/1000,"")</f>
        <v/>
      </c>
      <c r="BF107" s="257" t="str">
        <f>IF(GUS_2020!BF107&lt;&gt;"",GUS_2020!BF107*41.868/1000,"")</f>
        <v/>
      </c>
      <c r="BG107" s="257" t="str">
        <f>IF(GUS_2020!BG107&lt;&gt;"",GUS_2020!BG107*41.868/1000,"")</f>
        <v/>
      </c>
      <c r="BH107" s="257" t="str">
        <f>IF(GUS_2020!BH107&lt;&gt;"",GUS_2020!BH107*41.868/1000,"")</f>
        <v/>
      </c>
      <c r="BI107" s="257" t="str">
        <f>IF(GUS_2020!BI107&lt;&gt;"",GUS_2020!BI107*41.868/1000,"")</f>
        <v/>
      </c>
      <c r="BJ107" s="257" t="str">
        <f>IF(GUS_2020!BJ107&lt;&gt;"",GUS_2020!BJ107*41.868/1000,"")</f>
        <v/>
      </c>
      <c r="BK107" s="257" t="str">
        <f>IF(GUS_2020!BK107&lt;&gt;"",GUS_2020!BK107*41.868/1000,"")</f>
        <v/>
      </c>
      <c r="BL107" s="257" t="str">
        <f>IF(GUS_2020!BL107&lt;&gt;"",GUS_2020!BL107*41.868/1000,"")</f>
        <v/>
      </c>
      <c r="BM107" s="257" t="str">
        <f>IF(GUS_2020!BM107&lt;&gt;"",GUS_2020!BM107*41.868/1000,"")</f>
        <v/>
      </c>
      <c r="BN107" s="257">
        <f>IF(GUS_2020!BN107&lt;&gt;"",GUS_2020!BN107*41.868/1000,"")</f>
        <v>0</v>
      </c>
      <c r="BO107" s="257">
        <f>IF(GUS_2020!BO107&lt;&gt;"",GUS_2020!BO107*41.868/1000,"")</f>
        <v>0</v>
      </c>
      <c r="BP107" s="257" t="str">
        <f>IF(GUS_2020!BP107&lt;&gt;"",GUS_2020!BP107*41.868/1000,"")</f>
        <v/>
      </c>
      <c r="BQ107" s="257" t="str">
        <f>IF(GUS_2020!BQ107&lt;&gt;"",GUS_2020!BQ107*41.868/1000,"")</f>
        <v/>
      </c>
      <c r="BR107" s="257">
        <f>IF(GUS_2020!BR107&lt;&gt;"",GUS_2020!BR107*41.868/1000,"")</f>
        <v>2.9307600000000003</v>
      </c>
      <c r="BS107" s="257">
        <f>IF(GUS_2020!BS107&lt;&gt;"",GUS_2020!BS107*41.868/1000,"")</f>
        <v>20.054772</v>
      </c>
    </row>
    <row r="108" spans="1:71" ht="22.5">
      <c r="A108" s="256" t="s">
        <v>749</v>
      </c>
      <c r="B108" s="257">
        <f>IF(GUS_2020!B108&lt;&gt;"",GUS_2020!B108*41.868/1000,"")</f>
        <v>131.842332</v>
      </c>
      <c r="C108" s="257">
        <f>IF(GUS_2020!C108&lt;&gt;"",GUS_2020!C108*41.868/1000,"")</f>
        <v>46.557215999999997</v>
      </c>
      <c r="D108" s="257">
        <f>IF(GUS_2020!D108&lt;&gt;"",GUS_2020!D108*41.868/1000,"")</f>
        <v>0.50241600000000008</v>
      </c>
      <c r="E108" s="257" t="str">
        <f>IF(GUS_2020!E108&lt;&gt;"",GUS_2020!E108*41.868/1000,"")</f>
        <v/>
      </c>
      <c r="F108" s="257">
        <f>IF(GUS_2020!F108&lt;&gt;"",GUS_2020!F108*41.868/1000,"")</f>
        <v>43.249644000000004</v>
      </c>
      <c r="G108" s="257" t="str">
        <f>IF(GUS_2020!G108&lt;&gt;"",GUS_2020!G108*41.868/1000,"")</f>
        <v/>
      </c>
      <c r="H108" s="257" t="str">
        <f>IF(GUS_2020!H108&lt;&gt;"",GUS_2020!H108*41.868/1000,"")</f>
        <v/>
      </c>
      <c r="I108" s="257" t="str">
        <f>IF(GUS_2020!I108&lt;&gt;"",GUS_2020!I108*41.868/1000,"")</f>
        <v/>
      </c>
      <c r="J108" s="257">
        <f>IF(GUS_2020!J108&lt;&gt;"",GUS_2020!J108*41.868/1000,"")</f>
        <v>2.8051559999999998</v>
      </c>
      <c r="K108" s="257" t="str">
        <f>IF(GUS_2020!K108&lt;&gt;"",GUS_2020!K108*41.868/1000,"")</f>
        <v/>
      </c>
      <c r="L108" s="257" t="str">
        <f>IF(GUS_2020!L108&lt;&gt;"",GUS_2020!L108*41.868/1000,"")</f>
        <v/>
      </c>
      <c r="M108" s="257" t="str">
        <f>IF(GUS_2020!M108&lt;&gt;"",GUS_2020!M108*41.868/1000,"")</f>
        <v/>
      </c>
      <c r="N108" s="257">
        <f>IF(GUS_2020!N108&lt;&gt;"",GUS_2020!N108*41.868/1000,"")</f>
        <v>0.25120800000000004</v>
      </c>
      <c r="O108" s="257" t="str">
        <f>IF(GUS_2020!O108&lt;&gt;"",GUS_2020!O108*41.868/1000,"")</f>
        <v/>
      </c>
      <c r="P108" s="257">
        <f>IF(GUS_2020!P108&lt;&gt;"",GUS_2020!P108*41.868/1000,"")</f>
        <v>0.25120800000000004</v>
      </c>
      <c r="Q108" s="257" t="str">
        <f>IF(GUS_2020!Q108&lt;&gt;"",GUS_2020!Q108*41.868/1000,"")</f>
        <v/>
      </c>
      <c r="R108" s="257" t="str">
        <f>IF(GUS_2020!R108&lt;&gt;"",GUS_2020!R108*41.868/1000,"")</f>
        <v/>
      </c>
      <c r="S108" s="257" t="str">
        <f>IF(GUS_2020!S108&lt;&gt;"",GUS_2020!S108*41.868/1000,"")</f>
        <v/>
      </c>
      <c r="T108" s="257" t="str">
        <f>IF(GUS_2020!T108&lt;&gt;"",GUS_2020!T108*41.868/1000,"")</f>
        <v/>
      </c>
      <c r="U108" s="257" t="str">
        <f>IF(GUS_2020!U108&lt;&gt;"",GUS_2020!U108*41.868/1000,"")</f>
        <v/>
      </c>
      <c r="V108" s="257" t="str">
        <f>IF(GUS_2020!V108&lt;&gt;"",GUS_2020!V108*41.868/1000,"")</f>
        <v/>
      </c>
      <c r="W108" s="257">
        <f>IF(GUS_2020!W108&lt;&gt;"",GUS_2020!W108*41.868/1000,"")</f>
        <v>19.636092000000001</v>
      </c>
      <c r="X108" s="257" t="str">
        <f>IF(GUS_2020!X108&lt;&gt;"",GUS_2020!X108*41.868/1000,"")</f>
        <v/>
      </c>
      <c r="Y108" s="257" t="str">
        <f>IF(GUS_2020!Y108&lt;&gt;"",GUS_2020!Y108*41.868/1000,"")</f>
        <v/>
      </c>
      <c r="Z108" s="257" t="str">
        <f>IF(GUS_2020!Z108&lt;&gt;"",GUS_2020!Z108*41.868/1000,"")</f>
        <v/>
      </c>
      <c r="AA108" s="257" t="str">
        <f>IF(GUS_2020!AA108&lt;&gt;"",GUS_2020!AA108*41.868/1000,"")</f>
        <v/>
      </c>
      <c r="AB108" s="257" t="str">
        <f>IF(GUS_2020!AB108&lt;&gt;"",GUS_2020!AB108*41.868/1000,"")</f>
        <v/>
      </c>
      <c r="AC108" s="257">
        <f>IF(GUS_2020!AC108&lt;&gt;"",GUS_2020!AC108*41.868/1000,"")</f>
        <v>17.291484000000001</v>
      </c>
      <c r="AD108" s="257" t="str">
        <f>IF(GUS_2020!AD108&lt;&gt;"",GUS_2020!AD108*41.868/1000,"")</f>
        <v/>
      </c>
      <c r="AE108" s="257">
        <f>IF(GUS_2020!AE108&lt;&gt;"",GUS_2020!AE108*41.868/1000,"")</f>
        <v>0.25120800000000004</v>
      </c>
      <c r="AF108" s="257">
        <f>IF(GUS_2020!AF108&lt;&gt;"",GUS_2020!AF108*41.868/1000,"")</f>
        <v>0</v>
      </c>
      <c r="AG108" s="257" t="str">
        <f>IF(GUS_2020!AG108&lt;&gt;"",GUS_2020!AG108*41.868/1000,"")</f>
        <v/>
      </c>
      <c r="AH108" s="257" t="str">
        <f>IF(GUS_2020!AH108&lt;&gt;"",GUS_2020!AH108*41.868/1000,"")</f>
        <v/>
      </c>
      <c r="AI108" s="257" t="str">
        <f>IF(GUS_2020!AI108&lt;&gt;"",GUS_2020!AI108*41.868/1000,"")</f>
        <v/>
      </c>
      <c r="AJ108" s="257">
        <f>IF(GUS_2020!AJ108&lt;&gt;"",GUS_2020!AJ108*41.868/1000,"")</f>
        <v>0</v>
      </c>
      <c r="AK108" s="257" t="str">
        <f>IF(GUS_2020!AK108&lt;&gt;"",GUS_2020!AK108*41.868/1000,"")</f>
        <v/>
      </c>
      <c r="AL108" s="257">
        <f>IF(GUS_2020!AL108&lt;&gt;"",GUS_2020!AL108*41.868/1000,"")</f>
        <v>1.8421920000000001</v>
      </c>
      <c r="AM108" s="257">
        <f>IF(GUS_2020!AM108&lt;&gt;"",GUS_2020!AM108*41.868/1000,"")</f>
        <v>0.20934</v>
      </c>
      <c r="AN108" s="257" t="str">
        <f>IF(GUS_2020!AN108&lt;&gt;"",GUS_2020!AN108*41.868/1000,"")</f>
        <v/>
      </c>
      <c r="AO108" s="257" t="str">
        <f>IF(GUS_2020!AO108&lt;&gt;"",GUS_2020!AO108*41.868/1000,"")</f>
        <v/>
      </c>
      <c r="AP108" s="257" t="str">
        <f>IF(GUS_2020!AP108&lt;&gt;"",GUS_2020!AP108*41.868/1000,"")</f>
        <v/>
      </c>
      <c r="AQ108" s="257" t="str">
        <f>IF(GUS_2020!AQ108&lt;&gt;"",GUS_2020!AQ108*41.868/1000,"")</f>
        <v/>
      </c>
      <c r="AR108" s="257" t="str">
        <f>IF(GUS_2020!AR108&lt;&gt;"",GUS_2020!AR108*41.868/1000,"")</f>
        <v/>
      </c>
      <c r="AS108" s="257">
        <f>IF(GUS_2020!AS108&lt;&gt;"",GUS_2020!AS108*41.868/1000,"")</f>
        <v>0</v>
      </c>
      <c r="AT108" s="257">
        <f>IF(GUS_2020!AT108&lt;&gt;"",GUS_2020!AT108*41.868/1000,"")</f>
        <v>17.040276000000002</v>
      </c>
      <c r="AU108" s="257">
        <f>IF(GUS_2020!AU108&lt;&gt;"",GUS_2020!AU108*41.868/1000,"")</f>
        <v>0.33494400000000002</v>
      </c>
      <c r="AV108" s="257" t="str">
        <f>IF(GUS_2020!AV108&lt;&gt;"",GUS_2020!AV108*41.868/1000,"")</f>
        <v/>
      </c>
      <c r="AW108" s="257" t="str">
        <f>IF(GUS_2020!AW108&lt;&gt;"",GUS_2020!AW108*41.868/1000,"")</f>
        <v/>
      </c>
      <c r="AX108" s="257" t="str">
        <f>IF(GUS_2020!AX108&lt;&gt;"",GUS_2020!AX108*41.868/1000,"")</f>
        <v/>
      </c>
      <c r="AY108" s="257" t="str">
        <f>IF(GUS_2020!AY108&lt;&gt;"",GUS_2020!AY108*41.868/1000,"")</f>
        <v/>
      </c>
      <c r="AZ108" s="257" t="str">
        <f>IF(GUS_2020!AZ108&lt;&gt;"",GUS_2020!AZ108*41.868/1000,"")</f>
        <v/>
      </c>
      <c r="BA108" s="257" t="str">
        <f>IF(GUS_2020!BA108&lt;&gt;"",GUS_2020!BA108*41.868/1000,"")</f>
        <v/>
      </c>
      <c r="BB108" s="257">
        <f>IF(GUS_2020!BB108&lt;&gt;"",GUS_2020!BB108*41.868/1000,"")</f>
        <v>0.33494400000000002</v>
      </c>
      <c r="BC108" s="257" t="str">
        <f>IF(GUS_2020!BC108&lt;&gt;"",GUS_2020!BC108*41.868/1000,"")</f>
        <v/>
      </c>
      <c r="BD108" s="257">
        <f>IF(GUS_2020!BD108&lt;&gt;"",GUS_2020!BD108*41.868/1000,"")</f>
        <v>0</v>
      </c>
      <c r="BE108" s="257" t="str">
        <f>IF(GUS_2020!BE108&lt;&gt;"",GUS_2020!BE108*41.868/1000,"")</f>
        <v/>
      </c>
      <c r="BF108" s="257" t="str">
        <f>IF(GUS_2020!BF108&lt;&gt;"",GUS_2020!BF108*41.868/1000,"")</f>
        <v/>
      </c>
      <c r="BG108" s="257" t="str">
        <f>IF(GUS_2020!BG108&lt;&gt;"",GUS_2020!BG108*41.868/1000,"")</f>
        <v/>
      </c>
      <c r="BH108" s="257" t="str">
        <f>IF(GUS_2020!BH108&lt;&gt;"",GUS_2020!BH108*41.868/1000,"")</f>
        <v/>
      </c>
      <c r="BI108" s="257" t="str">
        <f>IF(GUS_2020!BI108&lt;&gt;"",GUS_2020!BI108*41.868/1000,"")</f>
        <v/>
      </c>
      <c r="BJ108" s="257" t="str">
        <f>IF(GUS_2020!BJ108&lt;&gt;"",GUS_2020!BJ108*41.868/1000,"")</f>
        <v/>
      </c>
      <c r="BK108" s="257" t="str">
        <f>IF(GUS_2020!BK108&lt;&gt;"",GUS_2020!BK108*41.868/1000,"")</f>
        <v/>
      </c>
      <c r="BL108" s="257">
        <f>IF(GUS_2020!BL108&lt;&gt;"",GUS_2020!BL108*41.868/1000,"")</f>
        <v>0</v>
      </c>
      <c r="BM108" s="257" t="str">
        <f>IF(GUS_2020!BM108&lt;&gt;"",GUS_2020!BM108*41.868/1000,"")</f>
        <v/>
      </c>
      <c r="BN108" s="257">
        <f>IF(GUS_2020!BN108&lt;&gt;"",GUS_2020!BN108*41.868/1000,"")</f>
        <v>0.33494400000000002</v>
      </c>
      <c r="BO108" s="257">
        <f>IF(GUS_2020!BO108&lt;&gt;"",GUS_2020!BO108*41.868/1000,"")</f>
        <v>0.33494400000000002</v>
      </c>
      <c r="BP108" s="257" t="str">
        <f>IF(GUS_2020!BP108&lt;&gt;"",GUS_2020!BP108*41.868/1000,"")</f>
        <v/>
      </c>
      <c r="BQ108" s="257" t="str">
        <f>IF(GUS_2020!BQ108&lt;&gt;"",GUS_2020!BQ108*41.868/1000,"")</f>
        <v/>
      </c>
      <c r="BR108" s="257">
        <f>IF(GUS_2020!BR108&lt;&gt;"",GUS_2020!BR108*41.868/1000,"")</f>
        <v>14.611932000000001</v>
      </c>
      <c r="BS108" s="257">
        <f>IF(GUS_2020!BS108&lt;&gt;"",GUS_2020!BS108*41.868/1000,"")</f>
        <v>33.033851999999996</v>
      </c>
    </row>
    <row r="109" spans="1:71" ht="22.5">
      <c r="A109" s="256" t="s">
        <v>750</v>
      </c>
      <c r="B109" s="257">
        <f>IF(GUS_2020!B109&lt;&gt;"",GUS_2020!B109*41.868/1000,"")</f>
        <v>23.948496000000002</v>
      </c>
      <c r="C109" s="257">
        <f>IF(GUS_2020!C109&lt;&gt;"",GUS_2020!C109*41.868/1000,"")</f>
        <v>5.2753680000000003</v>
      </c>
      <c r="D109" s="257">
        <f>IF(GUS_2020!D109&lt;&gt;"",GUS_2020!D109*41.868/1000,"")</f>
        <v>8.3736000000000005E-2</v>
      </c>
      <c r="E109" s="257" t="str">
        <f>IF(GUS_2020!E109&lt;&gt;"",GUS_2020!E109*41.868/1000,"")</f>
        <v/>
      </c>
      <c r="F109" s="257">
        <f>IF(GUS_2020!F109&lt;&gt;"",GUS_2020!F109*41.868/1000,"")</f>
        <v>0.37681200000000004</v>
      </c>
      <c r="G109" s="257" t="str">
        <f>IF(GUS_2020!G109&lt;&gt;"",GUS_2020!G109*41.868/1000,"")</f>
        <v/>
      </c>
      <c r="H109" s="257" t="str">
        <f>IF(GUS_2020!H109&lt;&gt;"",GUS_2020!H109*41.868/1000,"")</f>
        <v/>
      </c>
      <c r="I109" s="257" t="str">
        <f>IF(GUS_2020!I109&lt;&gt;"",GUS_2020!I109*41.868/1000,"")</f>
        <v/>
      </c>
      <c r="J109" s="257">
        <f>IF(GUS_2020!J109&lt;&gt;"",GUS_2020!J109*41.868/1000,"")</f>
        <v>4.814820000000001</v>
      </c>
      <c r="K109" s="257" t="str">
        <f>IF(GUS_2020!K109&lt;&gt;"",GUS_2020!K109*41.868/1000,"")</f>
        <v/>
      </c>
      <c r="L109" s="257" t="str">
        <f>IF(GUS_2020!L109&lt;&gt;"",GUS_2020!L109*41.868/1000,"")</f>
        <v/>
      </c>
      <c r="M109" s="257" t="str">
        <f>IF(GUS_2020!M109&lt;&gt;"",GUS_2020!M109*41.868/1000,"")</f>
        <v/>
      </c>
      <c r="N109" s="257">
        <f>IF(GUS_2020!N109&lt;&gt;"",GUS_2020!N109*41.868/1000,"")</f>
        <v>1.3816440000000001</v>
      </c>
      <c r="O109" s="257" t="str">
        <f>IF(GUS_2020!O109&lt;&gt;"",GUS_2020!O109*41.868/1000,"")</f>
        <v/>
      </c>
      <c r="P109" s="257">
        <f>IF(GUS_2020!P109&lt;&gt;"",GUS_2020!P109*41.868/1000,"")</f>
        <v>8.3736000000000005E-2</v>
      </c>
      <c r="Q109" s="257" t="str">
        <f>IF(GUS_2020!Q109&lt;&gt;"",GUS_2020!Q109*41.868/1000,"")</f>
        <v/>
      </c>
      <c r="R109" s="257">
        <f>IF(GUS_2020!R109&lt;&gt;"",GUS_2020!R109*41.868/1000,"")</f>
        <v>1.2979080000000001</v>
      </c>
      <c r="S109" s="257" t="str">
        <f>IF(GUS_2020!S109&lt;&gt;"",GUS_2020!S109*41.868/1000,"")</f>
        <v/>
      </c>
      <c r="T109" s="257" t="str">
        <f>IF(GUS_2020!T109&lt;&gt;"",GUS_2020!T109*41.868/1000,"")</f>
        <v/>
      </c>
      <c r="U109" s="257" t="str">
        <f>IF(GUS_2020!U109&lt;&gt;"",GUS_2020!U109*41.868/1000,"")</f>
        <v/>
      </c>
      <c r="V109" s="257" t="str">
        <f>IF(GUS_2020!V109&lt;&gt;"",GUS_2020!V109*41.868/1000,"")</f>
        <v/>
      </c>
      <c r="W109" s="257">
        <f>IF(GUS_2020!W109&lt;&gt;"",GUS_2020!W109*41.868/1000,"")</f>
        <v>0.46054800000000001</v>
      </c>
      <c r="X109" s="257" t="str">
        <f>IF(GUS_2020!X109&lt;&gt;"",GUS_2020!X109*41.868/1000,"")</f>
        <v/>
      </c>
      <c r="Y109" s="257" t="str">
        <f>IF(GUS_2020!Y109&lt;&gt;"",GUS_2020!Y109*41.868/1000,"")</f>
        <v/>
      </c>
      <c r="Z109" s="257" t="str">
        <f>IF(GUS_2020!Z109&lt;&gt;"",GUS_2020!Z109*41.868/1000,"")</f>
        <v/>
      </c>
      <c r="AA109" s="257" t="str">
        <f>IF(GUS_2020!AA109&lt;&gt;"",GUS_2020!AA109*41.868/1000,"")</f>
        <v/>
      </c>
      <c r="AB109" s="257" t="str">
        <f>IF(GUS_2020!AB109&lt;&gt;"",GUS_2020!AB109*41.868/1000,"")</f>
        <v/>
      </c>
      <c r="AC109" s="257" t="str">
        <f>IF(GUS_2020!AC109&lt;&gt;"",GUS_2020!AC109*41.868/1000,"")</f>
        <v/>
      </c>
      <c r="AD109" s="257" t="str">
        <f>IF(GUS_2020!AD109&lt;&gt;"",GUS_2020!AD109*41.868/1000,"")</f>
        <v/>
      </c>
      <c r="AE109" s="257">
        <f>IF(GUS_2020!AE109&lt;&gt;"",GUS_2020!AE109*41.868/1000,"")</f>
        <v>4.1868000000000002E-2</v>
      </c>
      <c r="AF109" s="257">
        <f>IF(GUS_2020!AF109&lt;&gt;"",GUS_2020!AF109*41.868/1000,"")</f>
        <v>0</v>
      </c>
      <c r="AG109" s="257" t="str">
        <f>IF(GUS_2020!AG109&lt;&gt;"",GUS_2020!AG109*41.868/1000,"")</f>
        <v/>
      </c>
      <c r="AH109" s="257" t="str">
        <f>IF(GUS_2020!AH109&lt;&gt;"",GUS_2020!AH109*41.868/1000,"")</f>
        <v/>
      </c>
      <c r="AI109" s="257" t="str">
        <f>IF(GUS_2020!AI109&lt;&gt;"",GUS_2020!AI109*41.868/1000,"")</f>
        <v/>
      </c>
      <c r="AJ109" s="257">
        <f>IF(GUS_2020!AJ109&lt;&gt;"",GUS_2020!AJ109*41.868/1000,"")</f>
        <v>0</v>
      </c>
      <c r="AK109" s="257" t="str">
        <f>IF(GUS_2020!AK109&lt;&gt;"",GUS_2020!AK109*41.868/1000,"")</f>
        <v/>
      </c>
      <c r="AL109" s="257">
        <f>IF(GUS_2020!AL109&lt;&gt;"",GUS_2020!AL109*41.868/1000,"")</f>
        <v>0.12560400000000002</v>
      </c>
      <c r="AM109" s="257">
        <f>IF(GUS_2020!AM109&lt;&gt;"",GUS_2020!AM109*41.868/1000,"")</f>
        <v>0.33494400000000002</v>
      </c>
      <c r="AN109" s="257" t="str">
        <f>IF(GUS_2020!AN109&lt;&gt;"",GUS_2020!AN109*41.868/1000,"")</f>
        <v/>
      </c>
      <c r="AO109" s="257" t="str">
        <f>IF(GUS_2020!AO109&lt;&gt;"",GUS_2020!AO109*41.868/1000,"")</f>
        <v/>
      </c>
      <c r="AP109" s="257" t="str">
        <f>IF(GUS_2020!AP109&lt;&gt;"",GUS_2020!AP109*41.868/1000,"")</f>
        <v/>
      </c>
      <c r="AQ109" s="257">
        <f>IF(GUS_2020!AQ109&lt;&gt;"",GUS_2020!AQ109*41.868/1000,"")</f>
        <v>0</v>
      </c>
      <c r="AR109" s="257" t="str">
        <f>IF(GUS_2020!AR109&lt;&gt;"",GUS_2020!AR109*41.868/1000,"")</f>
        <v/>
      </c>
      <c r="AS109" s="257" t="str">
        <f>IF(GUS_2020!AS109&lt;&gt;"",GUS_2020!AS109*41.868/1000,"")</f>
        <v/>
      </c>
      <c r="AT109" s="257">
        <f>IF(GUS_2020!AT109&lt;&gt;"",GUS_2020!AT109*41.868/1000,"")</f>
        <v>7.6618440000000003</v>
      </c>
      <c r="AU109" s="257" t="str">
        <f>IF(GUS_2020!AU109&lt;&gt;"",GUS_2020!AU109*41.868/1000,"")</f>
        <v/>
      </c>
      <c r="AV109" s="257" t="str">
        <f>IF(GUS_2020!AV109&lt;&gt;"",GUS_2020!AV109*41.868/1000,"")</f>
        <v/>
      </c>
      <c r="AW109" s="257" t="str">
        <f>IF(GUS_2020!AW109&lt;&gt;"",GUS_2020!AW109*41.868/1000,"")</f>
        <v/>
      </c>
      <c r="AX109" s="257" t="str">
        <f>IF(GUS_2020!AX109&lt;&gt;"",GUS_2020!AX109*41.868/1000,"")</f>
        <v/>
      </c>
      <c r="AY109" s="257" t="str">
        <f>IF(GUS_2020!AY109&lt;&gt;"",GUS_2020!AY109*41.868/1000,"")</f>
        <v/>
      </c>
      <c r="AZ109" s="257" t="str">
        <f>IF(GUS_2020!AZ109&lt;&gt;"",GUS_2020!AZ109*41.868/1000,"")</f>
        <v/>
      </c>
      <c r="BA109" s="257" t="str">
        <f>IF(GUS_2020!BA109&lt;&gt;"",GUS_2020!BA109*41.868/1000,"")</f>
        <v/>
      </c>
      <c r="BB109" s="257" t="str">
        <f>IF(GUS_2020!BB109&lt;&gt;"",GUS_2020!BB109*41.868/1000,"")</f>
        <v/>
      </c>
      <c r="BC109" s="257" t="str">
        <f>IF(GUS_2020!BC109&lt;&gt;"",GUS_2020!BC109*41.868/1000,"")</f>
        <v/>
      </c>
      <c r="BD109" s="257" t="str">
        <f>IF(GUS_2020!BD109&lt;&gt;"",GUS_2020!BD109*41.868/1000,"")</f>
        <v/>
      </c>
      <c r="BE109" s="257" t="str">
        <f>IF(GUS_2020!BE109&lt;&gt;"",GUS_2020!BE109*41.868/1000,"")</f>
        <v/>
      </c>
      <c r="BF109" s="257" t="str">
        <f>IF(GUS_2020!BF109&lt;&gt;"",GUS_2020!BF109*41.868/1000,"")</f>
        <v/>
      </c>
      <c r="BG109" s="257" t="str">
        <f>IF(GUS_2020!BG109&lt;&gt;"",GUS_2020!BG109*41.868/1000,"")</f>
        <v/>
      </c>
      <c r="BH109" s="257" t="str">
        <f>IF(GUS_2020!BH109&lt;&gt;"",GUS_2020!BH109*41.868/1000,"")</f>
        <v/>
      </c>
      <c r="BI109" s="257" t="str">
        <f>IF(GUS_2020!BI109&lt;&gt;"",GUS_2020!BI109*41.868/1000,"")</f>
        <v/>
      </c>
      <c r="BJ109" s="257" t="str">
        <f>IF(GUS_2020!BJ109&lt;&gt;"",GUS_2020!BJ109*41.868/1000,"")</f>
        <v/>
      </c>
      <c r="BK109" s="257" t="str">
        <f>IF(GUS_2020!BK109&lt;&gt;"",GUS_2020!BK109*41.868/1000,"")</f>
        <v/>
      </c>
      <c r="BL109" s="257" t="str">
        <f>IF(GUS_2020!BL109&lt;&gt;"",GUS_2020!BL109*41.868/1000,"")</f>
        <v/>
      </c>
      <c r="BM109" s="257" t="str">
        <f>IF(GUS_2020!BM109&lt;&gt;"",GUS_2020!BM109*41.868/1000,"")</f>
        <v/>
      </c>
      <c r="BN109" s="257" t="str">
        <f>IF(GUS_2020!BN109&lt;&gt;"",GUS_2020!BN109*41.868/1000,"")</f>
        <v/>
      </c>
      <c r="BO109" s="257" t="str">
        <f>IF(GUS_2020!BO109&lt;&gt;"",GUS_2020!BO109*41.868/1000,"")</f>
        <v/>
      </c>
      <c r="BP109" s="257" t="str">
        <f>IF(GUS_2020!BP109&lt;&gt;"",GUS_2020!BP109*41.868/1000,"")</f>
        <v/>
      </c>
      <c r="BQ109" s="257" t="str">
        <f>IF(GUS_2020!BQ109&lt;&gt;"",GUS_2020!BQ109*41.868/1000,"")</f>
        <v/>
      </c>
      <c r="BR109" s="257">
        <f>IF(GUS_2020!BR109&lt;&gt;"",GUS_2020!BR109*41.868/1000,"")</f>
        <v>0.92109600000000003</v>
      </c>
      <c r="BS109" s="257">
        <f>IF(GUS_2020!BS109&lt;&gt;"",GUS_2020!BS109*41.868/1000,"")</f>
        <v>8.2061280000000014</v>
      </c>
    </row>
    <row r="110" spans="1:71" ht="22.5">
      <c r="A110" s="256" t="s">
        <v>751</v>
      </c>
      <c r="B110" s="257">
        <f>IF(GUS_2020!B110&lt;&gt;"",GUS_2020!B110*41.868/1000,"")</f>
        <v>126.39949200000001</v>
      </c>
      <c r="C110" s="257">
        <f>IF(GUS_2020!C110&lt;&gt;"",GUS_2020!C110*41.868/1000,"")</f>
        <v>19.971036000000002</v>
      </c>
      <c r="D110" s="257">
        <f>IF(GUS_2020!D110&lt;&gt;"",GUS_2020!D110*41.868/1000,"")</f>
        <v>1.9677960000000001</v>
      </c>
      <c r="E110" s="257" t="str">
        <f>IF(GUS_2020!E110&lt;&gt;"",GUS_2020!E110*41.868/1000,"")</f>
        <v/>
      </c>
      <c r="F110" s="257">
        <f>IF(GUS_2020!F110&lt;&gt;"",GUS_2020!F110*41.868/1000,"")</f>
        <v>15.030612000000001</v>
      </c>
      <c r="G110" s="257" t="str">
        <f>IF(GUS_2020!G110&lt;&gt;"",GUS_2020!G110*41.868/1000,"")</f>
        <v/>
      </c>
      <c r="H110" s="257">
        <f>IF(GUS_2020!H110&lt;&gt;"",GUS_2020!H110*41.868/1000,"")</f>
        <v>0.58615200000000001</v>
      </c>
      <c r="I110" s="257">
        <f>IF(GUS_2020!I110&lt;&gt;"",GUS_2020!I110*41.868/1000,"")</f>
        <v>0</v>
      </c>
      <c r="J110" s="257">
        <f>IF(GUS_2020!J110&lt;&gt;"",GUS_2020!J110*41.868/1000,"")</f>
        <v>2.4283440000000001</v>
      </c>
      <c r="K110" s="257" t="str">
        <f>IF(GUS_2020!K110&lt;&gt;"",GUS_2020!K110*41.868/1000,"")</f>
        <v/>
      </c>
      <c r="L110" s="257" t="str">
        <f>IF(GUS_2020!L110&lt;&gt;"",GUS_2020!L110*41.868/1000,"")</f>
        <v/>
      </c>
      <c r="M110" s="257" t="str">
        <f>IF(GUS_2020!M110&lt;&gt;"",GUS_2020!M110*41.868/1000,"")</f>
        <v/>
      </c>
      <c r="N110" s="257">
        <f>IF(GUS_2020!N110&lt;&gt;"",GUS_2020!N110*41.868/1000,"")</f>
        <v>1.6328520000000002</v>
      </c>
      <c r="O110" s="257" t="str">
        <f>IF(GUS_2020!O110&lt;&gt;"",GUS_2020!O110*41.868/1000,"")</f>
        <v/>
      </c>
      <c r="P110" s="257">
        <f>IF(GUS_2020!P110&lt;&gt;"",GUS_2020!P110*41.868/1000,"")</f>
        <v>1.6328520000000002</v>
      </c>
      <c r="Q110" s="257" t="str">
        <f>IF(GUS_2020!Q110&lt;&gt;"",GUS_2020!Q110*41.868/1000,"")</f>
        <v/>
      </c>
      <c r="R110" s="257" t="str">
        <f>IF(GUS_2020!R110&lt;&gt;"",GUS_2020!R110*41.868/1000,"")</f>
        <v/>
      </c>
      <c r="S110" s="257" t="str">
        <f>IF(GUS_2020!S110&lt;&gt;"",GUS_2020!S110*41.868/1000,"")</f>
        <v/>
      </c>
      <c r="T110" s="257" t="str">
        <f>IF(GUS_2020!T110&lt;&gt;"",GUS_2020!T110*41.868/1000,"")</f>
        <v/>
      </c>
      <c r="U110" s="257" t="str">
        <f>IF(GUS_2020!U110&lt;&gt;"",GUS_2020!U110*41.868/1000,"")</f>
        <v/>
      </c>
      <c r="V110" s="257" t="str">
        <f>IF(GUS_2020!V110&lt;&gt;"",GUS_2020!V110*41.868/1000,"")</f>
        <v/>
      </c>
      <c r="W110" s="257">
        <f>IF(GUS_2020!W110&lt;&gt;"",GUS_2020!W110*41.868/1000,"")</f>
        <v>4.1030640000000007</v>
      </c>
      <c r="X110" s="257" t="str">
        <f>IF(GUS_2020!X110&lt;&gt;"",GUS_2020!X110*41.868/1000,"")</f>
        <v/>
      </c>
      <c r="Y110" s="257" t="str">
        <f>IF(GUS_2020!Y110&lt;&gt;"",GUS_2020!Y110*41.868/1000,"")</f>
        <v/>
      </c>
      <c r="Z110" s="257" t="str">
        <f>IF(GUS_2020!Z110&lt;&gt;"",GUS_2020!Z110*41.868/1000,"")</f>
        <v/>
      </c>
      <c r="AA110" s="257" t="str">
        <f>IF(GUS_2020!AA110&lt;&gt;"",GUS_2020!AA110*41.868/1000,"")</f>
        <v/>
      </c>
      <c r="AB110" s="257" t="str">
        <f>IF(GUS_2020!AB110&lt;&gt;"",GUS_2020!AB110*41.868/1000,"")</f>
        <v/>
      </c>
      <c r="AC110" s="257" t="str">
        <f>IF(GUS_2020!AC110&lt;&gt;"",GUS_2020!AC110*41.868/1000,"")</f>
        <v/>
      </c>
      <c r="AD110" s="257" t="str">
        <f>IF(GUS_2020!AD110&lt;&gt;"",GUS_2020!AD110*41.868/1000,"")</f>
        <v/>
      </c>
      <c r="AE110" s="257">
        <f>IF(GUS_2020!AE110&lt;&gt;"",GUS_2020!AE110*41.868/1000,"")</f>
        <v>0.25120800000000004</v>
      </c>
      <c r="AF110" s="257">
        <f>IF(GUS_2020!AF110&lt;&gt;"",GUS_2020!AF110*41.868/1000,"")</f>
        <v>0</v>
      </c>
      <c r="AG110" s="257" t="str">
        <f>IF(GUS_2020!AG110&lt;&gt;"",GUS_2020!AG110*41.868/1000,"")</f>
        <v/>
      </c>
      <c r="AH110" s="257" t="str">
        <f>IF(GUS_2020!AH110&lt;&gt;"",GUS_2020!AH110*41.868/1000,"")</f>
        <v/>
      </c>
      <c r="AI110" s="257" t="str">
        <f>IF(GUS_2020!AI110&lt;&gt;"",GUS_2020!AI110*41.868/1000,"")</f>
        <v/>
      </c>
      <c r="AJ110" s="257">
        <f>IF(GUS_2020!AJ110&lt;&gt;"",GUS_2020!AJ110*41.868/1000,"")</f>
        <v>0</v>
      </c>
      <c r="AK110" s="257" t="str">
        <f>IF(GUS_2020!AK110&lt;&gt;"",GUS_2020!AK110*41.868/1000,"")</f>
        <v/>
      </c>
      <c r="AL110" s="257">
        <f>IF(GUS_2020!AL110&lt;&gt;"",GUS_2020!AL110*41.868/1000,"")</f>
        <v>0.96296400000000004</v>
      </c>
      <c r="AM110" s="257">
        <f>IF(GUS_2020!AM110&lt;&gt;"",GUS_2020!AM110*41.868/1000,"")</f>
        <v>0.16747200000000001</v>
      </c>
      <c r="AN110" s="257" t="str">
        <f>IF(GUS_2020!AN110&lt;&gt;"",GUS_2020!AN110*41.868/1000,"")</f>
        <v/>
      </c>
      <c r="AO110" s="257" t="str">
        <f>IF(GUS_2020!AO110&lt;&gt;"",GUS_2020!AO110*41.868/1000,"")</f>
        <v/>
      </c>
      <c r="AP110" s="257" t="str">
        <f>IF(GUS_2020!AP110&lt;&gt;"",GUS_2020!AP110*41.868/1000,"")</f>
        <v/>
      </c>
      <c r="AQ110" s="257">
        <f>IF(GUS_2020!AQ110&lt;&gt;"",GUS_2020!AQ110*41.868/1000,"")</f>
        <v>2.7214200000000002</v>
      </c>
      <c r="AR110" s="257" t="str">
        <f>IF(GUS_2020!AR110&lt;&gt;"",GUS_2020!AR110*41.868/1000,"")</f>
        <v/>
      </c>
      <c r="AS110" s="257" t="str">
        <f>IF(GUS_2020!AS110&lt;&gt;"",GUS_2020!AS110*41.868/1000,"")</f>
        <v/>
      </c>
      <c r="AT110" s="257">
        <f>IF(GUS_2020!AT110&lt;&gt;"",GUS_2020!AT110*41.868/1000,"")</f>
        <v>44.338211999999999</v>
      </c>
      <c r="AU110" s="257">
        <f>IF(GUS_2020!AU110&lt;&gt;"",GUS_2020!AU110*41.868/1000,"")</f>
        <v>2.7214200000000002</v>
      </c>
      <c r="AV110" s="257" t="str">
        <f>IF(GUS_2020!AV110&lt;&gt;"",GUS_2020!AV110*41.868/1000,"")</f>
        <v/>
      </c>
      <c r="AW110" s="257" t="str">
        <f>IF(GUS_2020!AW110&lt;&gt;"",GUS_2020!AW110*41.868/1000,"")</f>
        <v/>
      </c>
      <c r="AX110" s="257" t="str">
        <f>IF(GUS_2020!AX110&lt;&gt;"",GUS_2020!AX110*41.868/1000,"")</f>
        <v/>
      </c>
      <c r="AY110" s="257" t="str">
        <f>IF(GUS_2020!AY110&lt;&gt;"",GUS_2020!AY110*41.868/1000,"")</f>
        <v/>
      </c>
      <c r="AZ110" s="257" t="str">
        <f>IF(GUS_2020!AZ110&lt;&gt;"",GUS_2020!AZ110*41.868/1000,"")</f>
        <v/>
      </c>
      <c r="BA110" s="257" t="str">
        <f>IF(GUS_2020!BA110&lt;&gt;"",GUS_2020!BA110*41.868/1000,"")</f>
        <v/>
      </c>
      <c r="BB110" s="257">
        <f>IF(GUS_2020!BB110&lt;&gt;"",GUS_2020!BB110*41.868/1000,"")</f>
        <v>0.293076</v>
      </c>
      <c r="BC110" s="257" t="str">
        <f>IF(GUS_2020!BC110&lt;&gt;"",GUS_2020!BC110*41.868/1000,"")</f>
        <v/>
      </c>
      <c r="BD110" s="257" t="str">
        <f>IF(GUS_2020!BD110&lt;&gt;"",GUS_2020!BD110*41.868/1000,"")</f>
        <v/>
      </c>
      <c r="BE110" s="257">
        <f>IF(GUS_2020!BE110&lt;&gt;"",GUS_2020!BE110*41.868/1000,"")</f>
        <v>2.4283440000000001</v>
      </c>
      <c r="BF110" s="257" t="str">
        <f>IF(GUS_2020!BF110&lt;&gt;"",GUS_2020!BF110*41.868/1000,"")</f>
        <v/>
      </c>
      <c r="BG110" s="257" t="str">
        <f>IF(GUS_2020!BG110&lt;&gt;"",GUS_2020!BG110*41.868/1000,"")</f>
        <v/>
      </c>
      <c r="BH110" s="257" t="str">
        <f>IF(GUS_2020!BH110&lt;&gt;"",GUS_2020!BH110*41.868/1000,"")</f>
        <v/>
      </c>
      <c r="BI110" s="257" t="str">
        <f>IF(GUS_2020!BI110&lt;&gt;"",GUS_2020!BI110*41.868/1000,"")</f>
        <v/>
      </c>
      <c r="BJ110" s="257" t="str">
        <f>IF(GUS_2020!BJ110&lt;&gt;"",GUS_2020!BJ110*41.868/1000,"")</f>
        <v/>
      </c>
      <c r="BK110" s="257" t="str">
        <f>IF(GUS_2020!BK110&lt;&gt;"",GUS_2020!BK110*41.868/1000,"")</f>
        <v/>
      </c>
      <c r="BL110" s="257" t="str">
        <f>IF(GUS_2020!BL110&lt;&gt;"",GUS_2020!BL110*41.868/1000,"")</f>
        <v/>
      </c>
      <c r="BM110" s="257" t="str">
        <f>IF(GUS_2020!BM110&lt;&gt;"",GUS_2020!BM110*41.868/1000,"")</f>
        <v/>
      </c>
      <c r="BN110" s="257">
        <f>IF(GUS_2020!BN110&lt;&gt;"",GUS_2020!BN110*41.868/1000,"")</f>
        <v>32.489568000000006</v>
      </c>
      <c r="BO110" s="257">
        <f>IF(GUS_2020!BO110&lt;&gt;"",GUS_2020!BO110*41.868/1000,"")</f>
        <v>25.330140000000004</v>
      </c>
      <c r="BP110" s="257">
        <f>IF(GUS_2020!BP110&lt;&gt;"",GUS_2020!BP110*41.868/1000,"")</f>
        <v>7.2012960000000001</v>
      </c>
      <c r="BQ110" s="257" t="str">
        <f>IF(GUS_2020!BQ110&lt;&gt;"",GUS_2020!BQ110*41.868/1000,"")</f>
        <v/>
      </c>
      <c r="BR110" s="257">
        <f>IF(GUS_2020!BR110&lt;&gt;"",GUS_2020!BR110*41.868/1000,"")</f>
        <v>1.0467</v>
      </c>
      <c r="BS110" s="257">
        <f>IF(GUS_2020!BS110&lt;&gt;"",GUS_2020!BS110*41.868/1000,"")</f>
        <v>20.012904000000002</v>
      </c>
    </row>
    <row r="111" spans="1:71" ht="22.5">
      <c r="A111" s="256" t="s">
        <v>752</v>
      </c>
      <c r="B111" s="257">
        <f>IF(GUS_2020!B111&lt;&gt;"",GUS_2020!B111*41.868/1000,"")</f>
        <v>18.798732000000001</v>
      </c>
      <c r="C111" s="257">
        <f>IF(GUS_2020!C111&lt;&gt;"",GUS_2020!C111*41.868/1000,"")</f>
        <v>0.46054800000000001</v>
      </c>
      <c r="D111" s="257" t="str">
        <f>IF(GUS_2020!D111&lt;&gt;"",GUS_2020!D111*41.868/1000,"")</f>
        <v/>
      </c>
      <c r="E111" s="257" t="str">
        <f>IF(GUS_2020!E111&lt;&gt;"",GUS_2020!E111*41.868/1000,"")</f>
        <v/>
      </c>
      <c r="F111" s="257">
        <f>IF(GUS_2020!F111&lt;&gt;"",GUS_2020!F111*41.868/1000,"")</f>
        <v>0.46054800000000001</v>
      </c>
      <c r="G111" s="257" t="str">
        <f>IF(GUS_2020!G111&lt;&gt;"",GUS_2020!G111*41.868/1000,"")</f>
        <v/>
      </c>
      <c r="H111" s="257" t="str">
        <f>IF(GUS_2020!H111&lt;&gt;"",GUS_2020!H111*41.868/1000,"")</f>
        <v/>
      </c>
      <c r="I111" s="257" t="str">
        <f>IF(GUS_2020!I111&lt;&gt;"",GUS_2020!I111*41.868/1000,"")</f>
        <v/>
      </c>
      <c r="J111" s="257">
        <f>IF(GUS_2020!J111&lt;&gt;"",GUS_2020!J111*41.868/1000,"")</f>
        <v>0</v>
      </c>
      <c r="K111" s="257" t="str">
        <f>IF(GUS_2020!K111&lt;&gt;"",GUS_2020!K111*41.868/1000,"")</f>
        <v/>
      </c>
      <c r="L111" s="257" t="str">
        <f>IF(GUS_2020!L111&lt;&gt;"",GUS_2020!L111*41.868/1000,"")</f>
        <v/>
      </c>
      <c r="M111" s="257" t="str">
        <f>IF(GUS_2020!M111&lt;&gt;"",GUS_2020!M111*41.868/1000,"")</f>
        <v/>
      </c>
      <c r="N111" s="257" t="str">
        <f>IF(GUS_2020!N111&lt;&gt;"",GUS_2020!N111*41.868/1000,"")</f>
        <v/>
      </c>
      <c r="O111" s="257" t="str">
        <f>IF(GUS_2020!O111&lt;&gt;"",GUS_2020!O111*41.868/1000,"")</f>
        <v/>
      </c>
      <c r="P111" s="257" t="str">
        <f>IF(GUS_2020!P111&lt;&gt;"",GUS_2020!P111*41.868/1000,"")</f>
        <v/>
      </c>
      <c r="Q111" s="257" t="str">
        <f>IF(GUS_2020!Q111&lt;&gt;"",GUS_2020!Q111*41.868/1000,"")</f>
        <v/>
      </c>
      <c r="R111" s="257" t="str">
        <f>IF(GUS_2020!R111&lt;&gt;"",GUS_2020!R111*41.868/1000,"")</f>
        <v/>
      </c>
      <c r="S111" s="257" t="str">
        <f>IF(GUS_2020!S111&lt;&gt;"",GUS_2020!S111*41.868/1000,"")</f>
        <v/>
      </c>
      <c r="T111" s="257" t="str">
        <f>IF(GUS_2020!T111&lt;&gt;"",GUS_2020!T111*41.868/1000,"")</f>
        <v/>
      </c>
      <c r="U111" s="257" t="str">
        <f>IF(GUS_2020!U111&lt;&gt;"",GUS_2020!U111*41.868/1000,"")</f>
        <v/>
      </c>
      <c r="V111" s="257" t="str">
        <f>IF(GUS_2020!V111&lt;&gt;"",GUS_2020!V111*41.868/1000,"")</f>
        <v/>
      </c>
      <c r="W111" s="257">
        <f>IF(GUS_2020!W111&lt;&gt;"",GUS_2020!W111*41.868/1000,"")</f>
        <v>0.62802000000000002</v>
      </c>
      <c r="X111" s="257" t="str">
        <f>IF(GUS_2020!X111&lt;&gt;"",GUS_2020!X111*41.868/1000,"")</f>
        <v/>
      </c>
      <c r="Y111" s="257" t="str">
        <f>IF(GUS_2020!Y111&lt;&gt;"",GUS_2020!Y111*41.868/1000,"")</f>
        <v/>
      </c>
      <c r="Z111" s="257" t="str">
        <f>IF(GUS_2020!Z111&lt;&gt;"",GUS_2020!Z111*41.868/1000,"")</f>
        <v/>
      </c>
      <c r="AA111" s="257" t="str">
        <f>IF(GUS_2020!AA111&lt;&gt;"",GUS_2020!AA111*41.868/1000,"")</f>
        <v/>
      </c>
      <c r="AB111" s="257" t="str">
        <f>IF(GUS_2020!AB111&lt;&gt;"",GUS_2020!AB111*41.868/1000,"")</f>
        <v/>
      </c>
      <c r="AC111" s="257" t="str">
        <f>IF(GUS_2020!AC111&lt;&gt;"",GUS_2020!AC111*41.868/1000,"")</f>
        <v/>
      </c>
      <c r="AD111" s="257" t="str">
        <f>IF(GUS_2020!AD111&lt;&gt;"",GUS_2020!AD111*41.868/1000,"")</f>
        <v/>
      </c>
      <c r="AE111" s="257">
        <f>IF(GUS_2020!AE111&lt;&gt;"",GUS_2020!AE111*41.868/1000,"")</f>
        <v>0.16747200000000001</v>
      </c>
      <c r="AF111" s="257">
        <f>IF(GUS_2020!AF111&lt;&gt;"",GUS_2020!AF111*41.868/1000,"")</f>
        <v>0</v>
      </c>
      <c r="AG111" s="257" t="str">
        <f>IF(GUS_2020!AG111&lt;&gt;"",GUS_2020!AG111*41.868/1000,"")</f>
        <v/>
      </c>
      <c r="AH111" s="257" t="str">
        <f>IF(GUS_2020!AH111&lt;&gt;"",GUS_2020!AH111*41.868/1000,"")</f>
        <v/>
      </c>
      <c r="AI111" s="257">
        <f>IF(GUS_2020!AI111&lt;&gt;"",GUS_2020!AI111*41.868/1000,"")</f>
        <v>0</v>
      </c>
      <c r="AJ111" s="257">
        <f>IF(GUS_2020!AJ111&lt;&gt;"",GUS_2020!AJ111*41.868/1000,"")</f>
        <v>0</v>
      </c>
      <c r="AK111" s="257" t="str">
        <f>IF(GUS_2020!AK111&lt;&gt;"",GUS_2020!AK111*41.868/1000,"")</f>
        <v/>
      </c>
      <c r="AL111" s="257">
        <f>IF(GUS_2020!AL111&lt;&gt;"",GUS_2020!AL111*41.868/1000,"")</f>
        <v>0.41868</v>
      </c>
      <c r="AM111" s="257" t="str">
        <f>IF(GUS_2020!AM111&lt;&gt;"",GUS_2020!AM111*41.868/1000,"")</f>
        <v/>
      </c>
      <c r="AN111" s="257" t="str">
        <f>IF(GUS_2020!AN111&lt;&gt;"",GUS_2020!AN111*41.868/1000,"")</f>
        <v/>
      </c>
      <c r="AO111" s="257" t="str">
        <f>IF(GUS_2020!AO111&lt;&gt;"",GUS_2020!AO111*41.868/1000,"")</f>
        <v/>
      </c>
      <c r="AP111" s="257" t="str">
        <f>IF(GUS_2020!AP111&lt;&gt;"",GUS_2020!AP111*41.868/1000,"")</f>
        <v/>
      </c>
      <c r="AQ111" s="257" t="str">
        <f>IF(GUS_2020!AQ111&lt;&gt;"",GUS_2020!AQ111*41.868/1000,"")</f>
        <v/>
      </c>
      <c r="AR111" s="257" t="str">
        <f>IF(GUS_2020!AR111&lt;&gt;"",GUS_2020!AR111*41.868/1000,"")</f>
        <v/>
      </c>
      <c r="AS111" s="257" t="str">
        <f>IF(GUS_2020!AS111&lt;&gt;"",GUS_2020!AS111*41.868/1000,"")</f>
        <v/>
      </c>
      <c r="AT111" s="257">
        <f>IF(GUS_2020!AT111&lt;&gt;"",GUS_2020!AT111*41.868/1000,"")</f>
        <v>5.3172360000000003</v>
      </c>
      <c r="AU111" s="257">
        <f>IF(GUS_2020!AU111&lt;&gt;"",GUS_2020!AU111*41.868/1000,"")</f>
        <v>4.1868000000000002E-2</v>
      </c>
      <c r="AV111" s="257" t="str">
        <f>IF(GUS_2020!AV111&lt;&gt;"",GUS_2020!AV111*41.868/1000,"")</f>
        <v/>
      </c>
      <c r="AW111" s="257" t="str">
        <f>IF(GUS_2020!AW111&lt;&gt;"",GUS_2020!AW111*41.868/1000,"")</f>
        <v/>
      </c>
      <c r="AX111" s="257" t="str">
        <f>IF(GUS_2020!AX111&lt;&gt;"",GUS_2020!AX111*41.868/1000,"")</f>
        <v/>
      </c>
      <c r="AY111" s="257" t="str">
        <f>IF(GUS_2020!AY111&lt;&gt;"",GUS_2020!AY111*41.868/1000,"")</f>
        <v/>
      </c>
      <c r="AZ111" s="257" t="str">
        <f>IF(GUS_2020!AZ111&lt;&gt;"",GUS_2020!AZ111*41.868/1000,"")</f>
        <v/>
      </c>
      <c r="BA111" s="257" t="str">
        <f>IF(GUS_2020!BA111&lt;&gt;"",GUS_2020!BA111*41.868/1000,"")</f>
        <v/>
      </c>
      <c r="BB111" s="257">
        <f>IF(GUS_2020!BB111&lt;&gt;"",GUS_2020!BB111*41.868/1000,"")</f>
        <v>4.1868000000000002E-2</v>
      </c>
      <c r="BC111" s="257" t="str">
        <f>IF(GUS_2020!BC111&lt;&gt;"",GUS_2020!BC111*41.868/1000,"")</f>
        <v/>
      </c>
      <c r="BD111" s="257" t="str">
        <f>IF(GUS_2020!BD111&lt;&gt;"",GUS_2020!BD111*41.868/1000,"")</f>
        <v/>
      </c>
      <c r="BE111" s="257" t="str">
        <f>IF(GUS_2020!BE111&lt;&gt;"",GUS_2020!BE111*41.868/1000,"")</f>
        <v/>
      </c>
      <c r="BF111" s="257" t="str">
        <f>IF(GUS_2020!BF111&lt;&gt;"",GUS_2020!BF111*41.868/1000,"")</f>
        <v/>
      </c>
      <c r="BG111" s="257" t="str">
        <f>IF(GUS_2020!BG111&lt;&gt;"",GUS_2020!BG111*41.868/1000,"")</f>
        <v/>
      </c>
      <c r="BH111" s="257" t="str">
        <f>IF(GUS_2020!BH111&lt;&gt;"",GUS_2020!BH111*41.868/1000,"")</f>
        <v/>
      </c>
      <c r="BI111" s="257" t="str">
        <f>IF(GUS_2020!BI111&lt;&gt;"",GUS_2020!BI111*41.868/1000,"")</f>
        <v/>
      </c>
      <c r="BJ111" s="257" t="str">
        <f>IF(GUS_2020!BJ111&lt;&gt;"",GUS_2020!BJ111*41.868/1000,"")</f>
        <v/>
      </c>
      <c r="BK111" s="257" t="str">
        <f>IF(GUS_2020!BK111&lt;&gt;"",GUS_2020!BK111*41.868/1000,"")</f>
        <v/>
      </c>
      <c r="BL111" s="257" t="str">
        <f>IF(GUS_2020!BL111&lt;&gt;"",GUS_2020!BL111*41.868/1000,"")</f>
        <v/>
      </c>
      <c r="BM111" s="257" t="str">
        <f>IF(GUS_2020!BM111&lt;&gt;"",GUS_2020!BM111*41.868/1000,"")</f>
        <v/>
      </c>
      <c r="BN111" s="257">
        <f>IF(GUS_2020!BN111&lt;&gt;"",GUS_2020!BN111*41.868/1000,"")</f>
        <v>0</v>
      </c>
      <c r="BO111" s="257">
        <f>IF(GUS_2020!BO111&lt;&gt;"",GUS_2020!BO111*41.868/1000,"")</f>
        <v>0</v>
      </c>
      <c r="BP111" s="257" t="str">
        <f>IF(GUS_2020!BP111&lt;&gt;"",GUS_2020!BP111*41.868/1000,"")</f>
        <v/>
      </c>
      <c r="BQ111" s="257" t="str">
        <f>IF(GUS_2020!BQ111&lt;&gt;"",GUS_2020!BQ111*41.868/1000,"")</f>
        <v/>
      </c>
      <c r="BR111" s="257">
        <f>IF(GUS_2020!BR111&lt;&gt;"",GUS_2020!BR111*41.868/1000,"")</f>
        <v>1.7165880000000002</v>
      </c>
      <c r="BS111" s="257">
        <f>IF(GUS_2020!BS111&lt;&gt;"",GUS_2020!BS111*41.868/1000,"")</f>
        <v>10.67634</v>
      </c>
    </row>
    <row r="112" spans="1:71" ht="22.5">
      <c r="A112" s="256" t="s">
        <v>753</v>
      </c>
      <c r="B112" s="257">
        <f>IF(GUS_2020!B112&lt;&gt;"",GUS_2020!B112*41.868/1000,"")</f>
        <v>30.479904000000001</v>
      </c>
      <c r="C112" s="257">
        <f>IF(GUS_2020!C112&lt;&gt;"",GUS_2020!C112*41.868/1000,"")</f>
        <v>1.0048320000000002</v>
      </c>
      <c r="D112" s="257" t="str">
        <f>IF(GUS_2020!D112&lt;&gt;"",GUS_2020!D112*41.868/1000,"")</f>
        <v/>
      </c>
      <c r="E112" s="257" t="str">
        <f>IF(GUS_2020!E112&lt;&gt;"",GUS_2020!E112*41.868/1000,"")</f>
        <v/>
      </c>
      <c r="F112" s="257">
        <f>IF(GUS_2020!F112&lt;&gt;"",GUS_2020!F112*41.868/1000,"")</f>
        <v>0.92109600000000003</v>
      </c>
      <c r="G112" s="257" t="str">
        <f>IF(GUS_2020!G112&lt;&gt;"",GUS_2020!G112*41.868/1000,"")</f>
        <v/>
      </c>
      <c r="H112" s="257">
        <f>IF(GUS_2020!H112&lt;&gt;"",GUS_2020!H112*41.868/1000,"")</f>
        <v>0</v>
      </c>
      <c r="I112" s="257" t="str">
        <f>IF(GUS_2020!I112&lt;&gt;"",GUS_2020!I112*41.868/1000,"")</f>
        <v/>
      </c>
      <c r="J112" s="257">
        <f>IF(GUS_2020!J112&lt;&gt;"",GUS_2020!J112*41.868/1000,"")</f>
        <v>8.3736000000000005E-2</v>
      </c>
      <c r="K112" s="257" t="str">
        <f>IF(GUS_2020!K112&lt;&gt;"",GUS_2020!K112*41.868/1000,"")</f>
        <v/>
      </c>
      <c r="L112" s="257" t="str">
        <f>IF(GUS_2020!L112&lt;&gt;"",GUS_2020!L112*41.868/1000,"")</f>
        <v/>
      </c>
      <c r="M112" s="257" t="str">
        <f>IF(GUS_2020!M112&lt;&gt;"",GUS_2020!M112*41.868/1000,"")</f>
        <v/>
      </c>
      <c r="N112" s="257">
        <f>IF(GUS_2020!N112&lt;&gt;"",GUS_2020!N112*41.868/1000,"")</f>
        <v>0</v>
      </c>
      <c r="O112" s="257" t="str">
        <f>IF(GUS_2020!O112&lt;&gt;"",GUS_2020!O112*41.868/1000,"")</f>
        <v/>
      </c>
      <c r="P112" s="257">
        <f>IF(GUS_2020!P112&lt;&gt;"",GUS_2020!P112*41.868/1000,"")</f>
        <v>0</v>
      </c>
      <c r="Q112" s="257" t="str">
        <f>IF(GUS_2020!Q112&lt;&gt;"",GUS_2020!Q112*41.868/1000,"")</f>
        <v/>
      </c>
      <c r="R112" s="257" t="str">
        <f>IF(GUS_2020!R112&lt;&gt;"",GUS_2020!R112*41.868/1000,"")</f>
        <v/>
      </c>
      <c r="S112" s="257" t="str">
        <f>IF(GUS_2020!S112&lt;&gt;"",GUS_2020!S112*41.868/1000,"")</f>
        <v/>
      </c>
      <c r="T112" s="257" t="str">
        <f>IF(GUS_2020!T112&lt;&gt;"",GUS_2020!T112*41.868/1000,"")</f>
        <v/>
      </c>
      <c r="U112" s="257" t="str">
        <f>IF(GUS_2020!U112&lt;&gt;"",GUS_2020!U112*41.868/1000,"")</f>
        <v/>
      </c>
      <c r="V112" s="257" t="str">
        <f>IF(GUS_2020!V112&lt;&gt;"",GUS_2020!V112*41.868/1000,"")</f>
        <v/>
      </c>
      <c r="W112" s="257">
        <f>IF(GUS_2020!W112&lt;&gt;"",GUS_2020!W112*41.868/1000,"")</f>
        <v>0.96296400000000004</v>
      </c>
      <c r="X112" s="257" t="str">
        <f>IF(GUS_2020!X112&lt;&gt;"",GUS_2020!X112*41.868/1000,"")</f>
        <v/>
      </c>
      <c r="Y112" s="257" t="str">
        <f>IF(GUS_2020!Y112&lt;&gt;"",GUS_2020!Y112*41.868/1000,"")</f>
        <v/>
      </c>
      <c r="Z112" s="257" t="str">
        <f>IF(GUS_2020!Z112&lt;&gt;"",GUS_2020!Z112*41.868/1000,"")</f>
        <v/>
      </c>
      <c r="AA112" s="257" t="str">
        <f>IF(GUS_2020!AA112&lt;&gt;"",GUS_2020!AA112*41.868/1000,"")</f>
        <v/>
      </c>
      <c r="AB112" s="257" t="str">
        <f>IF(GUS_2020!AB112&lt;&gt;"",GUS_2020!AB112*41.868/1000,"")</f>
        <v/>
      </c>
      <c r="AC112" s="257" t="str">
        <f>IF(GUS_2020!AC112&lt;&gt;"",GUS_2020!AC112*41.868/1000,"")</f>
        <v/>
      </c>
      <c r="AD112" s="257" t="str">
        <f>IF(GUS_2020!AD112&lt;&gt;"",GUS_2020!AD112*41.868/1000,"")</f>
        <v/>
      </c>
      <c r="AE112" s="257">
        <f>IF(GUS_2020!AE112&lt;&gt;"",GUS_2020!AE112*41.868/1000,"")</f>
        <v>0.41868</v>
      </c>
      <c r="AF112" s="257">
        <f>IF(GUS_2020!AF112&lt;&gt;"",GUS_2020!AF112*41.868/1000,"")</f>
        <v>0</v>
      </c>
      <c r="AG112" s="257" t="str">
        <f>IF(GUS_2020!AG112&lt;&gt;"",GUS_2020!AG112*41.868/1000,"")</f>
        <v/>
      </c>
      <c r="AH112" s="257" t="str">
        <f>IF(GUS_2020!AH112&lt;&gt;"",GUS_2020!AH112*41.868/1000,"")</f>
        <v/>
      </c>
      <c r="AI112" s="257">
        <f>IF(GUS_2020!AI112&lt;&gt;"",GUS_2020!AI112*41.868/1000,"")</f>
        <v>0</v>
      </c>
      <c r="AJ112" s="257">
        <f>IF(GUS_2020!AJ112&lt;&gt;"",GUS_2020!AJ112*41.868/1000,"")</f>
        <v>0</v>
      </c>
      <c r="AK112" s="257" t="str">
        <f>IF(GUS_2020!AK112&lt;&gt;"",GUS_2020!AK112*41.868/1000,"")</f>
        <v/>
      </c>
      <c r="AL112" s="257">
        <f>IF(GUS_2020!AL112&lt;&gt;"",GUS_2020!AL112*41.868/1000,"")</f>
        <v>0.50241600000000008</v>
      </c>
      <c r="AM112" s="257">
        <f>IF(GUS_2020!AM112&lt;&gt;"",GUS_2020!AM112*41.868/1000,"")</f>
        <v>0</v>
      </c>
      <c r="AN112" s="257" t="str">
        <f>IF(GUS_2020!AN112&lt;&gt;"",GUS_2020!AN112*41.868/1000,"")</f>
        <v/>
      </c>
      <c r="AO112" s="257" t="str">
        <f>IF(GUS_2020!AO112&lt;&gt;"",GUS_2020!AO112*41.868/1000,"")</f>
        <v/>
      </c>
      <c r="AP112" s="257" t="str">
        <f>IF(GUS_2020!AP112&lt;&gt;"",GUS_2020!AP112*41.868/1000,"")</f>
        <v/>
      </c>
      <c r="AQ112" s="257" t="str">
        <f>IF(GUS_2020!AQ112&lt;&gt;"",GUS_2020!AQ112*41.868/1000,"")</f>
        <v/>
      </c>
      <c r="AR112" s="257" t="str">
        <f>IF(GUS_2020!AR112&lt;&gt;"",GUS_2020!AR112*41.868/1000,"")</f>
        <v/>
      </c>
      <c r="AS112" s="257">
        <f>IF(GUS_2020!AS112&lt;&gt;"",GUS_2020!AS112*41.868/1000,"")</f>
        <v>0</v>
      </c>
      <c r="AT112" s="257">
        <f>IF(GUS_2020!AT112&lt;&gt;"",GUS_2020!AT112*41.868/1000,"")</f>
        <v>9.420300000000001</v>
      </c>
      <c r="AU112" s="257">
        <f>IF(GUS_2020!AU112&lt;&gt;"",GUS_2020!AU112*41.868/1000,"")</f>
        <v>4.1868000000000002E-2</v>
      </c>
      <c r="AV112" s="257" t="str">
        <f>IF(GUS_2020!AV112&lt;&gt;"",GUS_2020!AV112*41.868/1000,"")</f>
        <v/>
      </c>
      <c r="AW112" s="257" t="str">
        <f>IF(GUS_2020!AW112&lt;&gt;"",GUS_2020!AW112*41.868/1000,"")</f>
        <v/>
      </c>
      <c r="AX112" s="257" t="str">
        <f>IF(GUS_2020!AX112&lt;&gt;"",GUS_2020!AX112*41.868/1000,"")</f>
        <v/>
      </c>
      <c r="AY112" s="257" t="str">
        <f>IF(GUS_2020!AY112&lt;&gt;"",GUS_2020!AY112*41.868/1000,"")</f>
        <v/>
      </c>
      <c r="AZ112" s="257" t="str">
        <f>IF(GUS_2020!AZ112&lt;&gt;"",GUS_2020!AZ112*41.868/1000,"")</f>
        <v/>
      </c>
      <c r="BA112" s="257" t="str">
        <f>IF(GUS_2020!BA112&lt;&gt;"",GUS_2020!BA112*41.868/1000,"")</f>
        <v/>
      </c>
      <c r="BB112" s="257">
        <f>IF(GUS_2020!BB112&lt;&gt;"",GUS_2020!BB112*41.868/1000,"")</f>
        <v>4.1868000000000002E-2</v>
      </c>
      <c r="BC112" s="257" t="str">
        <f>IF(GUS_2020!BC112&lt;&gt;"",GUS_2020!BC112*41.868/1000,"")</f>
        <v/>
      </c>
      <c r="BD112" s="257" t="str">
        <f>IF(GUS_2020!BD112&lt;&gt;"",GUS_2020!BD112*41.868/1000,"")</f>
        <v/>
      </c>
      <c r="BE112" s="257" t="str">
        <f>IF(GUS_2020!BE112&lt;&gt;"",GUS_2020!BE112*41.868/1000,"")</f>
        <v/>
      </c>
      <c r="BF112" s="257" t="str">
        <f>IF(GUS_2020!BF112&lt;&gt;"",GUS_2020!BF112*41.868/1000,"")</f>
        <v/>
      </c>
      <c r="BG112" s="257" t="str">
        <f>IF(GUS_2020!BG112&lt;&gt;"",GUS_2020!BG112*41.868/1000,"")</f>
        <v/>
      </c>
      <c r="BH112" s="257" t="str">
        <f>IF(GUS_2020!BH112&lt;&gt;"",GUS_2020!BH112*41.868/1000,"")</f>
        <v/>
      </c>
      <c r="BI112" s="257" t="str">
        <f>IF(GUS_2020!BI112&lt;&gt;"",GUS_2020!BI112*41.868/1000,"")</f>
        <v/>
      </c>
      <c r="BJ112" s="257" t="str">
        <f>IF(GUS_2020!BJ112&lt;&gt;"",GUS_2020!BJ112*41.868/1000,"")</f>
        <v/>
      </c>
      <c r="BK112" s="257" t="str">
        <f>IF(GUS_2020!BK112&lt;&gt;"",GUS_2020!BK112*41.868/1000,"")</f>
        <v/>
      </c>
      <c r="BL112" s="257" t="str">
        <f>IF(GUS_2020!BL112&lt;&gt;"",GUS_2020!BL112*41.868/1000,"")</f>
        <v/>
      </c>
      <c r="BM112" s="257" t="str">
        <f>IF(GUS_2020!BM112&lt;&gt;"",GUS_2020!BM112*41.868/1000,"")</f>
        <v/>
      </c>
      <c r="BN112" s="257">
        <f>IF(GUS_2020!BN112&lt;&gt;"",GUS_2020!BN112*41.868/1000,"")</f>
        <v>0</v>
      </c>
      <c r="BO112" s="257">
        <f>IF(GUS_2020!BO112&lt;&gt;"",GUS_2020!BO112*41.868/1000,"")</f>
        <v>0</v>
      </c>
      <c r="BP112" s="257" t="str">
        <f>IF(GUS_2020!BP112&lt;&gt;"",GUS_2020!BP112*41.868/1000,"")</f>
        <v/>
      </c>
      <c r="BQ112" s="257" t="str">
        <f>IF(GUS_2020!BQ112&lt;&gt;"",GUS_2020!BQ112*41.868/1000,"")</f>
        <v/>
      </c>
      <c r="BR112" s="257">
        <f>IF(GUS_2020!BR112&lt;&gt;"",GUS_2020!BR112*41.868/1000,"")</f>
        <v>2.0096640000000003</v>
      </c>
      <c r="BS112" s="257">
        <f>IF(GUS_2020!BS112&lt;&gt;"",GUS_2020!BS112*41.868/1000,"")</f>
        <v>16.998407999999998</v>
      </c>
    </row>
    <row r="113" spans="1:71" ht="22.5">
      <c r="A113" s="256" t="s">
        <v>754</v>
      </c>
      <c r="B113" s="257">
        <f>IF(GUS_2020!B113&lt;&gt;"",GUS_2020!B113*41.868/1000,"")</f>
        <v>17.793900000000001</v>
      </c>
      <c r="C113" s="257">
        <f>IF(GUS_2020!C113&lt;&gt;"",GUS_2020!C113*41.868/1000,"")</f>
        <v>0.37681200000000004</v>
      </c>
      <c r="D113" s="257" t="str">
        <f>IF(GUS_2020!D113&lt;&gt;"",GUS_2020!D113*41.868/1000,"")</f>
        <v/>
      </c>
      <c r="E113" s="257" t="str">
        <f>IF(GUS_2020!E113&lt;&gt;"",GUS_2020!E113*41.868/1000,"")</f>
        <v/>
      </c>
      <c r="F113" s="257">
        <f>IF(GUS_2020!F113&lt;&gt;"",GUS_2020!F113*41.868/1000,"")</f>
        <v>0.37681200000000004</v>
      </c>
      <c r="G113" s="257" t="str">
        <f>IF(GUS_2020!G113&lt;&gt;"",GUS_2020!G113*41.868/1000,"")</f>
        <v/>
      </c>
      <c r="H113" s="257" t="str">
        <f>IF(GUS_2020!H113&lt;&gt;"",GUS_2020!H113*41.868/1000,"")</f>
        <v/>
      </c>
      <c r="I113" s="257" t="str">
        <f>IF(GUS_2020!I113&lt;&gt;"",GUS_2020!I113*41.868/1000,"")</f>
        <v/>
      </c>
      <c r="J113" s="257">
        <f>IF(GUS_2020!J113&lt;&gt;"",GUS_2020!J113*41.868/1000,"")</f>
        <v>0</v>
      </c>
      <c r="K113" s="257" t="str">
        <f>IF(GUS_2020!K113&lt;&gt;"",GUS_2020!K113*41.868/1000,"")</f>
        <v/>
      </c>
      <c r="L113" s="257" t="str">
        <f>IF(GUS_2020!L113&lt;&gt;"",GUS_2020!L113*41.868/1000,"")</f>
        <v/>
      </c>
      <c r="M113" s="257" t="str">
        <f>IF(GUS_2020!M113&lt;&gt;"",GUS_2020!M113*41.868/1000,"")</f>
        <v/>
      </c>
      <c r="N113" s="257" t="str">
        <f>IF(GUS_2020!N113&lt;&gt;"",GUS_2020!N113*41.868/1000,"")</f>
        <v/>
      </c>
      <c r="O113" s="257" t="str">
        <f>IF(GUS_2020!O113&lt;&gt;"",GUS_2020!O113*41.868/1000,"")</f>
        <v/>
      </c>
      <c r="P113" s="257" t="str">
        <f>IF(GUS_2020!P113&lt;&gt;"",GUS_2020!P113*41.868/1000,"")</f>
        <v/>
      </c>
      <c r="Q113" s="257" t="str">
        <f>IF(GUS_2020!Q113&lt;&gt;"",GUS_2020!Q113*41.868/1000,"")</f>
        <v/>
      </c>
      <c r="R113" s="257" t="str">
        <f>IF(GUS_2020!R113&lt;&gt;"",GUS_2020!R113*41.868/1000,"")</f>
        <v/>
      </c>
      <c r="S113" s="257" t="str">
        <f>IF(GUS_2020!S113&lt;&gt;"",GUS_2020!S113*41.868/1000,"")</f>
        <v/>
      </c>
      <c r="T113" s="257" t="str">
        <f>IF(GUS_2020!T113&lt;&gt;"",GUS_2020!T113*41.868/1000,"")</f>
        <v/>
      </c>
      <c r="U113" s="257" t="str">
        <f>IF(GUS_2020!U113&lt;&gt;"",GUS_2020!U113*41.868/1000,"")</f>
        <v/>
      </c>
      <c r="V113" s="257" t="str">
        <f>IF(GUS_2020!V113&lt;&gt;"",GUS_2020!V113*41.868/1000,"")</f>
        <v/>
      </c>
      <c r="W113" s="257">
        <f>IF(GUS_2020!W113&lt;&gt;"",GUS_2020!W113*41.868/1000,"")</f>
        <v>3.4331760000000004</v>
      </c>
      <c r="X113" s="257" t="str">
        <f>IF(GUS_2020!X113&lt;&gt;"",GUS_2020!X113*41.868/1000,"")</f>
        <v/>
      </c>
      <c r="Y113" s="257" t="str">
        <f>IF(GUS_2020!Y113&lt;&gt;"",GUS_2020!Y113*41.868/1000,"")</f>
        <v/>
      </c>
      <c r="Z113" s="257" t="str">
        <f>IF(GUS_2020!Z113&lt;&gt;"",GUS_2020!Z113*41.868/1000,"")</f>
        <v/>
      </c>
      <c r="AA113" s="257" t="str">
        <f>IF(GUS_2020!AA113&lt;&gt;"",GUS_2020!AA113*41.868/1000,"")</f>
        <v/>
      </c>
      <c r="AB113" s="257" t="str">
        <f>IF(GUS_2020!AB113&lt;&gt;"",GUS_2020!AB113*41.868/1000,"")</f>
        <v/>
      </c>
      <c r="AC113" s="257" t="str">
        <f>IF(GUS_2020!AC113&lt;&gt;"",GUS_2020!AC113*41.868/1000,"")</f>
        <v/>
      </c>
      <c r="AD113" s="257" t="str">
        <f>IF(GUS_2020!AD113&lt;&gt;"",GUS_2020!AD113*41.868/1000,"")</f>
        <v/>
      </c>
      <c r="AE113" s="257">
        <f>IF(GUS_2020!AE113&lt;&gt;"",GUS_2020!AE113*41.868/1000,"")</f>
        <v>0.25120800000000004</v>
      </c>
      <c r="AF113" s="257">
        <f>IF(GUS_2020!AF113&lt;&gt;"",GUS_2020!AF113*41.868/1000,"")</f>
        <v>0</v>
      </c>
      <c r="AG113" s="257" t="str">
        <f>IF(GUS_2020!AG113&lt;&gt;"",GUS_2020!AG113*41.868/1000,"")</f>
        <v/>
      </c>
      <c r="AH113" s="257" t="str">
        <f>IF(GUS_2020!AH113&lt;&gt;"",GUS_2020!AH113*41.868/1000,"")</f>
        <v/>
      </c>
      <c r="AI113" s="257" t="str">
        <f>IF(GUS_2020!AI113&lt;&gt;"",GUS_2020!AI113*41.868/1000,"")</f>
        <v/>
      </c>
      <c r="AJ113" s="257">
        <f>IF(GUS_2020!AJ113&lt;&gt;"",GUS_2020!AJ113*41.868/1000,"")</f>
        <v>0</v>
      </c>
      <c r="AK113" s="257" t="str">
        <f>IF(GUS_2020!AK113&lt;&gt;"",GUS_2020!AK113*41.868/1000,"")</f>
        <v/>
      </c>
      <c r="AL113" s="257">
        <f>IF(GUS_2020!AL113&lt;&gt;"",GUS_2020!AL113*41.868/1000,"")</f>
        <v>3.1819680000000004</v>
      </c>
      <c r="AM113" s="257" t="str">
        <f>IF(GUS_2020!AM113&lt;&gt;"",GUS_2020!AM113*41.868/1000,"")</f>
        <v/>
      </c>
      <c r="AN113" s="257" t="str">
        <f>IF(GUS_2020!AN113&lt;&gt;"",GUS_2020!AN113*41.868/1000,"")</f>
        <v/>
      </c>
      <c r="AO113" s="257" t="str">
        <f>IF(GUS_2020!AO113&lt;&gt;"",GUS_2020!AO113*41.868/1000,"")</f>
        <v/>
      </c>
      <c r="AP113" s="257" t="str">
        <f>IF(GUS_2020!AP113&lt;&gt;"",GUS_2020!AP113*41.868/1000,"")</f>
        <v/>
      </c>
      <c r="AQ113" s="257" t="str">
        <f>IF(GUS_2020!AQ113&lt;&gt;"",GUS_2020!AQ113*41.868/1000,"")</f>
        <v/>
      </c>
      <c r="AR113" s="257" t="str">
        <f>IF(GUS_2020!AR113&lt;&gt;"",GUS_2020!AR113*41.868/1000,"")</f>
        <v/>
      </c>
      <c r="AS113" s="257">
        <f>IF(GUS_2020!AS113&lt;&gt;"",GUS_2020!AS113*41.868/1000,"")</f>
        <v>0</v>
      </c>
      <c r="AT113" s="257">
        <f>IF(GUS_2020!AT113&lt;&gt;"",GUS_2020!AT113*41.868/1000,"")</f>
        <v>1.4653800000000001</v>
      </c>
      <c r="AU113" s="257">
        <f>IF(GUS_2020!AU113&lt;&gt;"",GUS_2020!AU113*41.868/1000,"")</f>
        <v>0</v>
      </c>
      <c r="AV113" s="257" t="str">
        <f>IF(GUS_2020!AV113&lt;&gt;"",GUS_2020!AV113*41.868/1000,"")</f>
        <v/>
      </c>
      <c r="AW113" s="257" t="str">
        <f>IF(GUS_2020!AW113&lt;&gt;"",GUS_2020!AW113*41.868/1000,"")</f>
        <v/>
      </c>
      <c r="AX113" s="257" t="str">
        <f>IF(GUS_2020!AX113&lt;&gt;"",GUS_2020!AX113*41.868/1000,"")</f>
        <v/>
      </c>
      <c r="AY113" s="257" t="str">
        <f>IF(GUS_2020!AY113&lt;&gt;"",GUS_2020!AY113*41.868/1000,"")</f>
        <v/>
      </c>
      <c r="AZ113" s="257" t="str">
        <f>IF(GUS_2020!AZ113&lt;&gt;"",GUS_2020!AZ113*41.868/1000,"")</f>
        <v/>
      </c>
      <c r="BA113" s="257" t="str">
        <f>IF(GUS_2020!BA113&lt;&gt;"",GUS_2020!BA113*41.868/1000,"")</f>
        <v/>
      </c>
      <c r="BB113" s="257">
        <f>IF(GUS_2020!BB113&lt;&gt;"",GUS_2020!BB113*41.868/1000,"")</f>
        <v>0</v>
      </c>
      <c r="BC113" s="257" t="str">
        <f>IF(GUS_2020!BC113&lt;&gt;"",GUS_2020!BC113*41.868/1000,"")</f>
        <v/>
      </c>
      <c r="BD113" s="257" t="str">
        <f>IF(GUS_2020!BD113&lt;&gt;"",GUS_2020!BD113*41.868/1000,"")</f>
        <v/>
      </c>
      <c r="BE113" s="257" t="str">
        <f>IF(GUS_2020!BE113&lt;&gt;"",GUS_2020!BE113*41.868/1000,"")</f>
        <v/>
      </c>
      <c r="BF113" s="257" t="str">
        <f>IF(GUS_2020!BF113&lt;&gt;"",GUS_2020!BF113*41.868/1000,"")</f>
        <v/>
      </c>
      <c r="BG113" s="257" t="str">
        <f>IF(GUS_2020!BG113&lt;&gt;"",GUS_2020!BG113*41.868/1000,"")</f>
        <v/>
      </c>
      <c r="BH113" s="257" t="str">
        <f>IF(GUS_2020!BH113&lt;&gt;"",GUS_2020!BH113*41.868/1000,"")</f>
        <v/>
      </c>
      <c r="BI113" s="257" t="str">
        <f>IF(GUS_2020!BI113&lt;&gt;"",GUS_2020!BI113*41.868/1000,"")</f>
        <v/>
      </c>
      <c r="BJ113" s="257" t="str">
        <f>IF(GUS_2020!BJ113&lt;&gt;"",GUS_2020!BJ113*41.868/1000,"")</f>
        <v/>
      </c>
      <c r="BK113" s="257" t="str">
        <f>IF(GUS_2020!BK113&lt;&gt;"",GUS_2020!BK113*41.868/1000,"")</f>
        <v/>
      </c>
      <c r="BL113" s="257" t="str">
        <f>IF(GUS_2020!BL113&lt;&gt;"",GUS_2020!BL113*41.868/1000,"")</f>
        <v/>
      </c>
      <c r="BM113" s="257" t="str">
        <f>IF(GUS_2020!BM113&lt;&gt;"",GUS_2020!BM113*41.868/1000,"")</f>
        <v/>
      </c>
      <c r="BN113" s="257">
        <f>IF(GUS_2020!BN113&lt;&gt;"",GUS_2020!BN113*41.868/1000,"")</f>
        <v>4.1868000000000002E-2</v>
      </c>
      <c r="BO113" s="257">
        <f>IF(GUS_2020!BO113&lt;&gt;"",GUS_2020!BO113*41.868/1000,"")</f>
        <v>4.1868000000000002E-2</v>
      </c>
      <c r="BP113" s="257" t="str">
        <f>IF(GUS_2020!BP113&lt;&gt;"",GUS_2020!BP113*41.868/1000,"")</f>
        <v/>
      </c>
      <c r="BQ113" s="257" t="str">
        <f>IF(GUS_2020!BQ113&lt;&gt;"",GUS_2020!BQ113*41.868/1000,"")</f>
        <v/>
      </c>
      <c r="BR113" s="257">
        <f>IF(GUS_2020!BR113&lt;&gt;"",GUS_2020!BR113*41.868/1000,"")</f>
        <v>2.4702120000000001</v>
      </c>
      <c r="BS113" s="257">
        <f>IF(GUS_2020!BS113&lt;&gt;"",GUS_2020!BS113*41.868/1000,"")</f>
        <v>9.9645840000000003</v>
      </c>
    </row>
    <row r="114" spans="1:71" ht="22.5">
      <c r="A114" s="256" t="s">
        <v>755</v>
      </c>
      <c r="B114" s="257">
        <f>IF(GUS_2020!B114&lt;&gt;"",GUS_2020!B114*41.868/1000,"")</f>
        <v>89.220708000000002</v>
      </c>
      <c r="C114" s="257">
        <f>IF(GUS_2020!C114&lt;&gt;"",GUS_2020!C114*41.868/1000,"")</f>
        <v>22.106304000000002</v>
      </c>
      <c r="D114" s="257" t="str">
        <f>IF(GUS_2020!D114&lt;&gt;"",GUS_2020!D114*41.868/1000,"")</f>
        <v/>
      </c>
      <c r="E114" s="257">
        <f>IF(GUS_2020!E114&lt;&gt;"",GUS_2020!E114*41.868/1000,"")</f>
        <v>8.3736000000000005E-2</v>
      </c>
      <c r="F114" s="257">
        <f>IF(GUS_2020!F114&lt;&gt;"",GUS_2020!F114*41.868/1000,"")</f>
        <v>21.310812000000002</v>
      </c>
      <c r="G114" s="257" t="str">
        <f>IF(GUS_2020!G114&lt;&gt;"",GUS_2020!G114*41.868/1000,"")</f>
        <v/>
      </c>
      <c r="H114" s="257" t="str">
        <f>IF(GUS_2020!H114&lt;&gt;"",GUS_2020!H114*41.868/1000,"")</f>
        <v/>
      </c>
      <c r="I114" s="257">
        <f>IF(GUS_2020!I114&lt;&gt;"",GUS_2020!I114*41.868/1000,"")</f>
        <v>0</v>
      </c>
      <c r="J114" s="257">
        <f>IF(GUS_2020!J114&lt;&gt;"",GUS_2020!J114*41.868/1000,"")</f>
        <v>0.66988800000000004</v>
      </c>
      <c r="K114" s="257" t="str">
        <f>IF(GUS_2020!K114&lt;&gt;"",GUS_2020!K114*41.868/1000,"")</f>
        <v/>
      </c>
      <c r="L114" s="257" t="str">
        <f>IF(GUS_2020!L114&lt;&gt;"",GUS_2020!L114*41.868/1000,"")</f>
        <v/>
      </c>
      <c r="M114" s="257" t="str">
        <f>IF(GUS_2020!M114&lt;&gt;"",GUS_2020!M114*41.868/1000,"")</f>
        <v/>
      </c>
      <c r="N114" s="257" t="str">
        <f>IF(GUS_2020!N114&lt;&gt;"",GUS_2020!N114*41.868/1000,"")</f>
        <v/>
      </c>
      <c r="O114" s="257" t="str">
        <f>IF(GUS_2020!O114&lt;&gt;"",GUS_2020!O114*41.868/1000,"")</f>
        <v/>
      </c>
      <c r="P114" s="257" t="str">
        <f>IF(GUS_2020!P114&lt;&gt;"",GUS_2020!P114*41.868/1000,"")</f>
        <v/>
      </c>
      <c r="Q114" s="257" t="str">
        <f>IF(GUS_2020!Q114&lt;&gt;"",GUS_2020!Q114*41.868/1000,"")</f>
        <v/>
      </c>
      <c r="R114" s="257" t="str">
        <f>IF(GUS_2020!R114&lt;&gt;"",GUS_2020!R114*41.868/1000,"")</f>
        <v/>
      </c>
      <c r="S114" s="257" t="str">
        <f>IF(GUS_2020!S114&lt;&gt;"",GUS_2020!S114*41.868/1000,"")</f>
        <v/>
      </c>
      <c r="T114" s="257" t="str">
        <f>IF(GUS_2020!T114&lt;&gt;"",GUS_2020!T114*41.868/1000,"")</f>
        <v/>
      </c>
      <c r="U114" s="257" t="str">
        <f>IF(GUS_2020!U114&lt;&gt;"",GUS_2020!U114*41.868/1000,"")</f>
        <v/>
      </c>
      <c r="V114" s="257" t="str">
        <f>IF(GUS_2020!V114&lt;&gt;"",GUS_2020!V114*41.868/1000,"")</f>
        <v/>
      </c>
      <c r="W114" s="257">
        <f>IF(GUS_2020!W114&lt;&gt;"",GUS_2020!W114*41.868/1000,"")</f>
        <v>2.5120800000000001</v>
      </c>
      <c r="X114" s="257" t="str">
        <f>IF(GUS_2020!X114&lt;&gt;"",GUS_2020!X114*41.868/1000,"")</f>
        <v/>
      </c>
      <c r="Y114" s="257" t="str">
        <f>IF(GUS_2020!Y114&lt;&gt;"",GUS_2020!Y114*41.868/1000,"")</f>
        <v/>
      </c>
      <c r="Z114" s="257" t="str">
        <f>IF(GUS_2020!Z114&lt;&gt;"",GUS_2020!Z114*41.868/1000,"")</f>
        <v/>
      </c>
      <c r="AA114" s="257" t="str">
        <f>IF(GUS_2020!AA114&lt;&gt;"",GUS_2020!AA114*41.868/1000,"")</f>
        <v/>
      </c>
      <c r="AB114" s="257" t="str">
        <f>IF(GUS_2020!AB114&lt;&gt;"",GUS_2020!AB114*41.868/1000,"")</f>
        <v/>
      </c>
      <c r="AC114" s="257" t="str">
        <f>IF(GUS_2020!AC114&lt;&gt;"",GUS_2020!AC114*41.868/1000,"")</f>
        <v/>
      </c>
      <c r="AD114" s="257" t="str">
        <f>IF(GUS_2020!AD114&lt;&gt;"",GUS_2020!AD114*41.868/1000,"")</f>
        <v/>
      </c>
      <c r="AE114" s="257">
        <f>IF(GUS_2020!AE114&lt;&gt;"",GUS_2020!AE114*41.868/1000,"")</f>
        <v>1.0467</v>
      </c>
      <c r="AF114" s="257">
        <f>IF(GUS_2020!AF114&lt;&gt;"",GUS_2020!AF114*41.868/1000,"")</f>
        <v>0</v>
      </c>
      <c r="AG114" s="257" t="str">
        <f>IF(GUS_2020!AG114&lt;&gt;"",GUS_2020!AG114*41.868/1000,"")</f>
        <v/>
      </c>
      <c r="AH114" s="257" t="str">
        <f>IF(GUS_2020!AH114&lt;&gt;"",GUS_2020!AH114*41.868/1000,"")</f>
        <v/>
      </c>
      <c r="AI114" s="257" t="str">
        <f>IF(GUS_2020!AI114&lt;&gt;"",GUS_2020!AI114*41.868/1000,"")</f>
        <v/>
      </c>
      <c r="AJ114" s="257">
        <f>IF(GUS_2020!AJ114&lt;&gt;"",GUS_2020!AJ114*41.868/1000,"")</f>
        <v>0</v>
      </c>
      <c r="AK114" s="257" t="str">
        <f>IF(GUS_2020!AK114&lt;&gt;"",GUS_2020!AK114*41.868/1000,"")</f>
        <v/>
      </c>
      <c r="AL114" s="257">
        <f>IF(GUS_2020!AL114&lt;&gt;"",GUS_2020!AL114*41.868/1000,"")</f>
        <v>0.92109600000000003</v>
      </c>
      <c r="AM114" s="257">
        <f>IF(GUS_2020!AM114&lt;&gt;"",GUS_2020!AM114*41.868/1000,"")</f>
        <v>0.50241600000000008</v>
      </c>
      <c r="AN114" s="257" t="str">
        <f>IF(GUS_2020!AN114&lt;&gt;"",GUS_2020!AN114*41.868/1000,"")</f>
        <v/>
      </c>
      <c r="AO114" s="257" t="str">
        <f>IF(GUS_2020!AO114&lt;&gt;"",GUS_2020!AO114*41.868/1000,"")</f>
        <v/>
      </c>
      <c r="AP114" s="257" t="str">
        <f>IF(GUS_2020!AP114&lt;&gt;"",GUS_2020!AP114*41.868/1000,"")</f>
        <v/>
      </c>
      <c r="AQ114" s="257" t="str">
        <f>IF(GUS_2020!AQ114&lt;&gt;"",GUS_2020!AQ114*41.868/1000,"")</f>
        <v/>
      </c>
      <c r="AR114" s="257" t="str">
        <f>IF(GUS_2020!AR114&lt;&gt;"",GUS_2020!AR114*41.868/1000,"")</f>
        <v/>
      </c>
      <c r="AS114" s="257">
        <f>IF(GUS_2020!AS114&lt;&gt;"",GUS_2020!AS114*41.868/1000,"")</f>
        <v>0</v>
      </c>
      <c r="AT114" s="257">
        <f>IF(GUS_2020!AT114&lt;&gt;"",GUS_2020!AT114*41.868/1000,"")</f>
        <v>34.289892000000002</v>
      </c>
      <c r="AU114" s="257">
        <f>IF(GUS_2020!AU114&lt;&gt;"",GUS_2020!AU114*41.868/1000,"")</f>
        <v>1.25604</v>
      </c>
      <c r="AV114" s="257" t="str">
        <f>IF(GUS_2020!AV114&lt;&gt;"",GUS_2020!AV114*41.868/1000,"")</f>
        <v/>
      </c>
      <c r="AW114" s="257" t="str">
        <f>IF(GUS_2020!AW114&lt;&gt;"",GUS_2020!AW114*41.868/1000,"")</f>
        <v/>
      </c>
      <c r="AX114" s="257" t="str">
        <f>IF(GUS_2020!AX114&lt;&gt;"",GUS_2020!AX114*41.868/1000,"")</f>
        <v/>
      </c>
      <c r="AY114" s="257" t="str">
        <f>IF(GUS_2020!AY114&lt;&gt;"",GUS_2020!AY114*41.868/1000,"")</f>
        <v/>
      </c>
      <c r="AZ114" s="257" t="str">
        <f>IF(GUS_2020!AZ114&lt;&gt;"",GUS_2020!AZ114*41.868/1000,"")</f>
        <v/>
      </c>
      <c r="BA114" s="257" t="str">
        <f>IF(GUS_2020!BA114&lt;&gt;"",GUS_2020!BA114*41.868/1000,"")</f>
        <v/>
      </c>
      <c r="BB114" s="257">
        <f>IF(GUS_2020!BB114&lt;&gt;"",GUS_2020!BB114*41.868/1000,"")</f>
        <v>0.66988800000000004</v>
      </c>
      <c r="BC114" s="257" t="str">
        <f>IF(GUS_2020!BC114&lt;&gt;"",GUS_2020!BC114*41.868/1000,"")</f>
        <v/>
      </c>
      <c r="BD114" s="257">
        <f>IF(GUS_2020!BD114&lt;&gt;"",GUS_2020!BD114*41.868/1000,"")</f>
        <v>0.58615200000000001</v>
      </c>
      <c r="BE114" s="257" t="str">
        <f>IF(GUS_2020!BE114&lt;&gt;"",GUS_2020!BE114*41.868/1000,"")</f>
        <v/>
      </c>
      <c r="BF114" s="257" t="str">
        <f>IF(GUS_2020!BF114&lt;&gt;"",GUS_2020!BF114*41.868/1000,"")</f>
        <v/>
      </c>
      <c r="BG114" s="257" t="str">
        <f>IF(GUS_2020!BG114&lt;&gt;"",GUS_2020!BG114*41.868/1000,"")</f>
        <v/>
      </c>
      <c r="BH114" s="257" t="str">
        <f>IF(GUS_2020!BH114&lt;&gt;"",GUS_2020!BH114*41.868/1000,"")</f>
        <v/>
      </c>
      <c r="BI114" s="257" t="str">
        <f>IF(GUS_2020!BI114&lt;&gt;"",GUS_2020!BI114*41.868/1000,"")</f>
        <v/>
      </c>
      <c r="BJ114" s="257" t="str">
        <f>IF(GUS_2020!BJ114&lt;&gt;"",GUS_2020!BJ114*41.868/1000,"")</f>
        <v/>
      </c>
      <c r="BK114" s="257" t="str">
        <f>IF(GUS_2020!BK114&lt;&gt;"",GUS_2020!BK114*41.868/1000,"")</f>
        <v/>
      </c>
      <c r="BL114" s="257" t="str">
        <f>IF(GUS_2020!BL114&lt;&gt;"",GUS_2020!BL114*41.868/1000,"")</f>
        <v/>
      </c>
      <c r="BM114" s="257" t="str">
        <f>IF(GUS_2020!BM114&lt;&gt;"",GUS_2020!BM114*41.868/1000,"")</f>
        <v/>
      </c>
      <c r="BN114" s="257">
        <f>IF(GUS_2020!BN114&lt;&gt;"",GUS_2020!BN114*41.868/1000,"")</f>
        <v>0</v>
      </c>
      <c r="BO114" s="257">
        <f>IF(GUS_2020!BO114&lt;&gt;"",GUS_2020!BO114*41.868/1000,"")</f>
        <v>0</v>
      </c>
      <c r="BP114" s="257" t="str">
        <f>IF(GUS_2020!BP114&lt;&gt;"",GUS_2020!BP114*41.868/1000,"")</f>
        <v/>
      </c>
      <c r="BQ114" s="257" t="str">
        <f>IF(GUS_2020!BQ114&lt;&gt;"",GUS_2020!BQ114*41.868/1000,"")</f>
        <v/>
      </c>
      <c r="BR114" s="257">
        <f>IF(GUS_2020!BR114&lt;&gt;"",GUS_2020!BR114*41.868/1000,"")</f>
        <v>2.386476</v>
      </c>
      <c r="BS114" s="257">
        <f>IF(GUS_2020!BS114&lt;&gt;"",GUS_2020!BS114*41.868/1000,"")</f>
        <v>26.753652000000002</v>
      </c>
    </row>
    <row r="115" spans="1:71" ht="22.5">
      <c r="A115" s="256" t="s">
        <v>756</v>
      </c>
      <c r="B115" s="257">
        <f>IF(GUS_2020!B115&lt;&gt;"",GUS_2020!B115*41.868/1000,"")</f>
        <v>79.256124000000014</v>
      </c>
      <c r="C115" s="257">
        <f>IF(GUS_2020!C115&lt;&gt;"",GUS_2020!C115*41.868/1000,"")</f>
        <v>6.6570120000000008</v>
      </c>
      <c r="D115" s="257" t="str">
        <f>IF(GUS_2020!D115&lt;&gt;"",GUS_2020!D115*41.868/1000,"")</f>
        <v/>
      </c>
      <c r="E115" s="257" t="str">
        <f>IF(GUS_2020!E115&lt;&gt;"",GUS_2020!E115*41.868/1000,"")</f>
        <v/>
      </c>
      <c r="F115" s="257">
        <f>IF(GUS_2020!F115&lt;&gt;"",GUS_2020!F115*41.868/1000,"")</f>
        <v>6.6570120000000008</v>
      </c>
      <c r="G115" s="257" t="str">
        <f>IF(GUS_2020!G115&lt;&gt;"",GUS_2020!G115*41.868/1000,"")</f>
        <v/>
      </c>
      <c r="H115" s="257" t="str">
        <f>IF(GUS_2020!H115&lt;&gt;"",GUS_2020!H115*41.868/1000,"")</f>
        <v/>
      </c>
      <c r="I115" s="257" t="str">
        <f>IF(GUS_2020!I115&lt;&gt;"",GUS_2020!I115*41.868/1000,"")</f>
        <v/>
      </c>
      <c r="J115" s="257" t="str">
        <f>IF(GUS_2020!J115&lt;&gt;"",GUS_2020!J115*41.868/1000,"")</f>
        <v/>
      </c>
      <c r="K115" s="257" t="str">
        <f>IF(GUS_2020!K115&lt;&gt;"",GUS_2020!K115*41.868/1000,"")</f>
        <v/>
      </c>
      <c r="L115" s="257" t="str">
        <f>IF(GUS_2020!L115&lt;&gt;"",GUS_2020!L115*41.868/1000,"")</f>
        <v/>
      </c>
      <c r="M115" s="257" t="str">
        <f>IF(GUS_2020!M115&lt;&gt;"",GUS_2020!M115*41.868/1000,"")</f>
        <v/>
      </c>
      <c r="N115" s="257" t="str">
        <f>IF(GUS_2020!N115&lt;&gt;"",GUS_2020!N115*41.868/1000,"")</f>
        <v/>
      </c>
      <c r="O115" s="257" t="str">
        <f>IF(GUS_2020!O115&lt;&gt;"",GUS_2020!O115*41.868/1000,"")</f>
        <v/>
      </c>
      <c r="P115" s="257" t="str">
        <f>IF(GUS_2020!P115&lt;&gt;"",GUS_2020!P115*41.868/1000,"")</f>
        <v/>
      </c>
      <c r="Q115" s="257" t="str">
        <f>IF(GUS_2020!Q115&lt;&gt;"",GUS_2020!Q115*41.868/1000,"")</f>
        <v/>
      </c>
      <c r="R115" s="257" t="str">
        <f>IF(GUS_2020!R115&lt;&gt;"",GUS_2020!R115*41.868/1000,"")</f>
        <v/>
      </c>
      <c r="S115" s="257" t="str">
        <f>IF(GUS_2020!S115&lt;&gt;"",GUS_2020!S115*41.868/1000,"")</f>
        <v/>
      </c>
      <c r="T115" s="257" t="str">
        <f>IF(GUS_2020!T115&lt;&gt;"",GUS_2020!T115*41.868/1000,"")</f>
        <v/>
      </c>
      <c r="U115" s="257" t="str">
        <f>IF(GUS_2020!U115&lt;&gt;"",GUS_2020!U115*41.868/1000,"")</f>
        <v/>
      </c>
      <c r="V115" s="257" t="str">
        <f>IF(GUS_2020!V115&lt;&gt;"",GUS_2020!V115*41.868/1000,"")</f>
        <v/>
      </c>
      <c r="W115" s="257">
        <f>IF(GUS_2020!W115&lt;&gt;"",GUS_2020!W115*41.868/1000,"")</f>
        <v>1.5072480000000001</v>
      </c>
      <c r="X115" s="257" t="str">
        <f>IF(GUS_2020!X115&lt;&gt;"",GUS_2020!X115*41.868/1000,"")</f>
        <v/>
      </c>
      <c r="Y115" s="257" t="str">
        <f>IF(GUS_2020!Y115&lt;&gt;"",GUS_2020!Y115*41.868/1000,"")</f>
        <v/>
      </c>
      <c r="Z115" s="257" t="str">
        <f>IF(GUS_2020!Z115&lt;&gt;"",GUS_2020!Z115*41.868/1000,"")</f>
        <v/>
      </c>
      <c r="AA115" s="257" t="str">
        <f>IF(GUS_2020!AA115&lt;&gt;"",GUS_2020!AA115*41.868/1000,"")</f>
        <v/>
      </c>
      <c r="AB115" s="257" t="str">
        <f>IF(GUS_2020!AB115&lt;&gt;"",GUS_2020!AB115*41.868/1000,"")</f>
        <v/>
      </c>
      <c r="AC115" s="257" t="str">
        <f>IF(GUS_2020!AC115&lt;&gt;"",GUS_2020!AC115*41.868/1000,"")</f>
        <v/>
      </c>
      <c r="AD115" s="257" t="str">
        <f>IF(GUS_2020!AD115&lt;&gt;"",GUS_2020!AD115*41.868/1000,"")</f>
        <v/>
      </c>
      <c r="AE115" s="257">
        <f>IF(GUS_2020!AE115&lt;&gt;"",GUS_2020!AE115*41.868/1000,"")</f>
        <v>0.12560400000000002</v>
      </c>
      <c r="AF115" s="257">
        <f>IF(GUS_2020!AF115&lt;&gt;"",GUS_2020!AF115*41.868/1000,"")</f>
        <v>0</v>
      </c>
      <c r="AG115" s="257" t="str">
        <f>IF(GUS_2020!AG115&lt;&gt;"",GUS_2020!AG115*41.868/1000,"")</f>
        <v/>
      </c>
      <c r="AH115" s="257" t="str">
        <f>IF(GUS_2020!AH115&lt;&gt;"",GUS_2020!AH115*41.868/1000,"")</f>
        <v/>
      </c>
      <c r="AI115" s="257" t="str">
        <f>IF(GUS_2020!AI115&lt;&gt;"",GUS_2020!AI115*41.868/1000,"")</f>
        <v/>
      </c>
      <c r="AJ115" s="257">
        <f>IF(GUS_2020!AJ115&lt;&gt;"",GUS_2020!AJ115*41.868/1000,"")</f>
        <v>0</v>
      </c>
      <c r="AK115" s="257" t="str">
        <f>IF(GUS_2020!AK115&lt;&gt;"",GUS_2020!AK115*41.868/1000,"")</f>
        <v/>
      </c>
      <c r="AL115" s="257">
        <f>IF(GUS_2020!AL115&lt;&gt;"",GUS_2020!AL115*41.868/1000,"")</f>
        <v>0.41868</v>
      </c>
      <c r="AM115" s="257">
        <f>IF(GUS_2020!AM115&lt;&gt;"",GUS_2020!AM115*41.868/1000,"")</f>
        <v>0.96296400000000004</v>
      </c>
      <c r="AN115" s="257" t="str">
        <f>IF(GUS_2020!AN115&lt;&gt;"",GUS_2020!AN115*41.868/1000,"")</f>
        <v/>
      </c>
      <c r="AO115" s="257" t="str">
        <f>IF(GUS_2020!AO115&lt;&gt;"",GUS_2020!AO115*41.868/1000,"")</f>
        <v/>
      </c>
      <c r="AP115" s="257" t="str">
        <f>IF(GUS_2020!AP115&lt;&gt;"",GUS_2020!AP115*41.868/1000,"")</f>
        <v/>
      </c>
      <c r="AQ115" s="257" t="str">
        <f>IF(GUS_2020!AQ115&lt;&gt;"",GUS_2020!AQ115*41.868/1000,"")</f>
        <v/>
      </c>
      <c r="AR115" s="257" t="str">
        <f>IF(GUS_2020!AR115&lt;&gt;"",GUS_2020!AR115*41.868/1000,"")</f>
        <v/>
      </c>
      <c r="AS115" s="257">
        <f>IF(GUS_2020!AS115&lt;&gt;"",GUS_2020!AS115*41.868/1000,"")</f>
        <v>0</v>
      </c>
      <c r="AT115" s="257">
        <f>IF(GUS_2020!AT115&lt;&gt;"",GUS_2020!AT115*41.868/1000,"")</f>
        <v>9.2946960000000001</v>
      </c>
      <c r="AU115" s="257">
        <f>IF(GUS_2020!AU115&lt;&gt;"",GUS_2020!AU115*41.868/1000,"")</f>
        <v>40.528224000000002</v>
      </c>
      <c r="AV115" s="257" t="str">
        <f>IF(GUS_2020!AV115&lt;&gt;"",GUS_2020!AV115*41.868/1000,"")</f>
        <v/>
      </c>
      <c r="AW115" s="257" t="str">
        <f>IF(GUS_2020!AW115&lt;&gt;"",GUS_2020!AW115*41.868/1000,"")</f>
        <v/>
      </c>
      <c r="AX115" s="257" t="str">
        <f>IF(GUS_2020!AX115&lt;&gt;"",GUS_2020!AX115*41.868/1000,"")</f>
        <v/>
      </c>
      <c r="AY115" s="257" t="str">
        <f>IF(GUS_2020!AY115&lt;&gt;"",GUS_2020!AY115*41.868/1000,"")</f>
        <v/>
      </c>
      <c r="AZ115" s="257" t="str">
        <f>IF(GUS_2020!AZ115&lt;&gt;"",GUS_2020!AZ115*41.868/1000,"")</f>
        <v/>
      </c>
      <c r="BA115" s="257" t="str">
        <f>IF(GUS_2020!BA115&lt;&gt;"",GUS_2020!BA115*41.868/1000,"")</f>
        <v/>
      </c>
      <c r="BB115" s="257">
        <f>IF(GUS_2020!BB115&lt;&gt;"",GUS_2020!BB115*41.868/1000,"")</f>
        <v>40.402620000000006</v>
      </c>
      <c r="BC115" s="257" t="str">
        <f>IF(GUS_2020!BC115&lt;&gt;"",GUS_2020!BC115*41.868/1000,"")</f>
        <v/>
      </c>
      <c r="BD115" s="257">
        <f>IF(GUS_2020!BD115&lt;&gt;"",GUS_2020!BD115*41.868/1000,"")</f>
        <v>0.12560400000000002</v>
      </c>
      <c r="BE115" s="257" t="str">
        <f>IF(GUS_2020!BE115&lt;&gt;"",GUS_2020!BE115*41.868/1000,"")</f>
        <v/>
      </c>
      <c r="BF115" s="257" t="str">
        <f>IF(GUS_2020!BF115&lt;&gt;"",GUS_2020!BF115*41.868/1000,"")</f>
        <v/>
      </c>
      <c r="BG115" s="257" t="str">
        <f>IF(GUS_2020!BG115&lt;&gt;"",GUS_2020!BG115*41.868/1000,"")</f>
        <v/>
      </c>
      <c r="BH115" s="257" t="str">
        <f>IF(GUS_2020!BH115&lt;&gt;"",GUS_2020!BH115*41.868/1000,"")</f>
        <v/>
      </c>
      <c r="BI115" s="257" t="str">
        <f>IF(GUS_2020!BI115&lt;&gt;"",GUS_2020!BI115*41.868/1000,"")</f>
        <v/>
      </c>
      <c r="BJ115" s="257" t="str">
        <f>IF(GUS_2020!BJ115&lt;&gt;"",GUS_2020!BJ115*41.868/1000,"")</f>
        <v/>
      </c>
      <c r="BK115" s="257" t="str">
        <f>IF(GUS_2020!BK115&lt;&gt;"",GUS_2020!BK115*41.868/1000,"")</f>
        <v/>
      </c>
      <c r="BL115" s="257" t="str">
        <f>IF(GUS_2020!BL115&lt;&gt;"",GUS_2020!BL115*41.868/1000,"")</f>
        <v/>
      </c>
      <c r="BM115" s="257" t="str">
        <f>IF(GUS_2020!BM115&lt;&gt;"",GUS_2020!BM115*41.868/1000,"")</f>
        <v/>
      </c>
      <c r="BN115" s="257">
        <f>IF(GUS_2020!BN115&lt;&gt;"",GUS_2020!BN115*41.868/1000,"")</f>
        <v>0.54428399999999999</v>
      </c>
      <c r="BO115" s="257">
        <f>IF(GUS_2020!BO115&lt;&gt;"",GUS_2020!BO115*41.868/1000,"")</f>
        <v>0.54428399999999999</v>
      </c>
      <c r="BP115" s="257" t="str">
        <f>IF(GUS_2020!BP115&lt;&gt;"",GUS_2020!BP115*41.868/1000,"")</f>
        <v/>
      </c>
      <c r="BQ115" s="257" t="str">
        <f>IF(GUS_2020!BQ115&lt;&gt;"",GUS_2020!BQ115*41.868/1000,"")</f>
        <v/>
      </c>
      <c r="BR115" s="257">
        <f>IF(GUS_2020!BR115&lt;&gt;"",GUS_2020!BR115*41.868/1000,"")</f>
        <v>3.0563639999999999</v>
      </c>
      <c r="BS115" s="257">
        <f>IF(GUS_2020!BS115&lt;&gt;"",GUS_2020!BS115*41.868/1000,"")</f>
        <v>17.710163999999999</v>
      </c>
    </row>
    <row r="116" spans="1:71" ht="22.5">
      <c r="A116" s="256" t="s">
        <v>757</v>
      </c>
      <c r="B116" s="257">
        <f>IF(GUS_2020!B116&lt;&gt;"",GUS_2020!B116*41.868/1000,"")</f>
        <v>49.906656000000005</v>
      </c>
      <c r="C116" s="257">
        <f>IF(GUS_2020!C116&lt;&gt;"",GUS_2020!C116*41.868/1000,"")</f>
        <v>1.172304</v>
      </c>
      <c r="D116" s="257" t="str">
        <f>IF(GUS_2020!D116&lt;&gt;"",GUS_2020!D116*41.868/1000,"")</f>
        <v/>
      </c>
      <c r="E116" s="257" t="str">
        <f>IF(GUS_2020!E116&lt;&gt;"",GUS_2020!E116*41.868/1000,"")</f>
        <v/>
      </c>
      <c r="F116" s="257">
        <f>IF(GUS_2020!F116&lt;&gt;"",GUS_2020!F116*41.868/1000,"")</f>
        <v>1.172304</v>
      </c>
      <c r="G116" s="257" t="str">
        <f>IF(GUS_2020!G116&lt;&gt;"",GUS_2020!G116*41.868/1000,"")</f>
        <v/>
      </c>
      <c r="H116" s="257" t="str">
        <f>IF(GUS_2020!H116&lt;&gt;"",GUS_2020!H116*41.868/1000,"")</f>
        <v/>
      </c>
      <c r="I116" s="257" t="str">
        <f>IF(GUS_2020!I116&lt;&gt;"",GUS_2020!I116*41.868/1000,"")</f>
        <v/>
      </c>
      <c r="J116" s="257" t="str">
        <f>IF(GUS_2020!J116&lt;&gt;"",GUS_2020!J116*41.868/1000,"")</f>
        <v/>
      </c>
      <c r="K116" s="257" t="str">
        <f>IF(GUS_2020!K116&lt;&gt;"",GUS_2020!K116*41.868/1000,"")</f>
        <v/>
      </c>
      <c r="L116" s="257" t="str">
        <f>IF(GUS_2020!L116&lt;&gt;"",GUS_2020!L116*41.868/1000,"")</f>
        <v/>
      </c>
      <c r="M116" s="257" t="str">
        <f>IF(GUS_2020!M116&lt;&gt;"",GUS_2020!M116*41.868/1000,"")</f>
        <v/>
      </c>
      <c r="N116" s="257" t="str">
        <f>IF(GUS_2020!N116&lt;&gt;"",GUS_2020!N116*41.868/1000,"")</f>
        <v/>
      </c>
      <c r="O116" s="257" t="str">
        <f>IF(GUS_2020!O116&lt;&gt;"",GUS_2020!O116*41.868/1000,"")</f>
        <v/>
      </c>
      <c r="P116" s="257" t="str">
        <f>IF(GUS_2020!P116&lt;&gt;"",GUS_2020!P116*41.868/1000,"")</f>
        <v/>
      </c>
      <c r="Q116" s="257" t="str">
        <f>IF(GUS_2020!Q116&lt;&gt;"",GUS_2020!Q116*41.868/1000,"")</f>
        <v/>
      </c>
      <c r="R116" s="257" t="str">
        <f>IF(GUS_2020!R116&lt;&gt;"",GUS_2020!R116*41.868/1000,"")</f>
        <v/>
      </c>
      <c r="S116" s="257" t="str">
        <f>IF(GUS_2020!S116&lt;&gt;"",GUS_2020!S116*41.868/1000,"")</f>
        <v/>
      </c>
      <c r="T116" s="257" t="str">
        <f>IF(GUS_2020!T116&lt;&gt;"",GUS_2020!T116*41.868/1000,"")</f>
        <v/>
      </c>
      <c r="U116" s="257" t="str">
        <f>IF(GUS_2020!U116&lt;&gt;"",GUS_2020!U116*41.868/1000,"")</f>
        <v/>
      </c>
      <c r="V116" s="257" t="str">
        <f>IF(GUS_2020!V116&lt;&gt;"",GUS_2020!V116*41.868/1000,"")</f>
        <v/>
      </c>
      <c r="W116" s="257">
        <f>IF(GUS_2020!W116&lt;&gt;"",GUS_2020!W116*41.868/1000,"")</f>
        <v>0.46054800000000001</v>
      </c>
      <c r="X116" s="257" t="str">
        <f>IF(GUS_2020!X116&lt;&gt;"",GUS_2020!X116*41.868/1000,"")</f>
        <v/>
      </c>
      <c r="Y116" s="257" t="str">
        <f>IF(GUS_2020!Y116&lt;&gt;"",GUS_2020!Y116*41.868/1000,"")</f>
        <v/>
      </c>
      <c r="Z116" s="257" t="str">
        <f>IF(GUS_2020!Z116&lt;&gt;"",GUS_2020!Z116*41.868/1000,"")</f>
        <v/>
      </c>
      <c r="AA116" s="257" t="str">
        <f>IF(GUS_2020!AA116&lt;&gt;"",GUS_2020!AA116*41.868/1000,"")</f>
        <v/>
      </c>
      <c r="AB116" s="257" t="str">
        <f>IF(GUS_2020!AB116&lt;&gt;"",GUS_2020!AB116*41.868/1000,"")</f>
        <v/>
      </c>
      <c r="AC116" s="257" t="str">
        <f>IF(GUS_2020!AC116&lt;&gt;"",GUS_2020!AC116*41.868/1000,"")</f>
        <v/>
      </c>
      <c r="AD116" s="257" t="str">
        <f>IF(GUS_2020!AD116&lt;&gt;"",GUS_2020!AD116*41.868/1000,"")</f>
        <v/>
      </c>
      <c r="AE116" s="257">
        <f>IF(GUS_2020!AE116&lt;&gt;"",GUS_2020!AE116*41.868/1000,"")</f>
        <v>0.12560400000000002</v>
      </c>
      <c r="AF116" s="257">
        <f>IF(GUS_2020!AF116&lt;&gt;"",GUS_2020!AF116*41.868/1000,"")</f>
        <v>0</v>
      </c>
      <c r="AG116" s="257" t="str">
        <f>IF(GUS_2020!AG116&lt;&gt;"",GUS_2020!AG116*41.868/1000,"")</f>
        <v/>
      </c>
      <c r="AH116" s="257" t="str">
        <f>IF(GUS_2020!AH116&lt;&gt;"",GUS_2020!AH116*41.868/1000,"")</f>
        <v/>
      </c>
      <c r="AI116" s="257" t="str">
        <f>IF(GUS_2020!AI116&lt;&gt;"",GUS_2020!AI116*41.868/1000,"")</f>
        <v/>
      </c>
      <c r="AJ116" s="257">
        <f>IF(GUS_2020!AJ116&lt;&gt;"",GUS_2020!AJ116*41.868/1000,"")</f>
        <v>0</v>
      </c>
      <c r="AK116" s="257" t="str">
        <f>IF(GUS_2020!AK116&lt;&gt;"",GUS_2020!AK116*41.868/1000,"")</f>
        <v/>
      </c>
      <c r="AL116" s="257">
        <f>IF(GUS_2020!AL116&lt;&gt;"",GUS_2020!AL116*41.868/1000,"")</f>
        <v>0.25120800000000004</v>
      </c>
      <c r="AM116" s="257">
        <f>IF(GUS_2020!AM116&lt;&gt;"",GUS_2020!AM116*41.868/1000,"")</f>
        <v>8.3736000000000005E-2</v>
      </c>
      <c r="AN116" s="257" t="str">
        <f>IF(GUS_2020!AN116&lt;&gt;"",GUS_2020!AN116*41.868/1000,"")</f>
        <v/>
      </c>
      <c r="AO116" s="257" t="str">
        <f>IF(GUS_2020!AO116&lt;&gt;"",GUS_2020!AO116*41.868/1000,"")</f>
        <v/>
      </c>
      <c r="AP116" s="257" t="str">
        <f>IF(GUS_2020!AP116&lt;&gt;"",GUS_2020!AP116*41.868/1000,"")</f>
        <v/>
      </c>
      <c r="AQ116" s="257" t="str">
        <f>IF(GUS_2020!AQ116&lt;&gt;"",GUS_2020!AQ116*41.868/1000,"")</f>
        <v/>
      </c>
      <c r="AR116" s="257" t="str">
        <f>IF(GUS_2020!AR116&lt;&gt;"",GUS_2020!AR116*41.868/1000,"")</f>
        <v/>
      </c>
      <c r="AS116" s="257">
        <f>IF(GUS_2020!AS116&lt;&gt;"",GUS_2020!AS116*41.868/1000,"")</f>
        <v>0</v>
      </c>
      <c r="AT116" s="257">
        <f>IF(GUS_2020!AT116&lt;&gt;"",GUS_2020!AT116*41.868/1000,"")</f>
        <v>1.6328520000000002</v>
      </c>
      <c r="AU116" s="257">
        <f>IF(GUS_2020!AU116&lt;&gt;"",GUS_2020!AU116*41.868/1000,"")</f>
        <v>34.792308000000006</v>
      </c>
      <c r="AV116" s="257" t="str">
        <f>IF(GUS_2020!AV116&lt;&gt;"",GUS_2020!AV116*41.868/1000,"")</f>
        <v/>
      </c>
      <c r="AW116" s="257" t="str">
        <f>IF(GUS_2020!AW116&lt;&gt;"",GUS_2020!AW116*41.868/1000,"")</f>
        <v/>
      </c>
      <c r="AX116" s="257" t="str">
        <f>IF(GUS_2020!AX116&lt;&gt;"",GUS_2020!AX116*41.868/1000,"")</f>
        <v/>
      </c>
      <c r="AY116" s="257" t="str">
        <f>IF(GUS_2020!AY116&lt;&gt;"",GUS_2020!AY116*41.868/1000,"")</f>
        <v/>
      </c>
      <c r="AZ116" s="257" t="str">
        <f>IF(GUS_2020!AZ116&lt;&gt;"",GUS_2020!AZ116*41.868/1000,"")</f>
        <v/>
      </c>
      <c r="BA116" s="257" t="str">
        <f>IF(GUS_2020!BA116&lt;&gt;"",GUS_2020!BA116*41.868/1000,"")</f>
        <v/>
      </c>
      <c r="BB116" s="257">
        <f>IF(GUS_2020!BB116&lt;&gt;"",GUS_2020!BB116*41.868/1000,"")</f>
        <v>34.750440000000005</v>
      </c>
      <c r="BC116" s="257" t="str">
        <f>IF(GUS_2020!BC116&lt;&gt;"",GUS_2020!BC116*41.868/1000,"")</f>
        <v/>
      </c>
      <c r="BD116" s="257">
        <f>IF(GUS_2020!BD116&lt;&gt;"",GUS_2020!BD116*41.868/1000,"")</f>
        <v>4.1868000000000002E-2</v>
      </c>
      <c r="BE116" s="257" t="str">
        <f>IF(GUS_2020!BE116&lt;&gt;"",GUS_2020!BE116*41.868/1000,"")</f>
        <v/>
      </c>
      <c r="BF116" s="257" t="str">
        <f>IF(GUS_2020!BF116&lt;&gt;"",GUS_2020!BF116*41.868/1000,"")</f>
        <v/>
      </c>
      <c r="BG116" s="257" t="str">
        <f>IF(GUS_2020!BG116&lt;&gt;"",GUS_2020!BG116*41.868/1000,"")</f>
        <v/>
      </c>
      <c r="BH116" s="257" t="str">
        <f>IF(GUS_2020!BH116&lt;&gt;"",GUS_2020!BH116*41.868/1000,"")</f>
        <v/>
      </c>
      <c r="BI116" s="257" t="str">
        <f>IF(GUS_2020!BI116&lt;&gt;"",GUS_2020!BI116*41.868/1000,"")</f>
        <v/>
      </c>
      <c r="BJ116" s="257" t="str">
        <f>IF(GUS_2020!BJ116&lt;&gt;"",GUS_2020!BJ116*41.868/1000,"")</f>
        <v/>
      </c>
      <c r="BK116" s="257" t="str">
        <f>IF(GUS_2020!BK116&lt;&gt;"",GUS_2020!BK116*41.868/1000,"")</f>
        <v/>
      </c>
      <c r="BL116" s="257" t="str">
        <f>IF(GUS_2020!BL116&lt;&gt;"",GUS_2020!BL116*41.868/1000,"")</f>
        <v/>
      </c>
      <c r="BM116" s="257" t="str">
        <f>IF(GUS_2020!BM116&lt;&gt;"",GUS_2020!BM116*41.868/1000,"")</f>
        <v/>
      </c>
      <c r="BN116" s="257" t="str">
        <f>IF(GUS_2020!BN116&lt;&gt;"",GUS_2020!BN116*41.868/1000,"")</f>
        <v/>
      </c>
      <c r="BO116" s="257" t="str">
        <f>IF(GUS_2020!BO116&lt;&gt;"",GUS_2020!BO116*41.868/1000,"")</f>
        <v/>
      </c>
      <c r="BP116" s="257" t="str">
        <f>IF(GUS_2020!BP116&lt;&gt;"",GUS_2020!BP116*41.868/1000,"")</f>
        <v/>
      </c>
      <c r="BQ116" s="257" t="str">
        <f>IF(GUS_2020!BQ116&lt;&gt;"",GUS_2020!BQ116*41.868/1000,"")</f>
        <v/>
      </c>
      <c r="BR116" s="257">
        <f>IF(GUS_2020!BR116&lt;&gt;"",GUS_2020!BR116*41.868/1000,"")</f>
        <v>3.0144960000000003</v>
      </c>
      <c r="BS116" s="257">
        <f>IF(GUS_2020!BS116&lt;&gt;"",GUS_2020!BS116*41.868/1000,"")</f>
        <v>8.7922799999999999</v>
      </c>
    </row>
    <row r="117" spans="1:71" ht="22.5">
      <c r="A117" s="256" t="s">
        <v>758</v>
      </c>
      <c r="B117" s="257">
        <f>IF(GUS_2020!B117&lt;&gt;"",GUS_2020!B117*41.868/1000,"")</f>
        <v>8.2061280000000014</v>
      </c>
      <c r="C117" s="257">
        <f>IF(GUS_2020!C117&lt;&gt;"",GUS_2020!C117*41.868/1000,"")</f>
        <v>1.0048320000000002</v>
      </c>
      <c r="D117" s="257" t="str">
        <f>IF(GUS_2020!D117&lt;&gt;"",GUS_2020!D117*41.868/1000,"")</f>
        <v/>
      </c>
      <c r="E117" s="257" t="str">
        <f>IF(GUS_2020!E117&lt;&gt;"",GUS_2020!E117*41.868/1000,"")</f>
        <v/>
      </c>
      <c r="F117" s="257">
        <f>IF(GUS_2020!F117&lt;&gt;"",GUS_2020!F117*41.868/1000,"")</f>
        <v>0.33494400000000002</v>
      </c>
      <c r="G117" s="257" t="str">
        <f>IF(GUS_2020!G117&lt;&gt;"",GUS_2020!G117*41.868/1000,"")</f>
        <v/>
      </c>
      <c r="H117" s="257">
        <f>IF(GUS_2020!H117&lt;&gt;"",GUS_2020!H117*41.868/1000,"")</f>
        <v>0.62802000000000002</v>
      </c>
      <c r="I117" s="257">
        <f>IF(GUS_2020!I117&lt;&gt;"",GUS_2020!I117*41.868/1000,"")</f>
        <v>0</v>
      </c>
      <c r="J117" s="257" t="str">
        <f>IF(GUS_2020!J117&lt;&gt;"",GUS_2020!J117*41.868/1000,"")</f>
        <v/>
      </c>
      <c r="K117" s="257" t="str">
        <f>IF(GUS_2020!K117&lt;&gt;"",GUS_2020!K117*41.868/1000,"")</f>
        <v/>
      </c>
      <c r="L117" s="257" t="str">
        <f>IF(GUS_2020!L117&lt;&gt;"",GUS_2020!L117*41.868/1000,"")</f>
        <v/>
      </c>
      <c r="M117" s="257">
        <f>IF(GUS_2020!M117&lt;&gt;"",GUS_2020!M117*41.868/1000,"")</f>
        <v>4.1868000000000002E-2</v>
      </c>
      <c r="N117" s="257" t="str">
        <f>IF(GUS_2020!N117&lt;&gt;"",GUS_2020!N117*41.868/1000,"")</f>
        <v/>
      </c>
      <c r="O117" s="257" t="str">
        <f>IF(GUS_2020!O117&lt;&gt;"",GUS_2020!O117*41.868/1000,"")</f>
        <v/>
      </c>
      <c r="P117" s="257" t="str">
        <f>IF(GUS_2020!P117&lt;&gt;"",GUS_2020!P117*41.868/1000,"")</f>
        <v/>
      </c>
      <c r="Q117" s="257" t="str">
        <f>IF(GUS_2020!Q117&lt;&gt;"",GUS_2020!Q117*41.868/1000,"")</f>
        <v/>
      </c>
      <c r="R117" s="257" t="str">
        <f>IF(GUS_2020!R117&lt;&gt;"",GUS_2020!R117*41.868/1000,"")</f>
        <v/>
      </c>
      <c r="S117" s="257" t="str">
        <f>IF(GUS_2020!S117&lt;&gt;"",GUS_2020!S117*41.868/1000,"")</f>
        <v/>
      </c>
      <c r="T117" s="257" t="str">
        <f>IF(GUS_2020!T117&lt;&gt;"",GUS_2020!T117*41.868/1000,"")</f>
        <v/>
      </c>
      <c r="U117" s="257" t="str">
        <f>IF(GUS_2020!U117&lt;&gt;"",GUS_2020!U117*41.868/1000,"")</f>
        <v/>
      </c>
      <c r="V117" s="257" t="str">
        <f>IF(GUS_2020!V117&lt;&gt;"",GUS_2020!V117*41.868/1000,"")</f>
        <v/>
      </c>
      <c r="W117" s="257">
        <f>IF(GUS_2020!W117&lt;&gt;"",GUS_2020!W117*41.868/1000,"")</f>
        <v>4.5217440000000009</v>
      </c>
      <c r="X117" s="257" t="str">
        <f>IF(GUS_2020!X117&lt;&gt;"",GUS_2020!X117*41.868/1000,"")</f>
        <v/>
      </c>
      <c r="Y117" s="257" t="str">
        <f>IF(GUS_2020!Y117&lt;&gt;"",GUS_2020!Y117*41.868/1000,"")</f>
        <v/>
      </c>
      <c r="Z117" s="257" t="str">
        <f>IF(GUS_2020!Z117&lt;&gt;"",GUS_2020!Z117*41.868/1000,"")</f>
        <v/>
      </c>
      <c r="AA117" s="257" t="str">
        <f>IF(GUS_2020!AA117&lt;&gt;"",GUS_2020!AA117*41.868/1000,"")</f>
        <v/>
      </c>
      <c r="AB117" s="257" t="str">
        <f>IF(GUS_2020!AB117&lt;&gt;"",GUS_2020!AB117*41.868/1000,"")</f>
        <v/>
      </c>
      <c r="AC117" s="257" t="str">
        <f>IF(GUS_2020!AC117&lt;&gt;"",GUS_2020!AC117*41.868/1000,"")</f>
        <v/>
      </c>
      <c r="AD117" s="257" t="str">
        <f>IF(GUS_2020!AD117&lt;&gt;"",GUS_2020!AD117*41.868/1000,"")</f>
        <v/>
      </c>
      <c r="AE117" s="257">
        <f>IF(GUS_2020!AE117&lt;&gt;"",GUS_2020!AE117*41.868/1000,"")</f>
        <v>0.12560400000000002</v>
      </c>
      <c r="AF117" s="257">
        <f>IF(GUS_2020!AF117&lt;&gt;"",GUS_2020!AF117*41.868/1000,"")</f>
        <v>0</v>
      </c>
      <c r="AG117" s="257" t="str">
        <f>IF(GUS_2020!AG117&lt;&gt;"",GUS_2020!AG117*41.868/1000,"")</f>
        <v/>
      </c>
      <c r="AH117" s="257" t="str">
        <f>IF(GUS_2020!AH117&lt;&gt;"",GUS_2020!AH117*41.868/1000,"")</f>
        <v/>
      </c>
      <c r="AI117" s="257" t="str">
        <f>IF(GUS_2020!AI117&lt;&gt;"",GUS_2020!AI117*41.868/1000,"")</f>
        <v/>
      </c>
      <c r="AJ117" s="257">
        <f>IF(GUS_2020!AJ117&lt;&gt;"",GUS_2020!AJ117*41.868/1000,"")</f>
        <v>0</v>
      </c>
      <c r="AK117" s="257" t="str">
        <f>IF(GUS_2020!AK117&lt;&gt;"",GUS_2020!AK117*41.868/1000,"")</f>
        <v/>
      </c>
      <c r="AL117" s="257">
        <f>IF(GUS_2020!AL117&lt;&gt;"",GUS_2020!AL117*41.868/1000,"")</f>
        <v>4.2286680000000008</v>
      </c>
      <c r="AM117" s="257">
        <f>IF(GUS_2020!AM117&lt;&gt;"",GUS_2020!AM117*41.868/1000,"")</f>
        <v>0.12560400000000002</v>
      </c>
      <c r="AN117" s="257" t="str">
        <f>IF(GUS_2020!AN117&lt;&gt;"",GUS_2020!AN117*41.868/1000,"")</f>
        <v/>
      </c>
      <c r="AO117" s="257" t="str">
        <f>IF(GUS_2020!AO117&lt;&gt;"",GUS_2020!AO117*41.868/1000,"")</f>
        <v/>
      </c>
      <c r="AP117" s="257" t="str">
        <f>IF(GUS_2020!AP117&lt;&gt;"",GUS_2020!AP117*41.868/1000,"")</f>
        <v/>
      </c>
      <c r="AQ117" s="257" t="str">
        <f>IF(GUS_2020!AQ117&lt;&gt;"",GUS_2020!AQ117*41.868/1000,"")</f>
        <v/>
      </c>
      <c r="AR117" s="257" t="str">
        <f>IF(GUS_2020!AR117&lt;&gt;"",GUS_2020!AR117*41.868/1000,"")</f>
        <v/>
      </c>
      <c r="AS117" s="257" t="str">
        <f>IF(GUS_2020!AS117&lt;&gt;"",GUS_2020!AS117*41.868/1000,"")</f>
        <v/>
      </c>
      <c r="AT117" s="257">
        <f>IF(GUS_2020!AT117&lt;&gt;"",GUS_2020!AT117*41.868/1000,"")</f>
        <v>0.96296400000000004</v>
      </c>
      <c r="AU117" s="257">
        <f>IF(GUS_2020!AU117&lt;&gt;"",GUS_2020!AU117*41.868/1000,"")</f>
        <v>0</v>
      </c>
      <c r="AV117" s="257" t="str">
        <f>IF(GUS_2020!AV117&lt;&gt;"",GUS_2020!AV117*41.868/1000,"")</f>
        <v/>
      </c>
      <c r="AW117" s="257" t="str">
        <f>IF(GUS_2020!AW117&lt;&gt;"",GUS_2020!AW117*41.868/1000,"")</f>
        <v/>
      </c>
      <c r="AX117" s="257" t="str">
        <f>IF(GUS_2020!AX117&lt;&gt;"",GUS_2020!AX117*41.868/1000,"")</f>
        <v/>
      </c>
      <c r="AY117" s="257" t="str">
        <f>IF(GUS_2020!AY117&lt;&gt;"",GUS_2020!AY117*41.868/1000,"")</f>
        <v/>
      </c>
      <c r="AZ117" s="257" t="str">
        <f>IF(GUS_2020!AZ117&lt;&gt;"",GUS_2020!AZ117*41.868/1000,"")</f>
        <v/>
      </c>
      <c r="BA117" s="257" t="str">
        <f>IF(GUS_2020!BA117&lt;&gt;"",GUS_2020!BA117*41.868/1000,"")</f>
        <v/>
      </c>
      <c r="BB117" s="257">
        <f>IF(GUS_2020!BB117&lt;&gt;"",GUS_2020!BB117*41.868/1000,"")</f>
        <v>0</v>
      </c>
      <c r="BC117" s="257" t="str">
        <f>IF(GUS_2020!BC117&lt;&gt;"",GUS_2020!BC117*41.868/1000,"")</f>
        <v/>
      </c>
      <c r="BD117" s="257" t="str">
        <f>IF(GUS_2020!BD117&lt;&gt;"",GUS_2020!BD117*41.868/1000,"")</f>
        <v/>
      </c>
      <c r="BE117" s="257" t="str">
        <f>IF(GUS_2020!BE117&lt;&gt;"",GUS_2020!BE117*41.868/1000,"")</f>
        <v/>
      </c>
      <c r="BF117" s="257" t="str">
        <f>IF(GUS_2020!BF117&lt;&gt;"",GUS_2020!BF117*41.868/1000,"")</f>
        <v/>
      </c>
      <c r="BG117" s="257" t="str">
        <f>IF(GUS_2020!BG117&lt;&gt;"",GUS_2020!BG117*41.868/1000,"")</f>
        <v/>
      </c>
      <c r="BH117" s="257" t="str">
        <f>IF(GUS_2020!BH117&lt;&gt;"",GUS_2020!BH117*41.868/1000,"")</f>
        <v/>
      </c>
      <c r="BI117" s="257" t="str">
        <f>IF(GUS_2020!BI117&lt;&gt;"",GUS_2020!BI117*41.868/1000,"")</f>
        <v/>
      </c>
      <c r="BJ117" s="257" t="str">
        <f>IF(GUS_2020!BJ117&lt;&gt;"",GUS_2020!BJ117*41.868/1000,"")</f>
        <v/>
      </c>
      <c r="BK117" s="257" t="str">
        <f>IF(GUS_2020!BK117&lt;&gt;"",GUS_2020!BK117*41.868/1000,"")</f>
        <v/>
      </c>
      <c r="BL117" s="257" t="str">
        <f>IF(GUS_2020!BL117&lt;&gt;"",GUS_2020!BL117*41.868/1000,"")</f>
        <v/>
      </c>
      <c r="BM117" s="257" t="str">
        <f>IF(GUS_2020!BM117&lt;&gt;"",GUS_2020!BM117*41.868/1000,"")</f>
        <v/>
      </c>
      <c r="BN117" s="257">
        <f>IF(GUS_2020!BN117&lt;&gt;"",GUS_2020!BN117*41.868/1000,"")</f>
        <v>0</v>
      </c>
      <c r="BO117" s="257">
        <f>IF(GUS_2020!BO117&lt;&gt;"",GUS_2020!BO117*41.868/1000,"")</f>
        <v>0</v>
      </c>
      <c r="BP117" s="257" t="str">
        <f>IF(GUS_2020!BP117&lt;&gt;"",GUS_2020!BP117*41.868/1000,"")</f>
        <v/>
      </c>
      <c r="BQ117" s="257" t="str">
        <f>IF(GUS_2020!BQ117&lt;&gt;"",GUS_2020!BQ117*41.868/1000,"")</f>
        <v/>
      </c>
      <c r="BR117" s="257">
        <f>IF(GUS_2020!BR117&lt;&gt;"",GUS_2020!BR117*41.868/1000,"")</f>
        <v>0.293076</v>
      </c>
      <c r="BS117" s="257">
        <f>IF(GUS_2020!BS117&lt;&gt;"",GUS_2020!BS117*41.868/1000,"")</f>
        <v>1.3816440000000001</v>
      </c>
    </row>
    <row r="118" spans="1:71" ht="22.5">
      <c r="A118" s="256" t="s">
        <v>759</v>
      </c>
      <c r="B118" s="257">
        <f>IF(GUS_2020!B118&lt;&gt;"",GUS_2020!B118*41.868/1000,"")</f>
        <v>4.8566880000000001</v>
      </c>
      <c r="C118" s="257">
        <f>IF(GUS_2020!C118&lt;&gt;"",GUS_2020!C118*41.868/1000,"")</f>
        <v>0.33494400000000002</v>
      </c>
      <c r="D118" s="257" t="str">
        <f>IF(GUS_2020!D118&lt;&gt;"",GUS_2020!D118*41.868/1000,"")</f>
        <v/>
      </c>
      <c r="E118" s="257" t="str">
        <f>IF(GUS_2020!E118&lt;&gt;"",GUS_2020!E118*41.868/1000,"")</f>
        <v/>
      </c>
      <c r="F118" s="257">
        <f>IF(GUS_2020!F118&lt;&gt;"",GUS_2020!F118*41.868/1000,"")</f>
        <v>0.33494400000000002</v>
      </c>
      <c r="G118" s="257" t="str">
        <f>IF(GUS_2020!G118&lt;&gt;"",GUS_2020!G118*41.868/1000,"")</f>
        <v/>
      </c>
      <c r="H118" s="257">
        <f>IF(GUS_2020!H118&lt;&gt;"",GUS_2020!H118*41.868/1000,"")</f>
        <v>0</v>
      </c>
      <c r="I118" s="257">
        <f>IF(GUS_2020!I118&lt;&gt;"",GUS_2020!I118*41.868/1000,"")</f>
        <v>0</v>
      </c>
      <c r="J118" s="257">
        <f>IF(GUS_2020!J118&lt;&gt;"",GUS_2020!J118*41.868/1000,"")</f>
        <v>0</v>
      </c>
      <c r="K118" s="257" t="str">
        <f>IF(GUS_2020!K118&lt;&gt;"",GUS_2020!K118*41.868/1000,"")</f>
        <v/>
      </c>
      <c r="L118" s="257" t="str">
        <f>IF(GUS_2020!L118&lt;&gt;"",GUS_2020!L118*41.868/1000,"")</f>
        <v/>
      </c>
      <c r="M118" s="257" t="str">
        <f>IF(GUS_2020!M118&lt;&gt;"",GUS_2020!M118*41.868/1000,"")</f>
        <v/>
      </c>
      <c r="N118" s="257" t="str">
        <f>IF(GUS_2020!N118&lt;&gt;"",GUS_2020!N118*41.868/1000,"")</f>
        <v/>
      </c>
      <c r="O118" s="257" t="str">
        <f>IF(GUS_2020!O118&lt;&gt;"",GUS_2020!O118*41.868/1000,"")</f>
        <v/>
      </c>
      <c r="P118" s="257" t="str">
        <f>IF(GUS_2020!P118&lt;&gt;"",GUS_2020!P118*41.868/1000,"")</f>
        <v/>
      </c>
      <c r="Q118" s="257" t="str">
        <f>IF(GUS_2020!Q118&lt;&gt;"",GUS_2020!Q118*41.868/1000,"")</f>
        <v/>
      </c>
      <c r="R118" s="257" t="str">
        <f>IF(GUS_2020!R118&lt;&gt;"",GUS_2020!R118*41.868/1000,"")</f>
        <v/>
      </c>
      <c r="S118" s="257" t="str">
        <f>IF(GUS_2020!S118&lt;&gt;"",GUS_2020!S118*41.868/1000,"")</f>
        <v/>
      </c>
      <c r="T118" s="257" t="str">
        <f>IF(GUS_2020!T118&lt;&gt;"",GUS_2020!T118*41.868/1000,"")</f>
        <v/>
      </c>
      <c r="U118" s="257" t="str">
        <f>IF(GUS_2020!U118&lt;&gt;"",GUS_2020!U118*41.868/1000,"")</f>
        <v/>
      </c>
      <c r="V118" s="257" t="str">
        <f>IF(GUS_2020!V118&lt;&gt;"",GUS_2020!V118*41.868/1000,"")</f>
        <v/>
      </c>
      <c r="W118" s="257">
        <f>IF(GUS_2020!W118&lt;&gt;"",GUS_2020!W118*41.868/1000,"")</f>
        <v>0.16747200000000001</v>
      </c>
      <c r="X118" s="257" t="str">
        <f>IF(GUS_2020!X118&lt;&gt;"",GUS_2020!X118*41.868/1000,"")</f>
        <v/>
      </c>
      <c r="Y118" s="257" t="str">
        <f>IF(GUS_2020!Y118&lt;&gt;"",GUS_2020!Y118*41.868/1000,"")</f>
        <v/>
      </c>
      <c r="Z118" s="257" t="str">
        <f>IF(GUS_2020!Z118&lt;&gt;"",GUS_2020!Z118*41.868/1000,"")</f>
        <v/>
      </c>
      <c r="AA118" s="257" t="str">
        <f>IF(GUS_2020!AA118&lt;&gt;"",GUS_2020!AA118*41.868/1000,"")</f>
        <v/>
      </c>
      <c r="AB118" s="257" t="str">
        <f>IF(GUS_2020!AB118&lt;&gt;"",GUS_2020!AB118*41.868/1000,"")</f>
        <v/>
      </c>
      <c r="AC118" s="257" t="str">
        <f>IF(GUS_2020!AC118&lt;&gt;"",GUS_2020!AC118*41.868/1000,"")</f>
        <v/>
      </c>
      <c r="AD118" s="257" t="str">
        <f>IF(GUS_2020!AD118&lt;&gt;"",GUS_2020!AD118*41.868/1000,"")</f>
        <v/>
      </c>
      <c r="AE118" s="257">
        <f>IF(GUS_2020!AE118&lt;&gt;"",GUS_2020!AE118*41.868/1000,"")</f>
        <v>4.1868000000000002E-2</v>
      </c>
      <c r="AF118" s="257">
        <f>IF(GUS_2020!AF118&lt;&gt;"",GUS_2020!AF118*41.868/1000,"")</f>
        <v>0</v>
      </c>
      <c r="AG118" s="257" t="str">
        <f>IF(GUS_2020!AG118&lt;&gt;"",GUS_2020!AG118*41.868/1000,"")</f>
        <v/>
      </c>
      <c r="AH118" s="257" t="str">
        <f>IF(GUS_2020!AH118&lt;&gt;"",GUS_2020!AH118*41.868/1000,"")</f>
        <v/>
      </c>
      <c r="AI118" s="257" t="str">
        <f>IF(GUS_2020!AI118&lt;&gt;"",GUS_2020!AI118*41.868/1000,"")</f>
        <v/>
      </c>
      <c r="AJ118" s="257" t="str">
        <f>IF(GUS_2020!AJ118&lt;&gt;"",GUS_2020!AJ118*41.868/1000,"")</f>
        <v/>
      </c>
      <c r="AK118" s="257" t="str">
        <f>IF(GUS_2020!AK118&lt;&gt;"",GUS_2020!AK118*41.868/1000,"")</f>
        <v/>
      </c>
      <c r="AL118" s="257">
        <f>IF(GUS_2020!AL118&lt;&gt;"",GUS_2020!AL118*41.868/1000,"")</f>
        <v>0.12560400000000002</v>
      </c>
      <c r="AM118" s="257">
        <f>IF(GUS_2020!AM118&lt;&gt;"",GUS_2020!AM118*41.868/1000,"")</f>
        <v>0</v>
      </c>
      <c r="AN118" s="257" t="str">
        <f>IF(GUS_2020!AN118&lt;&gt;"",GUS_2020!AN118*41.868/1000,"")</f>
        <v/>
      </c>
      <c r="AO118" s="257" t="str">
        <f>IF(GUS_2020!AO118&lt;&gt;"",GUS_2020!AO118*41.868/1000,"")</f>
        <v/>
      </c>
      <c r="AP118" s="257" t="str">
        <f>IF(GUS_2020!AP118&lt;&gt;"",GUS_2020!AP118*41.868/1000,"")</f>
        <v/>
      </c>
      <c r="AQ118" s="257" t="str">
        <f>IF(GUS_2020!AQ118&lt;&gt;"",GUS_2020!AQ118*41.868/1000,"")</f>
        <v/>
      </c>
      <c r="AR118" s="257" t="str">
        <f>IF(GUS_2020!AR118&lt;&gt;"",GUS_2020!AR118*41.868/1000,"")</f>
        <v/>
      </c>
      <c r="AS118" s="257">
        <f>IF(GUS_2020!AS118&lt;&gt;"",GUS_2020!AS118*41.868/1000,"")</f>
        <v>0</v>
      </c>
      <c r="AT118" s="257">
        <f>IF(GUS_2020!AT118&lt;&gt;"",GUS_2020!AT118*41.868/1000,"")</f>
        <v>1.9677960000000001</v>
      </c>
      <c r="AU118" s="257">
        <f>IF(GUS_2020!AU118&lt;&gt;"",GUS_2020!AU118*41.868/1000,"")</f>
        <v>0</v>
      </c>
      <c r="AV118" s="257" t="str">
        <f>IF(GUS_2020!AV118&lt;&gt;"",GUS_2020!AV118*41.868/1000,"")</f>
        <v/>
      </c>
      <c r="AW118" s="257" t="str">
        <f>IF(GUS_2020!AW118&lt;&gt;"",GUS_2020!AW118*41.868/1000,"")</f>
        <v/>
      </c>
      <c r="AX118" s="257" t="str">
        <f>IF(GUS_2020!AX118&lt;&gt;"",GUS_2020!AX118*41.868/1000,"")</f>
        <v/>
      </c>
      <c r="AY118" s="257" t="str">
        <f>IF(GUS_2020!AY118&lt;&gt;"",GUS_2020!AY118*41.868/1000,"")</f>
        <v/>
      </c>
      <c r="AZ118" s="257" t="str">
        <f>IF(GUS_2020!AZ118&lt;&gt;"",GUS_2020!AZ118*41.868/1000,"")</f>
        <v/>
      </c>
      <c r="BA118" s="257" t="str">
        <f>IF(GUS_2020!BA118&lt;&gt;"",GUS_2020!BA118*41.868/1000,"")</f>
        <v/>
      </c>
      <c r="BB118" s="257">
        <f>IF(GUS_2020!BB118&lt;&gt;"",GUS_2020!BB118*41.868/1000,"")</f>
        <v>0</v>
      </c>
      <c r="BC118" s="257" t="str">
        <f>IF(GUS_2020!BC118&lt;&gt;"",GUS_2020!BC118*41.868/1000,"")</f>
        <v/>
      </c>
      <c r="BD118" s="257" t="str">
        <f>IF(GUS_2020!BD118&lt;&gt;"",GUS_2020!BD118*41.868/1000,"")</f>
        <v/>
      </c>
      <c r="BE118" s="257" t="str">
        <f>IF(GUS_2020!BE118&lt;&gt;"",GUS_2020!BE118*41.868/1000,"")</f>
        <v/>
      </c>
      <c r="BF118" s="257" t="str">
        <f>IF(GUS_2020!BF118&lt;&gt;"",GUS_2020!BF118*41.868/1000,"")</f>
        <v/>
      </c>
      <c r="BG118" s="257" t="str">
        <f>IF(GUS_2020!BG118&lt;&gt;"",GUS_2020!BG118*41.868/1000,"")</f>
        <v/>
      </c>
      <c r="BH118" s="257" t="str">
        <f>IF(GUS_2020!BH118&lt;&gt;"",GUS_2020!BH118*41.868/1000,"")</f>
        <v/>
      </c>
      <c r="BI118" s="257" t="str">
        <f>IF(GUS_2020!BI118&lt;&gt;"",GUS_2020!BI118*41.868/1000,"")</f>
        <v/>
      </c>
      <c r="BJ118" s="257" t="str">
        <f>IF(GUS_2020!BJ118&lt;&gt;"",GUS_2020!BJ118*41.868/1000,"")</f>
        <v/>
      </c>
      <c r="BK118" s="257" t="str">
        <f>IF(GUS_2020!BK118&lt;&gt;"",GUS_2020!BK118*41.868/1000,"")</f>
        <v/>
      </c>
      <c r="BL118" s="257" t="str">
        <f>IF(GUS_2020!BL118&lt;&gt;"",GUS_2020!BL118*41.868/1000,"")</f>
        <v/>
      </c>
      <c r="BM118" s="257" t="str">
        <f>IF(GUS_2020!BM118&lt;&gt;"",GUS_2020!BM118*41.868/1000,"")</f>
        <v/>
      </c>
      <c r="BN118" s="257" t="str">
        <f>IF(GUS_2020!BN118&lt;&gt;"",GUS_2020!BN118*41.868/1000,"")</f>
        <v/>
      </c>
      <c r="BO118" s="257" t="str">
        <f>IF(GUS_2020!BO118&lt;&gt;"",GUS_2020!BO118*41.868/1000,"")</f>
        <v/>
      </c>
      <c r="BP118" s="257" t="str">
        <f>IF(GUS_2020!BP118&lt;&gt;"",GUS_2020!BP118*41.868/1000,"")</f>
        <v/>
      </c>
      <c r="BQ118" s="257" t="str">
        <f>IF(GUS_2020!BQ118&lt;&gt;"",GUS_2020!BQ118*41.868/1000,"")</f>
        <v/>
      </c>
      <c r="BR118" s="257">
        <f>IF(GUS_2020!BR118&lt;&gt;"",GUS_2020!BR118*41.868/1000,"")</f>
        <v>0.293076</v>
      </c>
      <c r="BS118" s="257">
        <f>IF(GUS_2020!BS118&lt;&gt;"",GUS_2020!BS118*41.868/1000,"")</f>
        <v>2.0933999999999999</v>
      </c>
    </row>
    <row r="119" spans="1:71" ht="22.5">
      <c r="A119" s="256" t="s">
        <v>760</v>
      </c>
      <c r="B119" s="257">
        <f>IF(GUS_2020!B119&lt;&gt;"",GUS_2020!B119*41.868/1000,"")</f>
        <v>34.122419999999998</v>
      </c>
      <c r="C119" s="257">
        <f>IF(GUS_2020!C119&lt;&gt;"",GUS_2020!C119*41.868/1000,"")</f>
        <v>1.3816440000000001</v>
      </c>
      <c r="D119" s="257" t="str">
        <f>IF(GUS_2020!D119&lt;&gt;"",GUS_2020!D119*41.868/1000,"")</f>
        <v/>
      </c>
      <c r="E119" s="257" t="str">
        <f>IF(GUS_2020!E119&lt;&gt;"",GUS_2020!E119*41.868/1000,"")</f>
        <v/>
      </c>
      <c r="F119" s="257">
        <f>IF(GUS_2020!F119&lt;&gt;"",GUS_2020!F119*41.868/1000,"")</f>
        <v>1.3816440000000001</v>
      </c>
      <c r="G119" s="257" t="str">
        <f>IF(GUS_2020!G119&lt;&gt;"",GUS_2020!G119*41.868/1000,"")</f>
        <v/>
      </c>
      <c r="H119" s="257">
        <f>IF(GUS_2020!H119&lt;&gt;"",GUS_2020!H119*41.868/1000,"")</f>
        <v>0</v>
      </c>
      <c r="I119" s="257" t="str">
        <f>IF(GUS_2020!I119&lt;&gt;"",GUS_2020!I119*41.868/1000,"")</f>
        <v/>
      </c>
      <c r="J119" s="257" t="str">
        <f>IF(GUS_2020!J119&lt;&gt;"",GUS_2020!J119*41.868/1000,"")</f>
        <v/>
      </c>
      <c r="K119" s="257" t="str">
        <f>IF(GUS_2020!K119&lt;&gt;"",GUS_2020!K119*41.868/1000,"")</f>
        <v/>
      </c>
      <c r="L119" s="257" t="str">
        <f>IF(GUS_2020!L119&lt;&gt;"",GUS_2020!L119*41.868/1000,"")</f>
        <v/>
      </c>
      <c r="M119" s="257" t="str">
        <f>IF(GUS_2020!M119&lt;&gt;"",GUS_2020!M119*41.868/1000,"")</f>
        <v/>
      </c>
      <c r="N119" s="257" t="str">
        <f>IF(GUS_2020!N119&lt;&gt;"",GUS_2020!N119*41.868/1000,"")</f>
        <v/>
      </c>
      <c r="O119" s="257" t="str">
        <f>IF(GUS_2020!O119&lt;&gt;"",GUS_2020!O119*41.868/1000,"")</f>
        <v/>
      </c>
      <c r="P119" s="257" t="str">
        <f>IF(GUS_2020!P119&lt;&gt;"",GUS_2020!P119*41.868/1000,"")</f>
        <v/>
      </c>
      <c r="Q119" s="257" t="str">
        <f>IF(GUS_2020!Q119&lt;&gt;"",GUS_2020!Q119*41.868/1000,"")</f>
        <v/>
      </c>
      <c r="R119" s="257" t="str">
        <f>IF(GUS_2020!R119&lt;&gt;"",GUS_2020!R119*41.868/1000,"")</f>
        <v/>
      </c>
      <c r="S119" s="257" t="str">
        <f>IF(GUS_2020!S119&lt;&gt;"",GUS_2020!S119*41.868/1000,"")</f>
        <v/>
      </c>
      <c r="T119" s="257" t="str">
        <f>IF(GUS_2020!T119&lt;&gt;"",GUS_2020!T119*41.868/1000,"")</f>
        <v/>
      </c>
      <c r="U119" s="257" t="str">
        <f>IF(GUS_2020!U119&lt;&gt;"",GUS_2020!U119*41.868/1000,"")</f>
        <v/>
      </c>
      <c r="V119" s="257" t="str">
        <f>IF(GUS_2020!V119&lt;&gt;"",GUS_2020!V119*41.868/1000,"")</f>
        <v/>
      </c>
      <c r="W119" s="257">
        <f>IF(GUS_2020!W119&lt;&gt;"",GUS_2020!W119*41.868/1000,"")</f>
        <v>0.75362400000000007</v>
      </c>
      <c r="X119" s="257" t="str">
        <f>IF(GUS_2020!X119&lt;&gt;"",GUS_2020!X119*41.868/1000,"")</f>
        <v/>
      </c>
      <c r="Y119" s="257" t="str">
        <f>IF(GUS_2020!Y119&lt;&gt;"",GUS_2020!Y119*41.868/1000,"")</f>
        <v/>
      </c>
      <c r="Z119" s="257" t="str">
        <f>IF(GUS_2020!Z119&lt;&gt;"",GUS_2020!Z119*41.868/1000,"")</f>
        <v/>
      </c>
      <c r="AA119" s="257" t="str">
        <f>IF(GUS_2020!AA119&lt;&gt;"",GUS_2020!AA119*41.868/1000,"")</f>
        <v/>
      </c>
      <c r="AB119" s="257" t="str">
        <f>IF(GUS_2020!AB119&lt;&gt;"",GUS_2020!AB119*41.868/1000,"")</f>
        <v/>
      </c>
      <c r="AC119" s="257" t="str">
        <f>IF(GUS_2020!AC119&lt;&gt;"",GUS_2020!AC119*41.868/1000,"")</f>
        <v/>
      </c>
      <c r="AD119" s="257" t="str">
        <f>IF(GUS_2020!AD119&lt;&gt;"",GUS_2020!AD119*41.868/1000,"")</f>
        <v/>
      </c>
      <c r="AE119" s="257">
        <f>IF(GUS_2020!AE119&lt;&gt;"",GUS_2020!AE119*41.868/1000,"")</f>
        <v>0.46054800000000001</v>
      </c>
      <c r="AF119" s="257">
        <f>IF(GUS_2020!AF119&lt;&gt;"",GUS_2020!AF119*41.868/1000,"")</f>
        <v>0</v>
      </c>
      <c r="AG119" s="257" t="str">
        <f>IF(GUS_2020!AG119&lt;&gt;"",GUS_2020!AG119*41.868/1000,"")</f>
        <v/>
      </c>
      <c r="AH119" s="257" t="str">
        <f>IF(GUS_2020!AH119&lt;&gt;"",GUS_2020!AH119*41.868/1000,"")</f>
        <v/>
      </c>
      <c r="AI119" s="257" t="str">
        <f>IF(GUS_2020!AI119&lt;&gt;"",GUS_2020!AI119*41.868/1000,"")</f>
        <v/>
      </c>
      <c r="AJ119" s="257" t="str">
        <f>IF(GUS_2020!AJ119&lt;&gt;"",GUS_2020!AJ119*41.868/1000,"")</f>
        <v/>
      </c>
      <c r="AK119" s="257" t="str">
        <f>IF(GUS_2020!AK119&lt;&gt;"",GUS_2020!AK119*41.868/1000,"")</f>
        <v/>
      </c>
      <c r="AL119" s="257">
        <f>IF(GUS_2020!AL119&lt;&gt;"",GUS_2020!AL119*41.868/1000,"")</f>
        <v>0.25120800000000004</v>
      </c>
      <c r="AM119" s="257">
        <f>IF(GUS_2020!AM119&lt;&gt;"",GUS_2020!AM119*41.868/1000,"")</f>
        <v>4.1868000000000002E-2</v>
      </c>
      <c r="AN119" s="257" t="str">
        <f>IF(GUS_2020!AN119&lt;&gt;"",GUS_2020!AN119*41.868/1000,"")</f>
        <v/>
      </c>
      <c r="AO119" s="257" t="str">
        <f>IF(GUS_2020!AO119&lt;&gt;"",GUS_2020!AO119*41.868/1000,"")</f>
        <v/>
      </c>
      <c r="AP119" s="257" t="str">
        <f>IF(GUS_2020!AP119&lt;&gt;"",GUS_2020!AP119*41.868/1000,"")</f>
        <v/>
      </c>
      <c r="AQ119" s="257" t="str">
        <f>IF(GUS_2020!AQ119&lt;&gt;"",GUS_2020!AQ119*41.868/1000,"")</f>
        <v/>
      </c>
      <c r="AR119" s="257" t="str">
        <f>IF(GUS_2020!AR119&lt;&gt;"",GUS_2020!AR119*41.868/1000,"")</f>
        <v/>
      </c>
      <c r="AS119" s="257">
        <f>IF(GUS_2020!AS119&lt;&gt;"",GUS_2020!AS119*41.868/1000,"")</f>
        <v>0</v>
      </c>
      <c r="AT119" s="257">
        <f>IF(GUS_2020!AT119&lt;&gt;"",GUS_2020!AT119*41.868/1000,"")</f>
        <v>6.6570120000000008</v>
      </c>
      <c r="AU119" s="257">
        <f>IF(GUS_2020!AU119&lt;&gt;"",GUS_2020!AU119*41.868/1000,"")</f>
        <v>4.479876</v>
      </c>
      <c r="AV119" s="257" t="str">
        <f>IF(GUS_2020!AV119&lt;&gt;"",GUS_2020!AV119*41.868/1000,"")</f>
        <v/>
      </c>
      <c r="AW119" s="257" t="str">
        <f>IF(GUS_2020!AW119&lt;&gt;"",GUS_2020!AW119*41.868/1000,"")</f>
        <v/>
      </c>
      <c r="AX119" s="257" t="str">
        <f>IF(GUS_2020!AX119&lt;&gt;"",GUS_2020!AX119*41.868/1000,"")</f>
        <v/>
      </c>
      <c r="AY119" s="257" t="str">
        <f>IF(GUS_2020!AY119&lt;&gt;"",GUS_2020!AY119*41.868/1000,"")</f>
        <v/>
      </c>
      <c r="AZ119" s="257" t="str">
        <f>IF(GUS_2020!AZ119&lt;&gt;"",GUS_2020!AZ119*41.868/1000,"")</f>
        <v/>
      </c>
      <c r="BA119" s="257" t="str">
        <f>IF(GUS_2020!BA119&lt;&gt;"",GUS_2020!BA119*41.868/1000,"")</f>
        <v/>
      </c>
      <c r="BB119" s="257">
        <f>IF(GUS_2020!BB119&lt;&gt;"",GUS_2020!BB119*41.868/1000,"")</f>
        <v>4.479876</v>
      </c>
      <c r="BC119" s="257" t="str">
        <f>IF(GUS_2020!BC119&lt;&gt;"",GUS_2020!BC119*41.868/1000,"")</f>
        <v/>
      </c>
      <c r="BD119" s="257" t="str">
        <f>IF(GUS_2020!BD119&lt;&gt;"",GUS_2020!BD119*41.868/1000,"")</f>
        <v/>
      </c>
      <c r="BE119" s="257" t="str">
        <f>IF(GUS_2020!BE119&lt;&gt;"",GUS_2020!BE119*41.868/1000,"")</f>
        <v/>
      </c>
      <c r="BF119" s="257" t="str">
        <f>IF(GUS_2020!BF119&lt;&gt;"",GUS_2020!BF119*41.868/1000,"")</f>
        <v/>
      </c>
      <c r="BG119" s="257" t="str">
        <f>IF(GUS_2020!BG119&lt;&gt;"",GUS_2020!BG119*41.868/1000,"")</f>
        <v/>
      </c>
      <c r="BH119" s="257" t="str">
        <f>IF(GUS_2020!BH119&lt;&gt;"",GUS_2020!BH119*41.868/1000,"")</f>
        <v/>
      </c>
      <c r="BI119" s="257" t="str">
        <f>IF(GUS_2020!BI119&lt;&gt;"",GUS_2020!BI119*41.868/1000,"")</f>
        <v/>
      </c>
      <c r="BJ119" s="257" t="str">
        <f>IF(GUS_2020!BJ119&lt;&gt;"",GUS_2020!BJ119*41.868/1000,"")</f>
        <v/>
      </c>
      <c r="BK119" s="257" t="str">
        <f>IF(GUS_2020!BK119&lt;&gt;"",GUS_2020!BK119*41.868/1000,"")</f>
        <v/>
      </c>
      <c r="BL119" s="257" t="str">
        <f>IF(GUS_2020!BL119&lt;&gt;"",GUS_2020!BL119*41.868/1000,"")</f>
        <v/>
      </c>
      <c r="BM119" s="257" t="str">
        <f>IF(GUS_2020!BM119&lt;&gt;"",GUS_2020!BM119*41.868/1000,"")</f>
        <v/>
      </c>
      <c r="BN119" s="257">
        <f>IF(GUS_2020!BN119&lt;&gt;"",GUS_2020!BN119*41.868/1000,"")</f>
        <v>0</v>
      </c>
      <c r="BO119" s="257">
        <f>IF(GUS_2020!BO119&lt;&gt;"",GUS_2020!BO119*41.868/1000,"")</f>
        <v>0</v>
      </c>
      <c r="BP119" s="257" t="str">
        <f>IF(GUS_2020!BP119&lt;&gt;"",GUS_2020!BP119*41.868/1000,"")</f>
        <v/>
      </c>
      <c r="BQ119" s="257" t="str">
        <f>IF(GUS_2020!BQ119&lt;&gt;"",GUS_2020!BQ119*41.868/1000,"")</f>
        <v/>
      </c>
      <c r="BR119" s="257">
        <f>IF(GUS_2020!BR119&lt;&gt;"",GUS_2020!BR119*41.868/1000,"")</f>
        <v>1.0048320000000002</v>
      </c>
      <c r="BS119" s="257">
        <f>IF(GUS_2020!BS119&lt;&gt;"",GUS_2020!BS119*41.868/1000,"")</f>
        <v>19.803564000000001</v>
      </c>
    </row>
    <row r="120" spans="1:71" ht="22.5">
      <c r="A120" s="256" t="s">
        <v>761</v>
      </c>
      <c r="B120" s="257">
        <f>IF(GUS_2020!B120&lt;&gt;"",GUS_2020!B120*41.868/1000,"")</f>
        <v>912.68053199999997</v>
      </c>
      <c r="C120" s="257" t="str">
        <f>IF(GUS_2020!C120&lt;&gt;"",GUS_2020!C120*41.868/1000,"")</f>
        <v/>
      </c>
      <c r="D120" s="257" t="str">
        <f>IF(GUS_2020!D120&lt;&gt;"",GUS_2020!D120*41.868/1000,"")</f>
        <v/>
      </c>
      <c r="E120" s="257" t="str">
        <f>IF(GUS_2020!E120&lt;&gt;"",GUS_2020!E120*41.868/1000,"")</f>
        <v/>
      </c>
      <c r="F120" s="257" t="str">
        <f>IF(GUS_2020!F120&lt;&gt;"",GUS_2020!F120*41.868/1000,"")</f>
        <v/>
      </c>
      <c r="G120" s="257" t="str">
        <f>IF(GUS_2020!G120&lt;&gt;"",GUS_2020!G120*41.868/1000,"")</f>
        <v/>
      </c>
      <c r="H120" s="257" t="str">
        <f>IF(GUS_2020!H120&lt;&gt;"",GUS_2020!H120*41.868/1000,"")</f>
        <v/>
      </c>
      <c r="I120" s="257" t="str">
        <f>IF(GUS_2020!I120&lt;&gt;"",GUS_2020!I120*41.868/1000,"")</f>
        <v/>
      </c>
      <c r="J120" s="257" t="str">
        <f>IF(GUS_2020!J120&lt;&gt;"",GUS_2020!J120*41.868/1000,"")</f>
        <v/>
      </c>
      <c r="K120" s="257" t="str">
        <f>IF(GUS_2020!K120&lt;&gt;"",GUS_2020!K120*41.868/1000,"")</f>
        <v/>
      </c>
      <c r="L120" s="257" t="str">
        <f>IF(GUS_2020!L120&lt;&gt;"",GUS_2020!L120*41.868/1000,"")</f>
        <v/>
      </c>
      <c r="M120" s="257" t="str">
        <f>IF(GUS_2020!M120&lt;&gt;"",GUS_2020!M120*41.868/1000,"")</f>
        <v/>
      </c>
      <c r="N120" s="257" t="str">
        <f>IF(GUS_2020!N120&lt;&gt;"",GUS_2020!N120*41.868/1000,"")</f>
        <v/>
      </c>
      <c r="O120" s="257" t="str">
        <f>IF(GUS_2020!O120&lt;&gt;"",GUS_2020!O120*41.868/1000,"")</f>
        <v/>
      </c>
      <c r="P120" s="257" t="str">
        <f>IF(GUS_2020!P120&lt;&gt;"",GUS_2020!P120*41.868/1000,"")</f>
        <v/>
      </c>
      <c r="Q120" s="257" t="str">
        <f>IF(GUS_2020!Q120&lt;&gt;"",GUS_2020!Q120*41.868/1000,"")</f>
        <v/>
      </c>
      <c r="R120" s="257" t="str">
        <f>IF(GUS_2020!R120&lt;&gt;"",GUS_2020!R120*41.868/1000,"")</f>
        <v/>
      </c>
      <c r="S120" s="257" t="str">
        <f>IF(GUS_2020!S120&lt;&gt;"",GUS_2020!S120*41.868/1000,"")</f>
        <v/>
      </c>
      <c r="T120" s="257" t="str">
        <f>IF(GUS_2020!T120&lt;&gt;"",GUS_2020!T120*41.868/1000,"")</f>
        <v/>
      </c>
      <c r="U120" s="257" t="str">
        <f>IF(GUS_2020!U120&lt;&gt;"",GUS_2020!U120*41.868/1000,"")</f>
        <v/>
      </c>
      <c r="V120" s="257" t="str">
        <f>IF(GUS_2020!V120&lt;&gt;"",GUS_2020!V120*41.868/1000,"")</f>
        <v/>
      </c>
      <c r="W120" s="257">
        <f>IF(GUS_2020!W120&lt;&gt;"",GUS_2020!W120*41.868/1000,"")</f>
        <v>843.0959160000001</v>
      </c>
      <c r="X120" s="257" t="str">
        <f>IF(GUS_2020!X120&lt;&gt;"",GUS_2020!X120*41.868/1000,"")</f>
        <v/>
      </c>
      <c r="Y120" s="257" t="str">
        <f>IF(GUS_2020!Y120&lt;&gt;"",GUS_2020!Y120*41.868/1000,"")</f>
        <v/>
      </c>
      <c r="Z120" s="257" t="str">
        <f>IF(GUS_2020!Z120&lt;&gt;"",GUS_2020!Z120*41.868/1000,"")</f>
        <v/>
      </c>
      <c r="AA120" s="257" t="str">
        <f>IF(GUS_2020!AA120&lt;&gt;"",GUS_2020!AA120*41.868/1000,"")</f>
        <v/>
      </c>
      <c r="AB120" s="257" t="str">
        <f>IF(GUS_2020!AB120&lt;&gt;"",GUS_2020!AB120*41.868/1000,"")</f>
        <v/>
      </c>
      <c r="AC120" s="257" t="str">
        <f>IF(GUS_2020!AC120&lt;&gt;"",GUS_2020!AC120*41.868/1000,"")</f>
        <v/>
      </c>
      <c r="AD120" s="257" t="str">
        <f>IF(GUS_2020!AD120&lt;&gt;"",GUS_2020!AD120*41.868/1000,"")</f>
        <v/>
      </c>
      <c r="AE120" s="257">
        <f>IF(GUS_2020!AE120&lt;&gt;"",GUS_2020!AE120*41.868/1000,"")</f>
        <v>79.800408000000004</v>
      </c>
      <c r="AF120" s="257">
        <f>IF(GUS_2020!AF120&lt;&gt;"",GUS_2020!AF120*41.868/1000,"")</f>
        <v>176.97603600000002</v>
      </c>
      <c r="AG120" s="257">
        <f>IF(GUS_2020!AG120&lt;&gt;"",GUS_2020!AG120*41.868/1000,"")</f>
        <v>0.16747200000000001</v>
      </c>
      <c r="AH120" s="257" t="str">
        <f>IF(GUS_2020!AH120&lt;&gt;"",GUS_2020!AH120*41.868/1000,"")</f>
        <v/>
      </c>
      <c r="AI120" s="257">
        <f>IF(GUS_2020!AI120&lt;&gt;"",GUS_2020!AI120*41.868/1000,"")</f>
        <v>0.58615200000000001</v>
      </c>
      <c r="AJ120" s="257" t="str">
        <f>IF(GUS_2020!AJ120&lt;&gt;"",GUS_2020!AJ120*41.868/1000,"")</f>
        <v/>
      </c>
      <c r="AK120" s="257" t="str">
        <f>IF(GUS_2020!AK120&lt;&gt;"",GUS_2020!AK120*41.868/1000,"")</f>
        <v/>
      </c>
      <c r="AL120" s="257">
        <f>IF(GUS_2020!AL120&lt;&gt;"",GUS_2020!AL120*41.868/1000,"")</f>
        <v>585.56584799999996</v>
      </c>
      <c r="AM120" s="257" t="str">
        <f>IF(GUS_2020!AM120&lt;&gt;"",GUS_2020!AM120*41.868/1000,"")</f>
        <v/>
      </c>
      <c r="AN120" s="257" t="str">
        <f>IF(GUS_2020!AN120&lt;&gt;"",GUS_2020!AN120*41.868/1000,"")</f>
        <v/>
      </c>
      <c r="AO120" s="257" t="str">
        <f>IF(GUS_2020!AO120&lt;&gt;"",GUS_2020!AO120*41.868/1000,"")</f>
        <v/>
      </c>
      <c r="AP120" s="257" t="str">
        <f>IF(GUS_2020!AP120&lt;&gt;"",GUS_2020!AP120*41.868/1000,"")</f>
        <v/>
      </c>
      <c r="AQ120" s="257" t="str">
        <f>IF(GUS_2020!AQ120&lt;&gt;"",GUS_2020!AQ120*41.868/1000,"")</f>
        <v/>
      </c>
      <c r="AR120" s="257" t="str">
        <f>IF(GUS_2020!AR120&lt;&gt;"",GUS_2020!AR120*41.868/1000,"")</f>
        <v/>
      </c>
      <c r="AS120" s="257" t="str">
        <f>IF(GUS_2020!AS120&lt;&gt;"",GUS_2020!AS120*41.868/1000,"")</f>
        <v/>
      </c>
      <c r="AT120" s="257">
        <f>IF(GUS_2020!AT120&lt;&gt;"",GUS_2020!AT120*41.868/1000,"")</f>
        <v>14.6538</v>
      </c>
      <c r="AU120" s="257">
        <f>IF(GUS_2020!AU120&lt;&gt;"",GUS_2020!AU120*41.868/1000,"")</f>
        <v>43.542720000000003</v>
      </c>
      <c r="AV120" s="257" t="str">
        <f>IF(GUS_2020!AV120&lt;&gt;"",GUS_2020!AV120*41.868/1000,"")</f>
        <v/>
      </c>
      <c r="AW120" s="257" t="str">
        <f>IF(GUS_2020!AW120&lt;&gt;"",GUS_2020!AW120*41.868/1000,"")</f>
        <v/>
      </c>
      <c r="AX120" s="257" t="str">
        <f>IF(GUS_2020!AX120&lt;&gt;"",GUS_2020!AX120*41.868/1000,"")</f>
        <v/>
      </c>
      <c r="AY120" s="257" t="str">
        <f>IF(GUS_2020!AY120&lt;&gt;"",GUS_2020!AY120*41.868/1000,"")</f>
        <v/>
      </c>
      <c r="AZ120" s="257" t="str">
        <f>IF(GUS_2020!AZ120&lt;&gt;"",GUS_2020!AZ120*41.868/1000,"")</f>
        <v/>
      </c>
      <c r="BA120" s="257" t="str">
        <f>IF(GUS_2020!BA120&lt;&gt;"",GUS_2020!BA120*41.868/1000,"")</f>
        <v/>
      </c>
      <c r="BB120" s="257" t="str">
        <f>IF(GUS_2020!BB120&lt;&gt;"",GUS_2020!BB120*41.868/1000,"")</f>
        <v/>
      </c>
      <c r="BC120" s="257" t="str">
        <f>IF(GUS_2020!BC120&lt;&gt;"",GUS_2020!BC120*41.868/1000,"")</f>
        <v/>
      </c>
      <c r="BD120" s="257" t="str">
        <f>IF(GUS_2020!BD120&lt;&gt;"",GUS_2020!BD120*41.868/1000,"")</f>
        <v/>
      </c>
      <c r="BE120" s="257" t="str">
        <f>IF(GUS_2020!BE120&lt;&gt;"",GUS_2020!BE120*41.868/1000,"")</f>
        <v/>
      </c>
      <c r="BF120" s="257" t="str">
        <f>IF(GUS_2020!BF120&lt;&gt;"",GUS_2020!BF120*41.868/1000,"")</f>
        <v/>
      </c>
      <c r="BG120" s="257">
        <f>IF(GUS_2020!BG120&lt;&gt;"",GUS_2020!BG120*41.868/1000,"")</f>
        <v>7.6618440000000003</v>
      </c>
      <c r="BH120" s="257">
        <f>IF(GUS_2020!BH120&lt;&gt;"",GUS_2020!BH120*41.868/1000,"")</f>
        <v>0.79549200000000009</v>
      </c>
      <c r="BI120" s="257">
        <f>IF(GUS_2020!BI120&lt;&gt;"",GUS_2020!BI120*41.868/1000,"")</f>
        <v>35.043516000000004</v>
      </c>
      <c r="BJ120" s="257" t="str">
        <f>IF(GUS_2020!BJ120&lt;&gt;"",GUS_2020!BJ120*41.868/1000,"")</f>
        <v/>
      </c>
      <c r="BK120" s="257" t="str">
        <f>IF(GUS_2020!BK120&lt;&gt;"",GUS_2020!BK120*41.868/1000,"")</f>
        <v/>
      </c>
      <c r="BL120" s="257" t="str">
        <f>IF(GUS_2020!BL120&lt;&gt;"",GUS_2020!BL120*41.868/1000,"")</f>
        <v/>
      </c>
      <c r="BM120" s="257" t="str">
        <f>IF(GUS_2020!BM120&lt;&gt;"",GUS_2020!BM120*41.868/1000,"")</f>
        <v/>
      </c>
      <c r="BN120" s="257" t="str">
        <f>IF(GUS_2020!BN120&lt;&gt;"",GUS_2020!BN120*41.868/1000,"")</f>
        <v/>
      </c>
      <c r="BO120" s="257" t="str">
        <f>IF(GUS_2020!BO120&lt;&gt;"",GUS_2020!BO120*41.868/1000,"")</f>
        <v/>
      </c>
      <c r="BP120" s="257" t="str">
        <f>IF(GUS_2020!BP120&lt;&gt;"",GUS_2020!BP120*41.868/1000,"")</f>
        <v/>
      </c>
      <c r="BQ120" s="257" t="str">
        <f>IF(GUS_2020!BQ120&lt;&gt;"",GUS_2020!BQ120*41.868/1000,"")</f>
        <v/>
      </c>
      <c r="BR120" s="257" t="str">
        <f>IF(GUS_2020!BR120&lt;&gt;"",GUS_2020!BR120*41.868/1000,"")</f>
        <v/>
      </c>
      <c r="BS120" s="257">
        <f>IF(GUS_2020!BS120&lt;&gt;"",GUS_2020!BS120*41.868/1000,"")</f>
        <v>11.429964</v>
      </c>
    </row>
    <row r="121" spans="1:71" ht="22.5">
      <c r="A121" s="256" t="s">
        <v>762</v>
      </c>
      <c r="B121" s="257">
        <f>IF(GUS_2020!B121&lt;&gt;"",GUS_2020!B121*41.868/1000,"")</f>
        <v>13.900176000000002</v>
      </c>
      <c r="C121" s="257" t="str">
        <f>IF(GUS_2020!C121&lt;&gt;"",GUS_2020!C121*41.868/1000,"")</f>
        <v/>
      </c>
      <c r="D121" s="257" t="str">
        <f>IF(GUS_2020!D121&lt;&gt;"",GUS_2020!D121*41.868/1000,"")</f>
        <v/>
      </c>
      <c r="E121" s="257" t="str">
        <f>IF(GUS_2020!E121&lt;&gt;"",GUS_2020!E121*41.868/1000,"")</f>
        <v/>
      </c>
      <c r="F121" s="257" t="str">
        <f>IF(GUS_2020!F121&lt;&gt;"",GUS_2020!F121*41.868/1000,"")</f>
        <v/>
      </c>
      <c r="G121" s="257" t="str">
        <f>IF(GUS_2020!G121&lt;&gt;"",GUS_2020!G121*41.868/1000,"")</f>
        <v/>
      </c>
      <c r="H121" s="257" t="str">
        <f>IF(GUS_2020!H121&lt;&gt;"",GUS_2020!H121*41.868/1000,"")</f>
        <v/>
      </c>
      <c r="I121" s="257" t="str">
        <f>IF(GUS_2020!I121&lt;&gt;"",GUS_2020!I121*41.868/1000,"")</f>
        <v/>
      </c>
      <c r="J121" s="257" t="str">
        <f>IF(GUS_2020!J121&lt;&gt;"",GUS_2020!J121*41.868/1000,"")</f>
        <v/>
      </c>
      <c r="K121" s="257" t="str">
        <f>IF(GUS_2020!K121&lt;&gt;"",GUS_2020!K121*41.868/1000,"")</f>
        <v/>
      </c>
      <c r="L121" s="257" t="str">
        <f>IF(GUS_2020!L121&lt;&gt;"",GUS_2020!L121*41.868/1000,"")</f>
        <v/>
      </c>
      <c r="M121" s="257" t="str">
        <f>IF(GUS_2020!M121&lt;&gt;"",GUS_2020!M121*41.868/1000,"")</f>
        <v/>
      </c>
      <c r="N121" s="257" t="str">
        <f>IF(GUS_2020!N121&lt;&gt;"",GUS_2020!N121*41.868/1000,"")</f>
        <v/>
      </c>
      <c r="O121" s="257" t="str">
        <f>IF(GUS_2020!O121&lt;&gt;"",GUS_2020!O121*41.868/1000,"")</f>
        <v/>
      </c>
      <c r="P121" s="257" t="str">
        <f>IF(GUS_2020!P121&lt;&gt;"",GUS_2020!P121*41.868/1000,"")</f>
        <v/>
      </c>
      <c r="Q121" s="257" t="str">
        <f>IF(GUS_2020!Q121&lt;&gt;"",GUS_2020!Q121*41.868/1000,"")</f>
        <v/>
      </c>
      <c r="R121" s="257" t="str">
        <f>IF(GUS_2020!R121&lt;&gt;"",GUS_2020!R121*41.868/1000,"")</f>
        <v/>
      </c>
      <c r="S121" s="257" t="str">
        <f>IF(GUS_2020!S121&lt;&gt;"",GUS_2020!S121*41.868/1000,"")</f>
        <v/>
      </c>
      <c r="T121" s="257" t="str">
        <f>IF(GUS_2020!T121&lt;&gt;"",GUS_2020!T121*41.868/1000,"")</f>
        <v/>
      </c>
      <c r="U121" s="257" t="str">
        <f>IF(GUS_2020!U121&lt;&gt;"",GUS_2020!U121*41.868/1000,"")</f>
        <v/>
      </c>
      <c r="V121" s="257" t="str">
        <f>IF(GUS_2020!V121&lt;&gt;"",GUS_2020!V121*41.868/1000,"")</f>
        <v/>
      </c>
      <c r="W121" s="257">
        <f>IF(GUS_2020!W121&lt;&gt;"",GUS_2020!W121*41.868/1000,"")</f>
        <v>3.4750440000000005</v>
      </c>
      <c r="X121" s="257" t="str">
        <f>IF(GUS_2020!X121&lt;&gt;"",GUS_2020!X121*41.868/1000,"")</f>
        <v/>
      </c>
      <c r="Y121" s="257" t="str">
        <f>IF(GUS_2020!Y121&lt;&gt;"",GUS_2020!Y121*41.868/1000,"")</f>
        <v/>
      </c>
      <c r="Z121" s="257" t="str">
        <f>IF(GUS_2020!Z121&lt;&gt;"",GUS_2020!Z121*41.868/1000,"")</f>
        <v/>
      </c>
      <c r="AA121" s="257" t="str">
        <f>IF(GUS_2020!AA121&lt;&gt;"",GUS_2020!AA121*41.868/1000,"")</f>
        <v/>
      </c>
      <c r="AB121" s="257" t="str">
        <f>IF(GUS_2020!AB121&lt;&gt;"",GUS_2020!AB121*41.868/1000,"")</f>
        <v/>
      </c>
      <c r="AC121" s="257" t="str">
        <f>IF(GUS_2020!AC121&lt;&gt;"",GUS_2020!AC121*41.868/1000,"")</f>
        <v/>
      </c>
      <c r="AD121" s="257" t="str">
        <f>IF(GUS_2020!AD121&lt;&gt;"",GUS_2020!AD121*41.868/1000,"")</f>
        <v/>
      </c>
      <c r="AE121" s="257" t="str">
        <f>IF(GUS_2020!AE121&lt;&gt;"",GUS_2020!AE121*41.868/1000,"")</f>
        <v/>
      </c>
      <c r="AF121" s="257" t="str">
        <f>IF(GUS_2020!AF121&lt;&gt;"",GUS_2020!AF121*41.868/1000,"")</f>
        <v/>
      </c>
      <c r="AG121" s="257" t="str">
        <f>IF(GUS_2020!AG121&lt;&gt;"",GUS_2020!AG121*41.868/1000,"")</f>
        <v/>
      </c>
      <c r="AH121" s="257" t="str">
        <f>IF(GUS_2020!AH121&lt;&gt;"",GUS_2020!AH121*41.868/1000,"")</f>
        <v/>
      </c>
      <c r="AI121" s="257" t="str">
        <f>IF(GUS_2020!AI121&lt;&gt;"",GUS_2020!AI121*41.868/1000,"")</f>
        <v/>
      </c>
      <c r="AJ121" s="257" t="str">
        <f>IF(GUS_2020!AJ121&lt;&gt;"",GUS_2020!AJ121*41.868/1000,"")</f>
        <v/>
      </c>
      <c r="AK121" s="257" t="str">
        <f>IF(GUS_2020!AK121&lt;&gt;"",GUS_2020!AK121*41.868/1000,"")</f>
        <v/>
      </c>
      <c r="AL121" s="257">
        <f>IF(GUS_2020!AL121&lt;&gt;"",GUS_2020!AL121*41.868/1000,"")</f>
        <v>3.4750440000000005</v>
      </c>
      <c r="AM121" s="257" t="str">
        <f>IF(GUS_2020!AM121&lt;&gt;"",GUS_2020!AM121*41.868/1000,"")</f>
        <v/>
      </c>
      <c r="AN121" s="257" t="str">
        <f>IF(GUS_2020!AN121&lt;&gt;"",GUS_2020!AN121*41.868/1000,"")</f>
        <v/>
      </c>
      <c r="AO121" s="257" t="str">
        <f>IF(GUS_2020!AO121&lt;&gt;"",GUS_2020!AO121*41.868/1000,"")</f>
        <v/>
      </c>
      <c r="AP121" s="257" t="str">
        <f>IF(GUS_2020!AP121&lt;&gt;"",GUS_2020!AP121*41.868/1000,"")</f>
        <v/>
      </c>
      <c r="AQ121" s="257" t="str">
        <f>IF(GUS_2020!AQ121&lt;&gt;"",GUS_2020!AQ121*41.868/1000,"")</f>
        <v/>
      </c>
      <c r="AR121" s="257" t="str">
        <f>IF(GUS_2020!AR121&lt;&gt;"",GUS_2020!AR121*41.868/1000,"")</f>
        <v/>
      </c>
      <c r="AS121" s="257" t="str">
        <f>IF(GUS_2020!AS121&lt;&gt;"",GUS_2020!AS121*41.868/1000,"")</f>
        <v/>
      </c>
      <c r="AT121" s="257" t="str">
        <f>IF(GUS_2020!AT121&lt;&gt;"",GUS_2020!AT121*41.868/1000,"")</f>
        <v/>
      </c>
      <c r="AU121" s="257" t="str">
        <f>IF(GUS_2020!AU121&lt;&gt;"",GUS_2020!AU121*41.868/1000,"")</f>
        <v/>
      </c>
      <c r="AV121" s="257" t="str">
        <f>IF(GUS_2020!AV121&lt;&gt;"",GUS_2020!AV121*41.868/1000,"")</f>
        <v/>
      </c>
      <c r="AW121" s="257" t="str">
        <f>IF(GUS_2020!AW121&lt;&gt;"",GUS_2020!AW121*41.868/1000,"")</f>
        <v/>
      </c>
      <c r="AX121" s="257" t="str">
        <f>IF(GUS_2020!AX121&lt;&gt;"",GUS_2020!AX121*41.868/1000,"")</f>
        <v/>
      </c>
      <c r="AY121" s="257" t="str">
        <f>IF(GUS_2020!AY121&lt;&gt;"",GUS_2020!AY121*41.868/1000,"")</f>
        <v/>
      </c>
      <c r="AZ121" s="257" t="str">
        <f>IF(GUS_2020!AZ121&lt;&gt;"",GUS_2020!AZ121*41.868/1000,"")</f>
        <v/>
      </c>
      <c r="BA121" s="257" t="str">
        <f>IF(GUS_2020!BA121&lt;&gt;"",GUS_2020!BA121*41.868/1000,"")</f>
        <v/>
      </c>
      <c r="BB121" s="257" t="str">
        <f>IF(GUS_2020!BB121&lt;&gt;"",GUS_2020!BB121*41.868/1000,"")</f>
        <v/>
      </c>
      <c r="BC121" s="257" t="str">
        <f>IF(GUS_2020!BC121&lt;&gt;"",GUS_2020!BC121*41.868/1000,"")</f>
        <v/>
      </c>
      <c r="BD121" s="257" t="str">
        <f>IF(GUS_2020!BD121&lt;&gt;"",GUS_2020!BD121*41.868/1000,"")</f>
        <v/>
      </c>
      <c r="BE121" s="257" t="str">
        <f>IF(GUS_2020!BE121&lt;&gt;"",GUS_2020!BE121*41.868/1000,"")</f>
        <v/>
      </c>
      <c r="BF121" s="257" t="str">
        <f>IF(GUS_2020!BF121&lt;&gt;"",GUS_2020!BF121*41.868/1000,"")</f>
        <v/>
      </c>
      <c r="BG121" s="257" t="str">
        <f>IF(GUS_2020!BG121&lt;&gt;"",GUS_2020!BG121*41.868/1000,"")</f>
        <v/>
      </c>
      <c r="BH121" s="257" t="str">
        <f>IF(GUS_2020!BH121&lt;&gt;"",GUS_2020!BH121*41.868/1000,"")</f>
        <v/>
      </c>
      <c r="BI121" s="257" t="str">
        <f>IF(GUS_2020!BI121&lt;&gt;"",GUS_2020!BI121*41.868/1000,"")</f>
        <v/>
      </c>
      <c r="BJ121" s="257" t="str">
        <f>IF(GUS_2020!BJ121&lt;&gt;"",GUS_2020!BJ121*41.868/1000,"")</f>
        <v/>
      </c>
      <c r="BK121" s="257" t="str">
        <f>IF(GUS_2020!BK121&lt;&gt;"",GUS_2020!BK121*41.868/1000,"")</f>
        <v/>
      </c>
      <c r="BL121" s="257" t="str">
        <f>IF(GUS_2020!BL121&lt;&gt;"",GUS_2020!BL121*41.868/1000,"")</f>
        <v/>
      </c>
      <c r="BM121" s="257" t="str">
        <f>IF(GUS_2020!BM121&lt;&gt;"",GUS_2020!BM121*41.868/1000,"")</f>
        <v/>
      </c>
      <c r="BN121" s="257" t="str">
        <f>IF(GUS_2020!BN121&lt;&gt;"",GUS_2020!BN121*41.868/1000,"")</f>
        <v/>
      </c>
      <c r="BO121" s="257" t="str">
        <f>IF(GUS_2020!BO121&lt;&gt;"",GUS_2020!BO121*41.868/1000,"")</f>
        <v/>
      </c>
      <c r="BP121" s="257" t="str">
        <f>IF(GUS_2020!BP121&lt;&gt;"",GUS_2020!BP121*41.868/1000,"")</f>
        <v/>
      </c>
      <c r="BQ121" s="257" t="str">
        <f>IF(GUS_2020!BQ121&lt;&gt;"",GUS_2020!BQ121*41.868/1000,"")</f>
        <v/>
      </c>
      <c r="BR121" s="257" t="str">
        <f>IF(GUS_2020!BR121&lt;&gt;"",GUS_2020!BR121*41.868/1000,"")</f>
        <v/>
      </c>
      <c r="BS121" s="257">
        <f>IF(GUS_2020!BS121&lt;&gt;"",GUS_2020!BS121*41.868/1000,"")</f>
        <v>10.425132000000001</v>
      </c>
    </row>
    <row r="122" spans="1:71" ht="22.5">
      <c r="A122" s="256" t="s">
        <v>763</v>
      </c>
      <c r="B122" s="257">
        <f>IF(GUS_2020!B122&lt;&gt;"",GUS_2020!B122*41.868/1000,"")</f>
        <v>883.41480000000001</v>
      </c>
      <c r="C122" s="257" t="str">
        <f>IF(GUS_2020!C122&lt;&gt;"",GUS_2020!C122*41.868/1000,"")</f>
        <v/>
      </c>
      <c r="D122" s="257" t="str">
        <f>IF(GUS_2020!D122&lt;&gt;"",GUS_2020!D122*41.868/1000,"")</f>
        <v/>
      </c>
      <c r="E122" s="257" t="str">
        <f>IF(GUS_2020!E122&lt;&gt;"",GUS_2020!E122*41.868/1000,"")</f>
        <v/>
      </c>
      <c r="F122" s="257" t="str">
        <f>IF(GUS_2020!F122&lt;&gt;"",GUS_2020!F122*41.868/1000,"")</f>
        <v/>
      </c>
      <c r="G122" s="257" t="str">
        <f>IF(GUS_2020!G122&lt;&gt;"",GUS_2020!G122*41.868/1000,"")</f>
        <v/>
      </c>
      <c r="H122" s="257" t="str">
        <f>IF(GUS_2020!H122&lt;&gt;"",GUS_2020!H122*41.868/1000,"")</f>
        <v/>
      </c>
      <c r="I122" s="257" t="str">
        <f>IF(GUS_2020!I122&lt;&gt;"",GUS_2020!I122*41.868/1000,"")</f>
        <v/>
      </c>
      <c r="J122" s="257" t="str">
        <f>IF(GUS_2020!J122&lt;&gt;"",GUS_2020!J122*41.868/1000,"")</f>
        <v/>
      </c>
      <c r="K122" s="257" t="str">
        <f>IF(GUS_2020!K122&lt;&gt;"",GUS_2020!K122*41.868/1000,"")</f>
        <v/>
      </c>
      <c r="L122" s="257" t="str">
        <f>IF(GUS_2020!L122&lt;&gt;"",GUS_2020!L122*41.868/1000,"")</f>
        <v/>
      </c>
      <c r="M122" s="257" t="str">
        <f>IF(GUS_2020!M122&lt;&gt;"",GUS_2020!M122*41.868/1000,"")</f>
        <v/>
      </c>
      <c r="N122" s="257" t="str">
        <f>IF(GUS_2020!N122&lt;&gt;"",GUS_2020!N122*41.868/1000,"")</f>
        <v/>
      </c>
      <c r="O122" s="257" t="str">
        <f>IF(GUS_2020!O122&lt;&gt;"",GUS_2020!O122*41.868/1000,"")</f>
        <v/>
      </c>
      <c r="P122" s="257" t="str">
        <f>IF(GUS_2020!P122&lt;&gt;"",GUS_2020!P122*41.868/1000,"")</f>
        <v/>
      </c>
      <c r="Q122" s="257" t="str">
        <f>IF(GUS_2020!Q122&lt;&gt;"",GUS_2020!Q122*41.868/1000,"")</f>
        <v/>
      </c>
      <c r="R122" s="257" t="str">
        <f>IF(GUS_2020!R122&lt;&gt;"",GUS_2020!R122*41.868/1000,"")</f>
        <v/>
      </c>
      <c r="S122" s="257" t="str">
        <f>IF(GUS_2020!S122&lt;&gt;"",GUS_2020!S122*41.868/1000,"")</f>
        <v/>
      </c>
      <c r="T122" s="257" t="str">
        <f>IF(GUS_2020!T122&lt;&gt;"",GUS_2020!T122*41.868/1000,"")</f>
        <v/>
      </c>
      <c r="U122" s="257" t="str">
        <f>IF(GUS_2020!U122&lt;&gt;"",GUS_2020!U122*41.868/1000,"")</f>
        <v/>
      </c>
      <c r="V122" s="257" t="str">
        <f>IF(GUS_2020!V122&lt;&gt;"",GUS_2020!V122*41.868/1000,"")</f>
        <v/>
      </c>
      <c r="W122" s="257">
        <f>IF(GUS_2020!W122&lt;&gt;"",GUS_2020!W122*41.868/1000,"")</f>
        <v>838.78351199999997</v>
      </c>
      <c r="X122" s="257" t="str">
        <f>IF(GUS_2020!X122&lt;&gt;"",GUS_2020!X122*41.868/1000,"")</f>
        <v/>
      </c>
      <c r="Y122" s="257" t="str">
        <f>IF(GUS_2020!Y122&lt;&gt;"",GUS_2020!Y122*41.868/1000,"")</f>
        <v/>
      </c>
      <c r="Z122" s="257" t="str">
        <f>IF(GUS_2020!Z122&lt;&gt;"",GUS_2020!Z122*41.868/1000,"")</f>
        <v/>
      </c>
      <c r="AA122" s="257" t="str">
        <f>IF(GUS_2020!AA122&lt;&gt;"",GUS_2020!AA122*41.868/1000,"")</f>
        <v/>
      </c>
      <c r="AB122" s="257" t="str">
        <f>IF(GUS_2020!AB122&lt;&gt;"",GUS_2020!AB122*41.868/1000,"")</f>
        <v/>
      </c>
      <c r="AC122" s="257" t="str">
        <f>IF(GUS_2020!AC122&lt;&gt;"",GUS_2020!AC122*41.868/1000,"")</f>
        <v/>
      </c>
      <c r="AD122" s="257" t="str">
        <f>IF(GUS_2020!AD122&lt;&gt;"",GUS_2020!AD122*41.868/1000,"")</f>
        <v/>
      </c>
      <c r="AE122" s="257">
        <f>IF(GUS_2020!AE122&lt;&gt;"",GUS_2020!AE122*41.868/1000,"")</f>
        <v>79.800408000000004</v>
      </c>
      <c r="AF122" s="257">
        <f>IF(GUS_2020!AF122&lt;&gt;"",GUS_2020!AF122*41.868/1000,"")</f>
        <v>176.97603600000002</v>
      </c>
      <c r="AG122" s="257" t="str">
        <f>IF(GUS_2020!AG122&lt;&gt;"",GUS_2020!AG122*41.868/1000,"")</f>
        <v/>
      </c>
      <c r="AH122" s="257" t="str">
        <f>IF(GUS_2020!AH122&lt;&gt;"",GUS_2020!AH122*41.868/1000,"")</f>
        <v/>
      </c>
      <c r="AI122" s="257" t="str">
        <f>IF(GUS_2020!AI122&lt;&gt;"",GUS_2020!AI122*41.868/1000,"")</f>
        <v/>
      </c>
      <c r="AJ122" s="257" t="str">
        <f>IF(GUS_2020!AJ122&lt;&gt;"",GUS_2020!AJ122*41.868/1000,"")</f>
        <v/>
      </c>
      <c r="AK122" s="257" t="str">
        <f>IF(GUS_2020!AK122&lt;&gt;"",GUS_2020!AK122*41.868/1000,"")</f>
        <v/>
      </c>
      <c r="AL122" s="257">
        <f>IF(GUS_2020!AL122&lt;&gt;"",GUS_2020!AL122*41.868/1000,"")</f>
        <v>582.00706800000012</v>
      </c>
      <c r="AM122" s="257" t="str">
        <f>IF(GUS_2020!AM122&lt;&gt;"",GUS_2020!AM122*41.868/1000,"")</f>
        <v/>
      </c>
      <c r="AN122" s="257" t="str">
        <f>IF(GUS_2020!AN122&lt;&gt;"",GUS_2020!AN122*41.868/1000,"")</f>
        <v/>
      </c>
      <c r="AO122" s="257" t="str">
        <f>IF(GUS_2020!AO122&lt;&gt;"",GUS_2020!AO122*41.868/1000,"")</f>
        <v/>
      </c>
      <c r="AP122" s="257" t="str">
        <f>IF(GUS_2020!AP122&lt;&gt;"",GUS_2020!AP122*41.868/1000,"")</f>
        <v/>
      </c>
      <c r="AQ122" s="257" t="str">
        <f>IF(GUS_2020!AQ122&lt;&gt;"",GUS_2020!AQ122*41.868/1000,"")</f>
        <v/>
      </c>
      <c r="AR122" s="257" t="str">
        <f>IF(GUS_2020!AR122&lt;&gt;"",GUS_2020!AR122*41.868/1000,"")</f>
        <v/>
      </c>
      <c r="AS122" s="257" t="str">
        <f>IF(GUS_2020!AS122&lt;&gt;"",GUS_2020!AS122*41.868/1000,"")</f>
        <v/>
      </c>
      <c r="AT122" s="257">
        <f>IF(GUS_2020!AT122&lt;&gt;"",GUS_2020!AT122*41.868/1000,"")</f>
        <v>0.83735999999999999</v>
      </c>
      <c r="AU122" s="257">
        <f>IF(GUS_2020!AU122&lt;&gt;"",GUS_2020!AU122*41.868/1000,"")</f>
        <v>43.542720000000003</v>
      </c>
      <c r="AV122" s="257" t="str">
        <f>IF(GUS_2020!AV122&lt;&gt;"",GUS_2020!AV122*41.868/1000,"")</f>
        <v/>
      </c>
      <c r="AW122" s="257" t="str">
        <f>IF(GUS_2020!AW122&lt;&gt;"",GUS_2020!AW122*41.868/1000,"")</f>
        <v/>
      </c>
      <c r="AX122" s="257" t="str">
        <f>IF(GUS_2020!AX122&lt;&gt;"",GUS_2020!AX122*41.868/1000,"")</f>
        <v/>
      </c>
      <c r="AY122" s="257" t="str">
        <f>IF(GUS_2020!AY122&lt;&gt;"",GUS_2020!AY122*41.868/1000,"")</f>
        <v/>
      </c>
      <c r="AZ122" s="257" t="str">
        <f>IF(GUS_2020!AZ122&lt;&gt;"",GUS_2020!AZ122*41.868/1000,"")</f>
        <v/>
      </c>
      <c r="BA122" s="257" t="str">
        <f>IF(GUS_2020!BA122&lt;&gt;"",GUS_2020!BA122*41.868/1000,"")</f>
        <v/>
      </c>
      <c r="BB122" s="257" t="str">
        <f>IF(GUS_2020!BB122&lt;&gt;"",GUS_2020!BB122*41.868/1000,"")</f>
        <v/>
      </c>
      <c r="BC122" s="257" t="str">
        <f>IF(GUS_2020!BC122&lt;&gt;"",GUS_2020!BC122*41.868/1000,"")</f>
        <v/>
      </c>
      <c r="BD122" s="257" t="str">
        <f>IF(GUS_2020!BD122&lt;&gt;"",GUS_2020!BD122*41.868/1000,"")</f>
        <v/>
      </c>
      <c r="BE122" s="257" t="str">
        <f>IF(GUS_2020!BE122&lt;&gt;"",GUS_2020!BE122*41.868/1000,"")</f>
        <v/>
      </c>
      <c r="BF122" s="257" t="str">
        <f>IF(GUS_2020!BF122&lt;&gt;"",GUS_2020!BF122*41.868/1000,"")</f>
        <v/>
      </c>
      <c r="BG122" s="332">
        <f>IF(GUS_2020!BG122&lt;&gt;"",GUS_2020!BG122*41.868/1000,"")</f>
        <v>7.6618440000000003</v>
      </c>
      <c r="BH122" s="332">
        <f>IF(GUS_2020!BH122&lt;&gt;"",GUS_2020!BH122*41.868/1000,"")</f>
        <v>0.79549200000000009</v>
      </c>
      <c r="BI122" s="332">
        <f>IF(GUS_2020!BI122&lt;&gt;"",GUS_2020!BI122*41.868/1000,"")</f>
        <v>35.043516000000004</v>
      </c>
      <c r="BJ122" s="257" t="str">
        <f>IF(GUS_2020!BJ122&lt;&gt;"",GUS_2020!BJ122*41.868/1000,"")</f>
        <v/>
      </c>
      <c r="BK122" s="257" t="str">
        <f>IF(GUS_2020!BK122&lt;&gt;"",GUS_2020!BK122*41.868/1000,"")</f>
        <v/>
      </c>
      <c r="BL122" s="257" t="str">
        <f>IF(GUS_2020!BL122&lt;&gt;"",GUS_2020!BL122*41.868/1000,"")</f>
        <v/>
      </c>
      <c r="BM122" s="257" t="str">
        <f>IF(GUS_2020!BM122&lt;&gt;"",GUS_2020!BM122*41.868/1000,"")</f>
        <v/>
      </c>
      <c r="BN122" s="257" t="str">
        <f>IF(GUS_2020!BN122&lt;&gt;"",GUS_2020!BN122*41.868/1000,"")</f>
        <v/>
      </c>
      <c r="BO122" s="257" t="str">
        <f>IF(GUS_2020!BO122&lt;&gt;"",GUS_2020!BO122*41.868/1000,"")</f>
        <v/>
      </c>
      <c r="BP122" s="257" t="str">
        <f>IF(GUS_2020!BP122&lt;&gt;"",GUS_2020!BP122*41.868/1000,"")</f>
        <v/>
      </c>
      <c r="BQ122" s="257" t="str">
        <f>IF(GUS_2020!BQ122&lt;&gt;"",GUS_2020!BQ122*41.868/1000,"")</f>
        <v/>
      </c>
      <c r="BR122" s="257" t="str">
        <f>IF(GUS_2020!BR122&lt;&gt;"",GUS_2020!BR122*41.868/1000,"")</f>
        <v/>
      </c>
      <c r="BS122" s="257">
        <f>IF(GUS_2020!BS122&lt;&gt;"",GUS_2020!BS122*41.868/1000,"")</f>
        <v>0.25120800000000004</v>
      </c>
    </row>
    <row r="123" spans="1:71" ht="22.5">
      <c r="A123" s="256" t="s">
        <v>764</v>
      </c>
      <c r="B123" s="257">
        <f>IF(GUS_2020!B123&lt;&gt;"",GUS_2020!B123*41.868/1000,"")</f>
        <v>0.75362400000000007</v>
      </c>
      <c r="C123" s="257" t="str">
        <f>IF(GUS_2020!C123&lt;&gt;"",GUS_2020!C123*41.868/1000,"")</f>
        <v/>
      </c>
      <c r="D123" s="257" t="str">
        <f>IF(GUS_2020!D123&lt;&gt;"",GUS_2020!D123*41.868/1000,"")</f>
        <v/>
      </c>
      <c r="E123" s="257" t="str">
        <f>IF(GUS_2020!E123&lt;&gt;"",GUS_2020!E123*41.868/1000,"")</f>
        <v/>
      </c>
      <c r="F123" s="257" t="str">
        <f>IF(GUS_2020!F123&lt;&gt;"",GUS_2020!F123*41.868/1000,"")</f>
        <v/>
      </c>
      <c r="G123" s="257" t="str">
        <f>IF(GUS_2020!G123&lt;&gt;"",GUS_2020!G123*41.868/1000,"")</f>
        <v/>
      </c>
      <c r="H123" s="257" t="str">
        <f>IF(GUS_2020!H123&lt;&gt;"",GUS_2020!H123*41.868/1000,"")</f>
        <v/>
      </c>
      <c r="I123" s="257" t="str">
        <f>IF(GUS_2020!I123&lt;&gt;"",GUS_2020!I123*41.868/1000,"")</f>
        <v/>
      </c>
      <c r="J123" s="257" t="str">
        <f>IF(GUS_2020!J123&lt;&gt;"",GUS_2020!J123*41.868/1000,"")</f>
        <v/>
      </c>
      <c r="K123" s="257" t="str">
        <f>IF(GUS_2020!K123&lt;&gt;"",GUS_2020!K123*41.868/1000,"")</f>
        <v/>
      </c>
      <c r="L123" s="257" t="str">
        <f>IF(GUS_2020!L123&lt;&gt;"",GUS_2020!L123*41.868/1000,"")</f>
        <v/>
      </c>
      <c r="M123" s="257" t="str">
        <f>IF(GUS_2020!M123&lt;&gt;"",GUS_2020!M123*41.868/1000,"")</f>
        <v/>
      </c>
      <c r="N123" s="257" t="str">
        <f>IF(GUS_2020!N123&lt;&gt;"",GUS_2020!N123*41.868/1000,"")</f>
        <v/>
      </c>
      <c r="O123" s="257" t="str">
        <f>IF(GUS_2020!O123&lt;&gt;"",GUS_2020!O123*41.868/1000,"")</f>
        <v/>
      </c>
      <c r="P123" s="257" t="str">
        <f>IF(GUS_2020!P123&lt;&gt;"",GUS_2020!P123*41.868/1000,"")</f>
        <v/>
      </c>
      <c r="Q123" s="257" t="str">
        <f>IF(GUS_2020!Q123&lt;&gt;"",GUS_2020!Q123*41.868/1000,"")</f>
        <v/>
      </c>
      <c r="R123" s="257" t="str">
        <f>IF(GUS_2020!R123&lt;&gt;"",GUS_2020!R123*41.868/1000,"")</f>
        <v/>
      </c>
      <c r="S123" s="257" t="str">
        <f>IF(GUS_2020!S123&lt;&gt;"",GUS_2020!S123*41.868/1000,"")</f>
        <v/>
      </c>
      <c r="T123" s="257" t="str">
        <f>IF(GUS_2020!T123&lt;&gt;"",GUS_2020!T123*41.868/1000,"")</f>
        <v/>
      </c>
      <c r="U123" s="257" t="str">
        <f>IF(GUS_2020!U123&lt;&gt;"",GUS_2020!U123*41.868/1000,"")</f>
        <v/>
      </c>
      <c r="V123" s="257" t="str">
        <f>IF(GUS_2020!V123&lt;&gt;"",GUS_2020!V123*41.868/1000,"")</f>
        <v/>
      </c>
      <c r="W123" s="257">
        <f>IF(GUS_2020!W123&lt;&gt;"",GUS_2020!W123*41.868/1000,"")</f>
        <v>0.75362400000000007</v>
      </c>
      <c r="X123" s="257" t="str">
        <f>IF(GUS_2020!X123&lt;&gt;"",GUS_2020!X123*41.868/1000,"")</f>
        <v/>
      </c>
      <c r="Y123" s="257" t="str">
        <f>IF(GUS_2020!Y123&lt;&gt;"",GUS_2020!Y123*41.868/1000,"")</f>
        <v/>
      </c>
      <c r="Z123" s="257" t="str">
        <f>IF(GUS_2020!Z123&lt;&gt;"",GUS_2020!Z123*41.868/1000,"")</f>
        <v/>
      </c>
      <c r="AA123" s="257" t="str">
        <f>IF(GUS_2020!AA123&lt;&gt;"",GUS_2020!AA123*41.868/1000,"")</f>
        <v/>
      </c>
      <c r="AB123" s="257" t="str">
        <f>IF(GUS_2020!AB123&lt;&gt;"",GUS_2020!AB123*41.868/1000,"")</f>
        <v/>
      </c>
      <c r="AC123" s="257" t="str">
        <f>IF(GUS_2020!AC123&lt;&gt;"",GUS_2020!AC123*41.868/1000,"")</f>
        <v/>
      </c>
      <c r="AD123" s="257" t="str">
        <f>IF(GUS_2020!AD123&lt;&gt;"",GUS_2020!AD123*41.868/1000,"")</f>
        <v/>
      </c>
      <c r="AE123" s="257" t="str">
        <f>IF(GUS_2020!AE123&lt;&gt;"",GUS_2020!AE123*41.868/1000,"")</f>
        <v/>
      </c>
      <c r="AF123" s="257" t="str">
        <f>IF(GUS_2020!AF123&lt;&gt;"",GUS_2020!AF123*41.868/1000,"")</f>
        <v/>
      </c>
      <c r="AG123" s="257">
        <f>IF(GUS_2020!AG123&lt;&gt;"",GUS_2020!AG123*41.868/1000,"")</f>
        <v>0.16747200000000001</v>
      </c>
      <c r="AH123" s="257" t="str">
        <f>IF(GUS_2020!AH123&lt;&gt;"",GUS_2020!AH123*41.868/1000,"")</f>
        <v/>
      </c>
      <c r="AI123" s="257">
        <f>IF(GUS_2020!AI123&lt;&gt;"",GUS_2020!AI123*41.868/1000,"")</f>
        <v>0.58615200000000001</v>
      </c>
      <c r="AJ123" s="257" t="str">
        <f>IF(GUS_2020!AJ123&lt;&gt;"",GUS_2020!AJ123*41.868/1000,"")</f>
        <v/>
      </c>
      <c r="AK123" s="257" t="str">
        <f>IF(GUS_2020!AK123&lt;&gt;"",GUS_2020!AK123*41.868/1000,"")</f>
        <v/>
      </c>
      <c r="AL123" s="257" t="str">
        <f>IF(GUS_2020!AL123&lt;&gt;"",GUS_2020!AL123*41.868/1000,"")</f>
        <v/>
      </c>
      <c r="AM123" s="257" t="str">
        <f>IF(GUS_2020!AM123&lt;&gt;"",GUS_2020!AM123*41.868/1000,"")</f>
        <v/>
      </c>
      <c r="AN123" s="257" t="str">
        <f>IF(GUS_2020!AN123&lt;&gt;"",GUS_2020!AN123*41.868/1000,"")</f>
        <v/>
      </c>
      <c r="AO123" s="257" t="str">
        <f>IF(GUS_2020!AO123&lt;&gt;"",GUS_2020!AO123*41.868/1000,"")</f>
        <v/>
      </c>
      <c r="AP123" s="257" t="str">
        <f>IF(GUS_2020!AP123&lt;&gt;"",GUS_2020!AP123*41.868/1000,"")</f>
        <v/>
      </c>
      <c r="AQ123" s="257" t="str">
        <f>IF(GUS_2020!AQ123&lt;&gt;"",GUS_2020!AQ123*41.868/1000,"")</f>
        <v/>
      </c>
      <c r="AR123" s="257" t="str">
        <f>IF(GUS_2020!AR123&lt;&gt;"",GUS_2020!AR123*41.868/1000,"")</f>
        <v/>
      </c>
      <c r="AS123" s="257" t="str">
        <f>IF(GUS_2020!AS123&lt;&gt;"",GUS_2020!AS123*41.868/1000,"")</f>
        <v/>
      </c>
      <c r="AT123" s="257" t="str">
        <f>IF(GUS_2020!AT123&lt;&gt;"",GUS_2020!AT123*41.868/1000,"")</f>
        <v/>
      </c>
      <c r="AU123" s="257" t="str">
        <f>IF(GUS_2020!AU123&lt;&gt;"",GUS_2020!AU123*41.868/1000,"")</f>
        <v/>
      </c>
      <c r="AV123" s="257" t="str">
        <f>IF(GUS_2020!AV123&lt;&gt;"",GUS_2020!AV123*41.868/1000,"")</f>
        <v/>
      </c>
      <c r="AW123" s="257" t="str">
        <f>IF(GUS_2020!AW123&lt;&gt;"",GUS_2020!AW123*41.868/1000,"")</f>
        <v/>
      </c>
      <c r="AX123" s="257" t="str">
        <f>IF(GUS_2020!AX123&lt;&gt;"",GUS_2020!AX123*41.868/1000,"")</f>
        <v/>
      </c>
      <c r="AY123" s="257" t="str">
        <f>IF(GUS_2020!AY123&lt;&gt;"",GUS_2020!AY123*41.868/1000,"")</f>
        <v/>
      </c>
      <c r="AZ123" s="257" t="str">
        <f>IF(GUS_2020!AZ123&lt;&gt;"",GUS_2020!AZ123*41.868/1000,"")</f>
        <v/>
      </c>
      <c r="BA123" s="257" t="str">
        <f>IF(GUS_2020!BA123&lt;&gt;"",GUS_2020!BA123*41.868/1000,"")</f>
        <v/>
      </c>
      <c r="BB123" s="257" t="str">
        <f>IF(GUS_2020!BB123&lt;&gt;"",GUS_2020!BB123*41.868/1000,"")</f>
        <v/>
      </c>
      <c r="BC123" s="257" t="str">
        <f>IF(GUS_2020!BC123&lt;&gt;"",GUS_2020!BC123*41.868/1000,"")</f>
        <v/>
      </c>
      <c r="BD123" s="257" t="str">
        <f>IF(GUS_2020!BD123&lt;&gt;"",GUS_2020!BD123*41.868/1000,"")</f>
        <v/>
      </c>
      <c r="BE123" s="257" t="str">
        <f>IF(GUS_2020!BE123&lt;&gt;"",GUS_2020!BE123*41.868/1000,"")</f>
        <v/>
      </c>
      <c r="BF123" s="257" t="str">
        <f>IF(GUS_2020!BF123&lt;&gt;"",GUS_2020!BF123*41.868/1000,"")</f>
        <v/>
      </c>
      <c r="BG123" s="257" t="str">
        <f>IF(GUS_2020!BG123&lt;&gt;"",GUS_2020!BG123*41.868/1000,"")</f>
        <v/>
      </c>
      <c r="BH123" s="257" t="str">
        <f>IF(GUS_2020!BH123&lt;&gt;"",GUS_2020!BH123*41.868/1000,"")</f>
        <v/>
      </c>
      <c r="BI123" s="257" t="str">
        <f>IF(GUS_2020!BI123&lt;&gt;"",GUS_2020!BI123*41.868/1000,"")</f>
        <v/>
      </c>
      <c r="BJ123" s="257" t="str">
        <f>IF(GUS_2020!BJ123&lt;&gt;"",GUS_2020!BJ123*41.868/1000,"")</f>
        <v/>
      </c>
      <c r="BK123" s="257" t="str">
        <f>IF(GUS_2020!BK123&lt;&gt;"",GUS_2020!BK123*41.868/1000,"")</f>
        <v/>
      </c>
      <c r="BL123" s="257" t="str">
        <f>IF(GUS_2020!BL123&lt;&gt;"",GUS_2020!BL123*41.868/1000,"")</f>
        <v/>
      </c>
      <c r="BM123" s="257" t="str">
        <f>IF(GUS_2020!BM123&lt;&gt;"",GUS_2020!BM123*41.868/1000,"")</f>
        <v/>
      </c>
      <c r="BN123" s="257" t="str">
        <f>IF(GUS_2020!BN123&lt;&gt;"",GUS_2020!BN123*41.868/1000,"")</f>
        <v/>
      </c>
      <c r="BO123" s="257" t="str">
        <f>IF(GUS_2020!BO123&lt;&gt;"",GUS_2020!BO123*41.868/1000,"")</f>
        <v/>
      </c>
      <c r="BP123" s="257" t="str">
        <f>IF(GUS_2020!BP123&lt;&gt;"",GUS_2020!BP123*41.868/1000,"")</f>
        <v/>
      </c>
      <c r="BQ123" s="257" t="str">
        <f>IF(GUS_2020!BQ123&lt;&gt;"",GUS_2020!BQ123*41.868/1000,"")</f>
        <v/>
      </c>
      <c r="BR123" s="257" t="str">
        <f>IF(GUS_2020!BR123&lt;&gt;"",GUS_2020!BR123*41.868/1000,"")</f>
        <v/>
      </c>
      <c r="BS123" s="257" t="str">
        <f>IF(GUS_2020!BS123&lt;&gt;"",GUS_2020!BS123*41.868/1000,"")</f>
        <v/>
      </c>
    </row>
    <row r="124" spans="1:71" ht="22.5">
      <c r="A124" s="256" t="s">
        <v>765</v>
      </c>
      <c r="B124" s="257">
        <f>IF(GUS_2020!B124&lt;&gt;"",GUS_2020!B124*41.868/1000,"")</f>
        <v>4.1868000000000002E-2</v>
      </c>
      <c r="C124" s="257" t="str">
        <f>IF(GUS_2020!C124&lt;&gt;"",GUS_2020!C124*41.868/1000,"")</f>
        <v/>
      </c>
      <c r="D124" s="257" t="str">
        <f>IF(GUS_2020!D124&lt;&gt;"",GUS_2020!D124*41.868/1000,"")</f>
        <v/>
      </c>
      <c r="E124" s="257" t="str">
        <f>IF(GUS_2020!E124&lt;&gt;"",GUS_2020!E124*41.868/1000,"")</f>
        <v/>
      </c>
      <c r="F124" s="257" t="str">
        <f>IF(GUS_2020!F124&lt;&gt;"",GUS_2020!F124*41.868/1000,"")</f>
        <v/>
      </c>
      <c r="G124" s="257" t="str">
        <f>IF(GUS_2020!G124&lt;&gt;"",GUS_2020!G124*41.868/1000,"")</f>
        <v/>
      </c>
      <c r="H124" s="257" t="str">
        <f>IF(GUS_2020!H124&lt;&gt;"",GUS_2020!H124*41.868/1000,"")</f>
        <v/>
      </c>
      <c r="I124" s="257" t="str">
        <f>IF(GUS_2020!I124&lt;&gt;"",GUS_2020!I124*41.868/1000,"")</f>
        <v/>
      </c>
      <c r="J124" s="257" t="str">
        <f>IF(GUS_2020!J124&lt;&gt;"",GUS_2020!J124*41.868/1000,"")</f>
        <v/>
      </c>
      <c r="K124" s="257" t="str">
        <f>IF(GUS_2020!K124&lt;&gt;"",GUS_2020!K124*41.868/1000,"")</f>
        <v/>
      </c>
      <c r="L124" s="257" t="str">
        <f>IF(GUS_2020!L124&lt;&gt;"",GUS_2020!L124*41.868/1000,"")</f>
        <v/>
      </c>
      <c r="M124" s="257" t="str">
        <f>IF(GUS_2020!M124&lt;&gt;"",GUS_2020!M124*41.868/1000,"")</f>
        <v/>
      </c>
      <c r="N124" s="257" t="str">
        <f>IF(GUS_2020!N124&lt;&gt;"",GUS_2020!N124*41.868/1000,"")</f>
        <v/>
      </c>
      <c r="O124" s="257" t="str">
        <f>IF(GUS_2020!O124&lt;&gt;"",GUS_2020!O124*41.868/1000,"")</f>
        <v/>
      </c>
      <c r="P124" s="257" t="str">
        <f>IF(GUS_2020!P124&lt;&gt;"",GUS_2020!P124*41.868/1000,"")</f>
        <v/>
      </c>
      <c r="Q124" s="257" t="str">
        <f>IF(GUS_2020!Q124&lt;&gt;"",GUS_2020!Q124*41.868/1000,"")</f>
        <v/>
      </c>
      <c r="R124" s="257" t="str">
        <f>IF(GUS_2020!R124&lt;&gt;"",GUS_2020!R124*41.868/1000,"")</f>
        <v/>
      </c>
      <c r="S124" s="257" t="str">
        <f>IF(GUS_2020!S124&lt;&gt;"",GUS_2020!S124*41.868/1000,"")</f>
        <v/>
      </c>
      <c r="T124" s="257" t="str">
        <f>IF(GUS_2020!T124&lt;&gt;"",GUS_2020!T124*41.868/1000,"")</f>
        <v/>
      </c>
      <c r="U124" s="257" t="str">
        <f>IF(GUS_2020!U124&lt;&gt;"",GUS_2020!U124*41.868/1000,"")</f>
        <v/>
      </c>
      <c r="V124" s="257" t="str">
        <f>IF(GUS_2020!V124&lt;&gt;"",GUS_2020!V124*41.868/1000,"")</f>
        <v/>
      </c>
      <c r="W124" s="257">
        <f>IF(GUS_2020!W124&lt;&gt;"",GUS_2020!W124*41.868/1000,"")</f>
        <v>4.1868000000000002E-2</v>
      </c>
      <c r="X124" s="257" t="str">
        <f>IF(GUS_2020!X124&lt;&gt;"",GUS_2020!X124*41.868/1000,"")</f>
        <v/>
      </c>
      <c r="Y124" s="257" t="str">
        <f>IF(GUS_2020!Y124&lt;&gt;"",GUS_2020!Y124*41.868/1000,"")</f>
        <v/>
      </c>
      <c r="Z124" s="257" t="str">
        <f>IF(GUS_2020!Z124&lt;&gt;"",GUS_2020!Z124*41.868/1000,"")</f>
        <v/>
      </c>
      <c r="AA124" s="257" t="str">
        <f>IF(GUS_2020!AA124&lt;&gt;"",GUS_2020!AA124*41.868/1000,"")</f>
        <v/>
      </c>
      <c r="AB124" s="257" t="str">
        <f>IF(GUS_2020!AB124&lt;&gt;"",GUS_2020!AB124*41.868/1000,"")</f>
        <v/>
      </c>
      <c r="AC124" s="257" t="str">
        <f>IF(GUS_2020!AC124&lt;&gt;"",GUS_2020!AC124*41.868/1000,"")</f>
        <v/>
      </c>
      <c r="AD124" s="257" t="str">
        <f>IF(GUS_2020!AD124&lt;&gt;"",GUS_2020!AD124*41.868/1000,"")</f>
        <v/>
      </c>
      <c r="AE124" s="257" t="str">
        <f>IF(GUS_2020!AE124&lt;&gt;"",GUS_2020!AE124*41.868/1000,"")</f>
        <v/>
      </c>
      <c r="AF124" s="257" t="str">
        <f>IF(GUS_2020!AF124&lt;&gt;"",GUS_2020!AF124*41.868/1000,"")</f>
        <v/>
      </c>
      <c r="AG124" s="257" t="str">
        <f>IF(GUS_2020!AG124&lt;&gt;"",GUS_2020!AG124*41.868/1000,"")</f>
        <v/>
      </c>
      <c r="AH124" s="257" t="str">
        <f>IF(GUS_2020!AH124&lt;&gt;"",GUS_2020!AH124*41.868/1000,"")</f>
        <v/>
      </c>
      <c r="AI124" s="257" t="str">
        <f>IF(GUS_2020!AI124&lt;&gt;"",GUS_2020!AI124*41.868/1000,"")</f>
        <v/>
      </c>
      <c r="AJ124" s="257" t="str">
        <f>IF(GUS_2020!AJ124&lt;&gt;"",GUS_2020!AJ124*41.868/1000,"")</f>
        <v/>
      </c>
      <c r="AK124" s="257" t="str">
        <f>IF(GUS_2020!AK124&lt;&gt;"",GUS_2020!AK124*41.868/1000,"")</f>
        <v/>
      </c>
      <c r="AL124" s="257">
        <f>IF(GUS_2020!AL124&lt;&gt;"",GUS_2020!AL124*41.868/1000,"")</f>
        <v>4.1868000000000002E-2</v>
      </c>
      <c r="AM124" s="257" t="str">
        <f>IF(GUS_2020!AM124&lt;&gt;"",GUS_2020!AM124*41.868/1000,"")</f>
        <v/>
      </c>
      <c r="AN124" s="257" t="str">
        <f>IF(GUS_2020!AN124&lt;&gt;"",GUS_2020!AN124*41.868/1000,"")</f>
        <v/>
      </c>
      <c r="AO124" s="257" t="str">
        <f>IF(GUS_2020!AO124&lt;&gt;"",GUS_2020!AO124*41.868/1000,"")</f>
        <v/>
      </c>
      <c r="AP124" s="257" t="str">
        <f>IF(GUS_2020!AP124&lt;&gt;"",GUS_2020!AP124*41.868/1000,"")</f>
        <v/>
      </c>
      <c r="AQ124" s="257" t="str">
        <f>IF(GUS_2020!AQ124&lt;&gt;"",GUS_2020!AQ124*41.868/1000,"")</f>
        <v/>
      </c>
      <c r="AR124" s="257" t="str">
        <f>IF(GUS_2020!AR124&lt;&gt;"",GUS_2020!AR124*41.868/1000,"")</f>
        <v/>
      </c>
      <c r="AS124" s="257" t="str">
        <f>IF(GUS_2020!AS124&lt;&gt;"",GUS_2020!AS124*41.868/1000,"")</f>
        <v/>
      </c>
      <c r="AT124" s="257" t="str">
        <f>IF(GUS_2020!AT124&lt;&gt;"",GUS_2020!AT124*41.868/1000,"")</f>
        <v/>
      </c>
      <c r="AU124" s="257" t="str">
        <f>IF(GUS_2020!AU124&lt;&gt;"",GUS_2020!AU124*41.868/1000,"")</f>
        <v/>
      </c>
      <c r="AV124" s="257" t="str">
        <f>IF(GUS_2020!AV124&lt;&gt;"",GUS_2020!AV124*41.868/1000,"")</f>
        <v/>
      </c>
      <c r="AW124" s="257" t="str">
        <f>IF(GUS_2020!AW124&lt;&gt;"",GUS_2020!AW124*41.868/1000,"")</f>
        <v/>
      </c>
      <c r="AX124" s="257" t="str">
        <f>IF(GUS_2020!AX124&lt;&gt;"",GUS_2020!AX124*41.868/1000,"")</f>
        <v/>
      </c>
      <c r="AY124" s="257" t="str">
        <f>IF(GUS_2020!AY124&lt;&gt;"",GUS_2020!AY124*41.868/1000,"")</f>
        <v/>
      </c>
      <c r="AZ124" s="257" t="str">
        <f>IF(GUS_2020!AZ124&lt;&gt;"",GUS_2020!AZ124*41.868/1000,"")</f>
        <v/>
      </c>
      <c r="BA124" s="257" t="str">
        <f>IF(GUS_2020!BA124&lt;&gt;"",GUS_2020!BA124*41.868/1000,"")</f>
        <v/>
      </c>
      <c r="BB124" s="257" t="str">
        <f>IF(GUS_2020!BB124&lt;&gt;"",GUS_2020!BB124*41.868/1000,"")</f>
        <v/>
      </c>
      <c r="BC124" s="257" t="str">
        <f>IF(GUS_2020!BC124&lt;&gt;"",GUS_2020!BC124*41.868/1000,"")</f>
        <v/>
      </c>
      <c r="BD124" s="257" t="str">
        <f>IF(GUS_2020!BD124&lt;&gt;"",GUS_2020!BD124*41.868/1000,"")</f>
        <v/>
      </c>
      <c r="BE124" s="257" t="str">
        <f>IF(GUS_2020!BE124&lt;&gt;"",GUS_2020!BE124*41.868/1000,"")</f>
        <v/>
      </c>
      <c r="BF124" s="257" t="str">
        <f>IF(GUS_2020!BF124&lt;&gt;"",GUS_2020!BF124*41.868/1000,"")</f>
        <v/>
      </c>
      <c r="BG124" s="257" t="str">
        <f>IF(GUS_2020!BG124&lt;&gt;"",GUS_2020!BG124*41.868/1000,"")</f>
        <v/>
      </c>
      <c r="BH124" s="257" t="str">
        <f>IF(GUS_2020!BH124&lt;&gt;"",GUS_2020!BH124*41.868/1000,"")</f>
        <v/>
      </c>
      <c r="BI124" s="257" t="str">
        <f>IF(GUS_2020!BI124&lt;&gt;"",GUS_2020!BI124*41.868/1000,"")</f>
        <v/>
      </c>
      <c r="BJ124" s="257" t="str">
        <f>IF(GUS_2020!BJ124&lt;&gt;"",GUS_2020!BJ124*41.868/1000,"")</f>
        <v/>
      </c>
      <c r="BK124" s="257" t="str">
        <f>IF(GUS_2020!BK124&lt;&gt;"",GUS_2020!BK124*41.868/1000,"")</f>
        <v/>
      </c>
      <c r="BL124" s="257" t="str">
        <f>IF(GUS_2020!BL124&lt;&gt;"",GUS_2020!BL124*41.868/1000,"")</f>
        <v/>
      </c>
      <c r="BM124" s="257" t="str">
        <f>IF(GUS_2020!BM124&lt;&gt;"",GUS_2020!BM124*41.868/1000,"")</f>
        <v/>
      </c>
      <c r="BN124" s="257" t="str">
        <f>IF(GUS_2020!BN124&lt;&gt;"",GUS_2020!BN124*41.868/1000,"")</f>
        <v/>
      </c>
      <c r="BO124" s="257" t="str">
        <f>IF(GUS_2020!BO124&lt;&gt;"",GUS_2020!BO124*41.868/1000,"")</f>
        <v/>
      </c>
      <c r="BP124" s="257" t="str">
        <f>IF(GUS_2020!BP124&lt;&gt;"",GUS_2020!BP124*41.868/1000,"")</f>
        <v/>
      </c>
      <c r="BQ124" s="257" t="str">
        <f>IF(GUS_2020!BQ124&lt;&gt;"",GUS_2020!BQ124*41.868/1000,"")</f>
        <v/>
      </c>
      <c r="BR124" s="257" t="str">
        <f>IF(GUS_2020!BR124&lt;&gt;"",GUS_2020!BR124*41.868/1000,"")</f>
        <v/>
      </c>
      <c r="BS124" s="257" t="str">
        <f>IF(GUS_2020!BS124&lt;&gt;"",GUS_2020!BS124*41.868/1000,"")</f>
        <v/>
      </c>
    </row>
    <row r="125" spans="1:71" ht="22.5">
      <c r="A125" s="256" t="s">
        <v>766</v>
      </c>
      <c r="B125" s="257">
        <f>IF(GUS_2020!B125&lt;&gt;"",GUS_2020!B125*41.868/1000,"")</f>
        <v>14.570064</v>
      </c>
      <c r="C125" s="257" t="str">
        <f>IF(GUS_2020!C125&lt;&gt;"",GUS_2020!C125*41.868/1000,"")</f>
        <v/>
      </c>
      <c r="D125" s="257" t="str">
        <f>IF(GUS_2020!D125&lt;&gt;"",GUS_2020!D125*41.868/1000,"")</f>
        <v/>
      </c>
      <c r="E125" s="257" t="str">
        <f>IF(GUS_2020!E125&lt;&gt;"",GUS_2020!E125*41.868/1000,"")</f>
        <v/>
      </c>
      <c r="F125" s="257" t="str">
        <f>IF(GUS_2020!F125&lt;&gt;"",GUS_2020!F125*41.868/1000,"")</f>
        <v/>
      </c>
      <c r="G125" s="257" t="str">
        <f>IF(GUS_2020!G125&lt;&gt;"",GUS_2020!G125*41.868/1000,"")</f>
        <v/>
      </c>
      <c r="H125" s="257" t="str">
        <f>IF(GUS_2020!H125&lt;&gt;"",GUS_2020!H125*41.868/1000,"")</f>
        <v/>
      </c>
      <c r="I125" s="257" t="str">
        <f>IF(GUS_2020!I125&lt;&gt;"",GUS_2020!I125*41.868/1000,"")</f>
        <v/>
      </c>
      <c r="J125" s="257" t="str">
        <f>IF(GUS_2020!J125&lt;&gt;"",GUS_2020!J125*41.868/1000,"")</f>
        <v/>
      </c>
      <c r="K125" s="257" t="str">
        <f>IF(GUS_2020!K125&lt;&gt;"",GUS_2020!K125*41.868/1000,"")</f>
        <v/>
      </c>
      <c r="L125" s="257" t="str">
        <f>IF(GUS_2020!L125&lt;&gt;"",GUS_2020!L125*41.868/1000,"")</f>
        <v/>
      </c>
      <c r="M125" s="257" t="str">
        <f>IF(GUS_2020!M125&lt;&gt;"",GUS_2020!M125*41.868/1000,"")</f>
        <v/>
      </c>
      <c r="N125" s="257" t="str">
        <f>IF(GUS_2020!N125&lt;&gt;"",GUS_2020!N125*41.868/1000,"")</f>
        <v/>
      </c>
      <c r="O125" s="257" t="str">
        <f>IF(GUS_2020!O125&lt;&gt;"",GUS_2020!O125*41.868/1000,"")</f>
        <v/>
      </c>
      <c r="P125" s="257" t="str">
        <f>IF(GUS_2020!P125&lt;&gt;"",GUS_2020!P125*41.868/1000,"")</f>
        <v/>
      </c>
      <c r="Q125" s="257" t="str">
        <f>IF(GUS_2020!Q125&lt;&gt;"",GUS_2020!Q125*41.868/1000,"")</f>
        <v/>
      </c>
      <c r="R125" s="257" t="str">
        <f>IF(GUS_2020!R125&lt;&gt;"",GUS_2020!R125*41.868/1000,"")</f>
        <v/>
      </c>
      <c r="S125" s="257" t="str">
        <f>IF(GUS_2020!S125&lt;&gt;"",GUS_2020!S125*41.868/1000,"")</f>
        <v/>
      </c>
      <c r="T125" s="257" t="str">
        <f>IF(GUS_2020!T125&lt;&gt;"",GUS_2020!T125*41.868/1000,"")</f>
        <v/>
      </c>
      <c r="U125" s="257" t="str">
        <f>IF(GUS_2020!U125&lt;&gt;"",GUS_2020!U125*41.868/1000,"")</f>
        <v/>
      </c>
      <c r="V125" s="257" t="str">
        <f>IF(GUS_2020!V125&lt;&gt;"",GUS_2020!V125*41.868/1000,"")</f>
        <v/>
      </c>
      <c r="W125" s="257">
        <f>IF(GUS_2020!W125&lt;&gt;"",GUS_2020!W125*41.868/1000,"")</f>
        <v>0</v>
      </c>
      <c r="X125" s="257" t="str">
        <f>IF(GUS_2020!X125&lt;&gt;"",GUS_2020!X125*41.868/1000,"")</f>
        <v/>
      </c>
      <c r="Y125" s="257" t="str">
        <f>IF(GUS_2020!Y125&lt;&gt;"",GUS_2020!Y125*41.868/1000,"")</f>
        <v/>
      </c>
      <c r="Z125" s="257" t="str">
        <f>IF(GUS_2020!Z125&lt;&gt;"",GUS_2020!Z125*41.868/1000,"")</f>
        <v/>
      </c>
      <c r="AA125" s="257" t="str">
        <f>IF(GUS_2020!AA125&lt;&gt;"",GUS_2020!AA125*41.868/1000,"")</f>
        <v/>
      </c>
      <c r="AB125" s="257" t="str">
        <f>IF(GUS_2020!AB125&lt;&gt;"",GUS_2020!AB125*41.868/1000,"")</f>
        <v/>
      </c>
      <c r="AC125" s="257" t="str">
        <f>IF(GUS_2020!AC125&lt;&gt;"",GUS_2020!AC125*41.868/1000,"")</f>
        <v/>
      </c>
      <c r="AD125" s="257" t="str">
        <f>IF(GUS_2020!AD125&lt;&gt;"",GUS_2020!AD125*41.868/1000,"")</f>
        <v/>
      </c>
      <c r="AE125" s="257" t="str">
        <f>IF(GUS_2020!AE125&lt;&gt;"",GUS_2020!AE125*41.868/1000,"")</f>
        <v/>
      </c>
      <c r="AF125" s="257" t="str">
        <f>IF(GUS_2020!AF125&lt;&gt;"",GUS_2020!AF125*41.868/1000,"")</f>
        <v/>
      </c>
      <c r="AG125" s="257" t="str">
        <f>IF(GUS_2020!AG125&lt;&gt;"",GUS_2020!AG125*41.868/1000,"")</f>
        <v/>
      </c>
      <c r="AH125" s="257" t="str">
        <f>IF(GUS_2020!AH125&lt;&gt;"",GUS_2020!AH125*41.868/1000,"")</f>
        <v/>
      </c>
      <c r="AI125" s="257" t="str">
        <f>IF(GUS_2020!AI125&lt;&gt;"",GUS_2020!AI125*41.868/1000,"")</f>
        <v/>
      </c>
      <c r="AJ125" s="257" t="str">
        <f>IF(GUS_2020!AJ125&lt;&gt;"",GUS_2020!AJ125*41.868/1000,"")</f>
        <v/>
      </c>
      <c r="AK125" s="257" t="str">
        <f>IF(GUS_2020!AK125&lt;&gt;"",GUS_2020!AK125*41.868/1000,"")</f>
        <v/>
      </c>
      <c r="AL125" s="257">
        <f>IF(GUS_2020!AL125&lt;&gt;"",GUS_2020!AL125*41.868/1000,"")</f>
        <v>0</v>
      </c>
      <c r="AM125" s="257" t="str">
        <f>IF(GUS_2020!AM125&lt;&gt;"",GUS_2020!AM125*41.868/1000,"")</f>
        <v/>
      </c>
      <c r="AN125" s="257" t="str">
        <f>IF(GUS_2020!AN125&lt;&gt;"",GUS_2020!AN125*41.868/1000,"")</f>
        <v/>
      </c>
      <c r="AO125" s="257" t="str">
        <f>IF(GUS_2020!AO125&lt;&gt;"",GUS_2020!AO125*41.868/1000,"")</f>
        <v/>
      </c>
      <c r="AP125" s="257" t="str">
        <f>IF(GUS_2020!AP125&lt;&gt;"",GUS_2020!AP125*41.868/1000,"")</f>
        <v/>
      </c>
      <c r="AQ125" s="257" t="str">
        <f>IF(GUS_2020!AQ125&lt;&gt;"",GUS_2020!AQ125*41.868/1000,"")</f>
        <v/>
      </c>
      <c r="AR125" s="257" t="str">
        <f>IF(GUS_2020!AR125&lt;&gt;"",GUS_2020!AR125*41.868/1000,"")</f>
        <v/>
      </c>
      <c r="AS125" s="257" t="str">
        <f>IF(GUS_2020!AS125&lt;&gt;"",GUS_2020!AS125*41.868/1000,"")</f>
        <v/>
      </c>
      <c r="AT125" s="257">
        <f>IF(GUS_2020!AT125&lt;&gt;"",GUS_2020!AT125*41.868/1000,"")</f>
        <v>13.81644</v>
      </c>
      <c r="AU125" s="257" t="str">
        <f>IF(GUS_2020!AU125&lt;&gt;"",GUS_2020!AU125*41.868/1000,"")</f>
        <v/>
      </c>
      <c r="AV125" s="257" t="str">
        <f>IF(GUS_2020!AV125&lt;&gt;"",GUS_2020!AV125*41.868/1000,"")</f>
        <v/>
      </c>
      <c r="AW125" s="257" t="str">
        <f>IF(GUS_2020!AW125&lt;&gt;"",GUS_2020!AW125*41.868/1000,"")</f>
        <v/>
      </c>
      <c r="AX125" s="257" t="str">
        <f>IF(GUS_2020!AX125&lt;&gt;"",GUS_2020!AX125*41.868/1000,"")</f>
        <v/>
      </c>
      <c r="AY125" s="257" t="str">
        <f>IF(GUS_2020!AY125&lt;&gt;"",GUS_2020!AY125*41.868/1000,"")</f>
        <v/>
      </c>
      <c r="AZ125" s="257" t="str">
        <f>IF(GUS_2020!AZ125&lt;&gt;"",GUS_2020!AZ125*41.868/1000,"")</f>
        <v/>
      </c>
      <c r="BA125" s="257" t="str">
        <f>IF(GUS_2020!BA125&lt;&gt;"",GUS_2020!BA125*41.868/1000,"")</f>
        <v/>
      </c>
      <c r="BB125" s="257" t="str">
        <f>IF(GUS_2020!BB125&lt;&gt;"",GUS_2020!BB125*41.868/1000,"")</f>
        <v/>
      </c>
      <c r="BC125" s="257" t="str">
        <f>IF(GUS_2020!BC125&lt;&gt;"",GUS_2020!BC125*41.868/1000,"")</f>
        <v/>
      </c>
      <c r="BD125" s="257" t="str">
        <f>IF(GUS_2020!BD125&lt;&gt;"",GUS_2020!BD125*41.868/1000,"")</f>
        <v/>
      </c>
      <c r="BE125" s="257" t="str">
        <f>IF(GUS_2020!BE125&lt;&gt;"",GUS_2020!BE125*41.868/1000,"")</f>
        <v/>
      </c>
      <c r="BF125" s="257" t="str">
        <f>IF(GUS_2020!BF125&lt;&gt;"",GUS_2020!BF125*41.868/1000,"")</f>
        <v/>
      </c>
      <c r="BG125" s="257" t="str">
        <f>IF(GUS_2020!BG125&lt;&gt;"",GUS_2020!BG125*41.868/1000,"")</f>
        <v/>
      </c>
      <c r="BH125" s="257" t="str">
        <f>IF(GUS_2020!BH125&lt;&gt;"",GUS_2020!BH125*41.868/1000,"")</f>
        <v/>
      </c>
      <c r="BI125" s="257" t="str">
        <f>IF(GUS_2020!BI125&lt;&gt;"",GUS_2020!BI125*41.868/1000,"")</f>
        <v/>
      </c>
      <c r="BJ125" s="257" t="str">
        <f>IF(GUS_2020!BJ125&lt;&gt;"",GUS_2020!BJ125*41.868/1000,"")</f>
        <v/>
      </c>
      <c r="BK125" s="257" t="str">
        <f>IF(GUS_2020!BK125&lt;&gt;"",GUS_2020!BK125*41.868/1000,"")</f>
        <v/>
      </c>
      <c r="BL125" s="257" t="str">
        <f>IF(GUS_2020!BL125&lt;&gt;"",GUS_2020!BL125*41.868/1000,"")</f>
        <v/>
      </c>
      <c r="BM125" s="257" t="str">
        <f>IF(GUS_2020!BM125&lt;&gt;"",GUS_2020!BM125*41.868/1000,"")</f>
        <v/>
      </c>
      <c r="BN125" s="257" t="str">
        <f>IF(GUS_2020!BN125&lt;&gt;"",GUS_2020!BN125*41.868/1000,"")</f>
        <v/>
      </c>
      <c r="BO125" s="257" t="str">
        <f>IF(GUS_2020!BO125&lt;&gt;"",GUS_2020!BO125*41.868/1000,"")</f>
        <v/>
      </c>
      <c r="BP125" s="257" t="str">
        <f>IF(GUS_2020!BP125&lt;&gt;"",GUS_2020!BP125*41.868/1000,"")</f>
        <v/>
      </c>
      <c r="BQ125" s="257" t="str">
        <f>IF(GUS_2020!BQ125&lt;&gt;"",GUS_2020!BQ125*41.868/1000,"")</f>
        <v/>
      </c>
      <c r="BR125" s="257" t="str">
        <f>IF(GUS_2020!BR125&lt;&gt;"",GUS_2020!BR125*41.868/1000,"")</f>
        <v/>
      </c>
      <c r="BS125" s="257">
        <f>IF(GUS_2020!BS125&lt;&gt;"",GUS_2020!BS125*41.868/1000,"")</f>
        <v>0.75362400000000007</v>
      </c>
    </row>
    <row r="126" spans="1:71" ht="22.5">
      <c r="A126" s="256" t="s">
        <v>777</v>
      </c>
      <c r="B126" s="257" t="str">
        <f>IF(GUS_2020!B126&lt;&gt;"",GUS_2020!B126*41.868/1000,"")</f>
        <v/>
      </c>
      <c r="C126" s="257" t="str">
        <f>IF(GUS_2020!C126&lt;&gt;"",GUS_2020!C126*41.868/1000,"")</f>
        <v/>
      </c>
      <c r="D126" s="257" t="str">
        <f>IF(GUS_2020!D126&lt;&gt;"",GUS_2020!D126*41.868/1000,"")</f>
        <v/>
      </c>
      <c r="E126" s="257" t="str">
        <f>IF(GUS_2020!E126&lt;&gt;"",GUS_2020!E126*41.868/1000,"")</f>
        <v/>
      </c>
      <c r="F126" s="257" t="str">
        <f>IF(GUS_2020!F126&lt;&gt;"",GUS_2020!F126*41.868/1000,"")</f>
        <v/>
      </c>
      <c r="G126" s="257" t="str">
        <f>IF(GUS_2020!G126&lt;&gt;"",GUS_2020!G126*41.868/1000,"")</f>
        <v/>
      </c>
      <c r="H126" s="257" t="str">
        <f>IF(GUS_2020!H126&lt;&gt;"",GUS_2020!H126*41.868/1000,"")</f>
        <v/>
      </c>
      <c r="I126" s="257" t="str">
        <f>IF(GUS_2020!I126&lt;&gt;"",GUS_2020!I126*41.868/1000,"")</f>
        <v/>
      </c>
      <c r="J126" s="257" t="str">
        <f>IF(GUS_2020!J126&lt;&gt;"",GUS_2020!J126*41.868/1000,"")</f>
        <v/>
      </c>
      <c r="K126" s="257" t="str">
        <f>IF(GUS_2020!K126&lt;&gt;"",GUS_2020!K126*41.868/1000,"")</f>
        <v/>
      </c>
      <c r="L126" s="257" t="str">
        <f>IF(GUS_2020!L126&lt;&gt;"",GUS_2020!L126*41.868/1000,"")</f>
        <v/>
      </c>
      <c r="M126" s="257" t="str">
        <f>IF(GUS_2020!M126&lt;&gt;"",GUS_2020!M126*41.868/1000,"")</f>
        <v/>
      </c>
      <c r="N126" s="257" t="str">
        <f>IF(GUS_2020!N126&lt;&gt;"",GUS_2020!N126*41.868/1000,"")</f>
        <v/>
      </c>
      <c r="O126" s="257" t="str">
        <f>IF(GUS_2020!O126&lt;&gt;"",GUS_2020!O126*41.868/1000,"")</f>
        <v/>
      </c>
      <c r="P126" s="257" t="str">
        <f>IF(GUS_2020!P126&lt;&gt;"",GUS_2020!P126*41.868/1000,"")</f>
        <v/>
      </c>
      <c r="Q126" s="257" t="str">
        <f>IF(GUS_2020!Q126&lt;&gt;"",GUS_2020!Q126*41.868/1000,"")</f>
        <v/>
      </c>
      <c r="R126" s="257" t="str">
        <f>IF(GUS_2020!R126&lt;&gt;"",GUS_2020!R126*41.868/1000,"")</f>
        <v/>
      </c>
      <c r="S126" s="257" t="str">
        <f>IF(GUS_2020!S126&lt;&gt;"",GUS_2020!S126*41.868/1000,"")</f>
        <v/>
      </c>
      <c r="T126" s="257" t="str">
        <f>IF(GUS_2020!T126&lt;&gt;"",GUS_2020!T126*41.868/1000,"")</f>
        <v/>
      </c>
      <c r="U126" s="257" t="str">
        <f>IF(GUS_2020!U126&lt;&gt;"",GUS_2020!U126*41.868/1000,"")</f>
        <v/>
      </c>
      <c r="V126" s="257" t="str">
        <f>IF(GUS_2020!V126&lt;&gt;"",GUS_2020!V126*41.868/1000,"")</f>
        <v/>
      </c>
      <c r="W126" s="257" t="str">
        <f>IF(GUS_2020!W126&lt;&gt;"",GUS_2020!W126*41.868/1000,"")</f>
        <v/>
      </c>
      <c r="X126" s="257" t="str">
        <f>IF(GUS_2020!X126&lt;&gt;"",GUS_2020!X126*41.868/1000,"")</f>
        <v/>
      </c>
      <c r="Y126" s="257" t="str">
        <f>IF(GUS_2020!Y126&lt;&gt;"",GUS_2020!Y126*41.868/1000,"")</f>
        <v/>
      </c>
      <c r="Z126" s="257" t="str">
        <f>IF(GUS_2020!Z126&lt;&gt;"",GUS_2020!Z126*41.868/1000,"")</f>
        <v/>
      </c>
      <c r="AA126" s="257" t="str">
        <f>IF(GUS_2020!AA126&lt;&gt;"",GUS_2020!AA126*41.868/1000,"")</f>
        <v/>
      </c>
      <c r="AB126" s="257" t="str">
        <f>IF(GUS_2020!AB126&lt;&gt;"",GUS_2020!AB126*41.868/1000,"")</f>
        <v/>
      </c>
      <c r="AC126" s="257" t="str">
        <f>IF(GUS_2020!AC126&lt;&gt;"",GUS_2020!AC126*41.868/1000,"")</f>
        <v/>
      </c>
      <c r="AD126" s="257" t="str">
        <f>IF(GUS_2020!AD126&lt;&gt;"",GUS_2020!AD126*41.868/1000,"")</f>
        <v/>
      </c>
      <c r="AE126" s="257" t="str">
        <f>IF(GUS_2020!AE126&lt;&gt;"",GUS_2020!AE126*41.868/1000,"")</f>
        <v/>
      </c>
      <c r="AF126" s="257" t="str">
        <f>IF(GUS_2020!AF126&lt;&gt;"",GUS_2020!AF126*41.868/1000,"")</f>
        <v/>
      </c>
      <c r="AG126" s="257" t="str">
        <f>IF(GUS_2020!AG126&lt;&gt;"",GUS_2020!AG126*41.868/1000,"")</f>
        <v/>
      </c>
      <c r="AH126" s="257" t="str">
        <f>IF(GUS_2020!AH126&lt;&gt;"",GUS_2020!AH126*41.868/1000,"")</f>
        <v/>
      </c>
      <c r="AI126" s="257" t="str">
        <f>IF(GUS_2020!AI126&lt;&gt;"",GUS_2020!AI126*41.868/1000,"")</f>
        <v/>
      </c>
      <c r="AJ126" s="257" t="str">
        <f>IF(GUS_2020!AJ126&lt;&gt;"",GUS_2020!AJ126*41.868/1000,"")</f>
        <v/>
      </c>
      <c r="AK126" s="257" t="str">
        <f>IF(GUS_2020!AK126&lt;&gt;"",GUS_2020!AK126*41.868/1000,"")</f>
        <v/>
      </c>
      <c r="AL126" s="257" t="str">
        <f>IF(GUS_2020!AL126&lt;&gt;"",GUS_2020!AL126*41.868/1000,"")</f>
        <v/>
      </c>
      <c r="AM126" s="257" t="str">
        <f>IF(GUS_2020!AM126&lt;&gt;"",GUS_2020!AM126*41.868/1000,"")</f>
        <v/>
      </c>
      <c r="AN126" s="257" t="str">
        <f>IF(GUS_2020!AN126&lt;&gt;"",GUS_2020!AN126*41.868/1000,"")</f>
        <v/>
      </c>
      <c r="AO126" s="257" t="str">
        <f>IF(GUS_2020!AO126&lt;&gt;"",GUS_2020!AO126*41.868/1000,"")</f>
        <v/>
      </c>
      <c r="AP126" s="257" t="str">
        <f>IF(GUS_2020!AP126&lt;&gt;"",GUS_2020!AP126*41.868/1000,"")</f>
        <v/>
      </c>
      <c r="AQ126" s="257" t="str">
        <f>IF(GUS_2020!AQ126&lt;&gt;"",GUS_2020!AQ126*41.868/1000,"")</f>
        <v/>
      </c>
      <c r="AR126" s="257" t="str">
        <f>IF(GUS_2020!AR126&lt;&gt;"",GUS_2020!AR126*41.868/1000,"")</f>
        <v/>
      </c>
      <c r="AS126" s="257" t="str">
        <f>IF(GUS_2020!AS126&lt;&gt;"",GUS_2020!AS126*41.868/1000,"")</f>
        <v/>
      </c>
      <c r="AT126" s="257" t="str">
        <f>IF(GUS_2020!AT126&lt;&gt;"",GUS_2020!AT126*41.868/1000,"")</f>
        <v/>
      </c>
      <c r="AU126" s="257" t="str">
        <f>IF(GUS_2020!AU126&lt;&gt;"",GUS_2020!AU126*41.868/1000,"")</f>
        <v/>
      </c>
      <c r="AV126" s="257" t="str">
        <f>IF(GUS_2020!AV126&lt;&gt;"",GUS_2020!AV126*41.868/1000,"")</f>
        <v/>
      </c>
      <c r="AW126" s="257" t="str">
        <f>IF(GUS_2020!AW126&lt;&gt;"",GUS_2020!AW126*41.868/1000,"")</f>
        <v/>
      </c>
      <c r="AX126" s="257" t="str">
        <f>IF(GUS_2020!AX126&lt;&gt;"",GUS_2020!AX126*41.868/1000,"")</f>
        <v/>
      </c>
      <c r="AY126" s="257" t="str">
        <f>IF(GUS_2020!AY126&lt;&gt;"",GUS_2020!AY126*41.868/1000,"")</f>
        <v/>
      </c>
      <c r="AZ126" s="257" t="str">
        <f>IF(GUS_2020!AZ126&lt;&gt;"",GUS_2020!AZ126*41.868/1000,"")</f>
        <v/>
      </c>
      <c r="BA126" s="257" t="str">
        <f>IF(GUS_2020!BA126&lt;&gt;"",GUS_2020!BA126*41.868/1000,"")</f>
        <v/>
      </c>
      <c r="BB126" s="257" t="str">
        <f>IF(GUS_2020!BB126&lt;&gt;"",GUS_2020!BB126*41.868/1000,"")</f>
        <v/>
      </c>
      <c r="BC126" s="257" t="str">
        <f>IF(GUS_2020!BC126&lt;&gt;"",GUS_2020!BC126*41.868/1000,"")</f>
        <v/>
      </c>
      <c r="BD126" s="257" t="str">
        <f>IF(GUS_2020!BD126&lt;&gt;"",GUS_2020!BD126*41.868/1000,"")</f>
        <v/>
      </c>
      <c r="BE126" s="257" t="str">
        <f>IF(GUS_2020!BE126&lt;&gt;"",GUS_2020!BE126*41.868/1000,"")</f>
        <v/>
      </c>
      <c r="BF126" s="257" t="str">
        <f>IF(GUS_2020!BF126&lt;&gt;"",GUS_2020!BF126*41.868/1000,"")</f>
        <v/>
      </c>
      <c r="BG126" s="257" t="str">
        <f>IF(GUS_2020!BG126&lt;&gt;"",GUS_2020!BG126*41.868/1000,"")</f>
        <v/>
      </c>
      <c r="BH126" s="257" t="str">
        <f>IF(GUS_2020!BH126&lt;&gt;"",GUS_2020!BH126*41.868/1000,"")</f>
        <v/>
      </c>
      <c r="BI126" s="257" t="str">
        <f>IF(GUS_2020!BI126&lt;&gt;"",GUS_2020!BI126*41.868/1000,"")</f>
        <v/>
      </c>
      <c r="BJ126" s="257" t="str">
        <f>IF(GUS_2020!BJ126&lt;&gt;"",GUS_2020!BJ126*41.868/1000,"")</f>
        <v/>
      </c>
      <c r="BK126" s="257" t="str">
        <f>IF(GUS_2020!BK126&lt;&gt;"",GUS_2020!BK126*41.868/1000,"")</f>
        <v/>
      </c>
      <c r="BL126" s="257" t="str">
        <f>IF(GUS_2020!BL126&lt;&gt;"",GUS_2020!BL126*41.868/1000,"")</f>
        <v/>
      </c>
      <c r="BM126" s="257" t="str">
        <f>IF(GUS_2020!BM126&lt;&gt;"",GUS_2020!BM126*41.868/1000,"")</f>
        <v/>
      </c>
      <c r="BN126" s="257" t="str">
        <f>IF(GUS_2020!BN126&lt;&gt;"",GUS_2020!BN126*41.868/1000,"")</f>
        <v/>
      </c>
      <c r="BO126" s="257" t="str">
        <f>IF(GUS_2020!BO126&lt;&gt;"",GUS_2020!BO126*41.868/1000,"")</f>
        <v/>
      </c>
      <c r="BP126" s="257" t="str">
        <f>IF(GUS_2020!BP126&lt;&gt;"",GUS_2020!BP126*41.868/1000,"")</f>
        <v/>
      </c>
      <c r="BQ126" s="257" t="str">
        <f>IF(GUS_2020!BQ126&lt;&gt;"",GUS_2020!BQ126*41.868/1000,"")</f>
        <v/>
      </c>
      <c r="BR126" s="257" t="str">
        <f>IF(GUS_2020!BR126&lt;&gt;"",GUS_2020!BR126*41.868/1000,"")</f>
        <v/>
      </c>
      <c r="BS126" s="257" t="str">
        <f>IF(GUS_2020!BS126&lt;&gt;"",GUS_2020!BS126*41.868/1000,"")</f>
        <v/>
      </c>
    </row>
    <row r="127" spans="1:71" ht="22.5">
      <c r="A127" s="256" t="s">
        <v>768</v>
      </c>
      <c r="B127" s="257">
        <f>IF(GUS_2020!B127&lt;&gt;"",GUS_2020!B127*41.868/1000,"")</f>
        <v>1255.9981319999999</v>
      </c>
      <c r="C127" s="257">
        <f>IF(GUS_2020!C127&lt;&gt;"",GUS_2020!C127*41.868/1000,"")</f>
        <v>270.551016</v>
      </c>
      <c r="D127" s="257" t="str">
        <f>IF(GUS_2020!D127&lt;&gt;"",GUS_2020!D127*41.868/1000,"")</f>
        <v/>
      </c>
      <c r="E127" s="257">
        <f>IF(GUS_2020!E127&lt;&gt;"",GUS_2020!E127*41.868/1000,"")</f>
        <v>0</v>
      </c>
      <c r="F127" s="257">
        <f>IF(GUS_2020!F127&lt;&gt;"",GUS_2020!F127*41.868/1000,"")</f>
        <v>267.99706800000001</v>
      </c>
      <c r="G127" s="257" t="str">
        <f>IF(GUS_2020!G127&lt;&gt;"",GUS_2020!G127*41.868/1000,"")</f>
        <v/>
      </c>
      <c r="H127" s="257">
        <f>IF(GUS_2020!H127&lt;&gt;"",GUS_2020!H127*41.868/1000,"")</f>
        <v>1.0048320000000002</v>
      </c>
      <c r="I127" s="257">
        <f>IF(GUS_2020!I127&lt;&gt;"",GUS_2020!I127*41.868/1000,"")</f>
        <v>0</v>
      </c>
      <c r="J127" s="257">
        <f>IF(GUS_2020!J127&lt;&gt;"",GUS_2020!J127*41.868/1000,"")</f>
        <v>1.5491159999999999</v>
      </c>
      <c r="K127" s="257" t="str">
        <f>IF(GUS_2020!K127&lt;&gt;"",GUS_2020!K127*41.868/1000,"")</f>
        <v/>
      </c>
      <c r="L127" s="257" t="str">
        <f>IF(GUS_2020!L127&lt;&gt;"",GUS_2020!L127*41.868/1000,"")</f>
        <v/>
      </c>
      <c r="M127" s="257">
        <f>IF(GUS_2020!M127&lt;&gt;"",GUS_2020!M127*41.868/1000,"")</f>
        <v>4.1868000000000002E-2</v>
      </c>
      <c r="N127" s="257" t="str">
        <f>IF(GUS_2020!N127&lt;&gt;"",GUS_2020!N127*41.868/1000,"")</f>
        <v/>
      </c>
      <c r="O127" s="257" t="str">
        <f>IF(GUS_2020!O127&lt;&gt;"",GUS_2020!O127*41.868/1000,"")</f>
        <v/>
      </c>
      <c r="P127" s="257" t="str">
        <f>IF(GUS_2020!P127&lt;&gt;"",GUS_2020!P127*41.868/1000,"")</f>
        <v/>
      </c>
      <c r="Q127" s="257" t="str">
        <f>IF(GUS_2020!Q127&lt;&gt;"",GUS_2020!Q127*41.868/1000,"")</f>
        <v/>
      </c>
      <c r="R127" s="257" t="str">
        <f>IF(GUS_2020!R127&lt;&gt;"",GUS_2020!R127*41.868/1000,"")</f>
        <v/>
      </c>
      <c r="S127" s="257" t="str">
        <f>IF(GUS_2020!S127&lt;&gt;"",GUS_2020!S127*41.868/1000,"")</f>
        <v/>
      </c>
      <c r="T127" s="257" t="str">
        <f>IF(GUS_2020!T127&lt;&gt;"",GUS_2020!T127*41.868/1000,"")</f>
        <v/>
      </c>
      <c r="U127" s="257" t="str">
        <f>IF(GUS_2020!U127&lt;&gt;"",GUS_2020!U127*41.868/1000,"")</f>
        <v/>
      </c>
      <c r="V127" s="257" t="str">
        <f>IF(GUS_2020!V127&lt;&gt;"",GUS_2020!V127*41.868/1000,"")</f>
        <v/>
      </c>
      <c r="W127" s="257">
        <f>IF(GUS_2020!W127&lt;&gt;"",GUS_2020!W127*41.868/1000,"")</f>
        <v>140.634612</v>
      </c>
      <c r="X127" s="257" t="str">
        <f>IF(GUS_2020!X127&lt;&gt;"",GUS_2020!X127*41.868/1000,"")</f>
        <v/>
      </c>
      <c r="Y127" s="257" t="str">
        <f>IF(GUS_2020!Y127&lt;&gt;"",GUS_2020!Y127*41.868/1000,"")</f>
        <v/>
      </c>
      <c r="Z127" s="257" t="str">
        <f>IF(GUS_2020!Z127&lt;&gt;"",GUS_2020!Z127*41.868/1000,"")</f>
        <v/>
      </c>
      <c r="AA127" s="257" t="str">
        <f>IF(GUS_2020!AA127&lt;&gt;"",GUS_2020!AA127*41.868/1000,"")</f>
        <v/>
      </c>
      <c r="AB127" s="257" t="str">
        <f>IF(GUS_2020!AB127&lt;&gt;"",GUS_2020!AB127*41.868/1000,"")</f>
        <v/>
      </c>
      <c r="AC127" s="257" t="str">
        <f>IF(GUS_2020!AC127&lt;&gt;"",GUS_2020!AC127*41.868/1000,"")</f>
        <v/>
      </c>
      <c r="AD127" s="257" t="str">
        <f>IF(GUS_2020!AD127&lt;&gt;"",GUS_2020!AD127*41.868/1000,"")</f>
        <v/>
      </c>
      <c r="AE127" s="257">
        <f>IF(GUS_2020!AE127&lt;&gt;"",GUS_2020!AE127*41.868/1000,"")</f>
        <v>28.135296000000004</v>
      </c>
      <c r="AF127" s="257">
        <f>IF(GUS_2020!AF127&lt;&gt;"",GUS_2020!AF127*41.868/1000,"")</f>
        <v>4.1868000000000002E-2</v>
      </c>
      <c r="AG127" s="257" t="str">
        <f>IF(GUS_2020!AG127&lt;&gt;"",GUS_2020!AG127*41.868/1000,"")</f>
        <v/>
      </c>
      <c r="AH127" s="257" t="str">
        <f>IF(GUS_2020!AH127&lt;&gt;"",GUS_2020!AH127*41.868/1000,"")</f>
        <v/>
      </c>
      <c r="AI127" s="257" t="str">
        <f>IF(GUS_2020!AI127&lt;&gt;"",GUS_2020!AI127*41.868/1000,"")</f>
        <v/>
      </c>
      <c r="AJ127" s="257">
        <f>IF(GUS_2020!AJ127&lt;&gt;"",GUS_2020!AJ127*41.868/1000,"")</f>
        <v>0</v>
      </c>
      <c r="AK127" s="257" t="str">
        <f>IF(GUS_2020!AK127&lt;&gt;"",GUS_2020!AK127*41.868/1000,"")</f>
        <v/>
      </c>
      <c r="AL127" s="257">
        <f>IF(GUS_2020!AL127&lt;&gt;"",GUS_2020!AL127*41.868/1000,"")</f>
        <v>111.99690000000001</v>
      </c>
      <c r="AM127" s="257">
        <f>IF(GUS_2020!AM127&lt;&gt;"",GUS_2020!AM127*41.868/1000,"")</f>
        <v>0.41868</v>
      </c>
      <c r="AN127" s="257" t="str">
        <f>IF(GUS_2020!AN127&lt;&gt;"",GUS_2020!AN127*41.868/1000,"")</f>
        <v/>
      </c>
      <c r="AO127" s="257" t="str">
        <f>IF(GUS_2020!AO127&lt;&gt;"",GUS_2020!AO127*41.868/1000,"")</f>
        <v/>
      </c>
      <c r="AP127" s="257" t="str">
        <f>IF(GUS_2020!AP127&lt;&gt;"",GUS_2020!AP127*41.868/1000,"")</f>
        <v/>
      </c>
      <c r="AQ127" s="257" t="str">
        <f>IF(GUS_2020!AQ127&lt;&gt;"",GUS_2020!AQ127*41.868/1000,"")</f>
        <v/>
      </c>
      <c r="AR127" s="257" t="str">
        <f>IF(GUS_2020!AR127&lt;&gt;"",GUS_2020!AR127*41.868/1000,"")</f>
        <v/>
      </c>
      <c r="AS127" s="257" t="str">
        <f>IF(GUS_2020!AS127&lt;&gt;"",GUS_2020!AS127*41.868/1000,"")</f>
        <v/>
      </c>
      <c r="AT127" s="257">
        <f>IF(GUS_2020!AT127&lt;&gt;"",GUS_2020!AT127*41.868/1000,"")</f>
        <v>210.55417200000002</v>
      </c>
      <c r="AU127" s="257">
        <f>IF(GUS_2020!AU127&lt;&gt;"",GUS_2020!AU127*41.868/1000,"")</f>
        <v>152.10644400000001</v>
      </c>
      <c r="AV127" s="257" t="str">
        <f>IF(GUS_2020!AV127&lt;&gt;"",GUS_2020!AV127*41.868/1000,"")</f>
        <v/>
      </c>
      <c r="AW127" s="257" t="str">
        <f>IF(GUS_2020!AW127&lt;&gt;"",GUS_2020!AW127*41.868/1000,"")</f>
        <v/>
      </c>
      <c r="AX127" s="257" t="str">
        <f>IF(GUS_2020!AX127&lt;&gt;"",GUS_2020!AX127*41.868/1000,"")</f>
        <v/>
      </c>
      <c r="AY127" s="257" t="str">
        <f>IF(GUS_2020!AY127&lt;&gt;"",GUS_2020!AY127*41.868/1000,"")</f>
        <v/>
      </c>
      <c r="AZ127" s="257">
        <f>IF(GUS_2020!AZ127&lt;&gt;"",GUS_2020!AZ127*41.868/1000,"")</f>
        <v>3.34944</v>
      </c>
      <c r="BA127" s="257">
        <f>IF(GUS_2020!BA127&lt;&gt;"",GUS_2020!BA127*41.868/1000,"")</f>
        <v>1.088568</v>
      </c>
      <c r="BB127" s="257">
        <f>IF(GUS_2020!BB127&lt;&gt;"",GUS_2020!BB127*41.868/1000,"")</f>
        <v>132.009804</v>
      </c>
      <c r="BC127" s="257" t="str">
        <f>IF(GUS_2020!BC127&lt;&gt;"",GUS_2020!BC127*41.868/1000,"")</f>
        <v/>
      </c>
      <c r="BD127" s="257">
        <f>IF(GUS_2020!BD127&lt;&gt;"",GUS_2020!BD127*41.868/1000,"")</f>
        <v>3.0982319999999999</v>
      </c>
      <c r="BE127" s="257">
        <f>IF(GUS_2020!BE127&lt;&gt;"",GUS_2020!BE127*41.868/1000,"")</f>
        <v>0</v>
      </c>
      <c r="BF127" s="257" t="str">
        <f>IF(GUS_2020!BF127&lt;&gt;"",GUS_2020!BF127*41.868/1000,"")</f>
        <v/>
      </c>
      <c r="BG127" s="257" t="str">
        <f>IF(GUS_2020!BG127&lt;&gt;"",GUS_2020!BG127*41.868/1000,"")</f>
        <v/>
      </c>
      <c r="BH127" s="257" t="str">
        <f>IF(GUS_2020!BH127&lt;&gt;"",GUS_2020!BH127*41.868/1000,"")</f>
        <v/>
      </c>
      <c r="BI127" s="257" t="str">
        <f>IF(GUS_2020!BI127&lt;&gt;"",GUS_2020!BI127*41.868/1000,"")</f>
        <v/>
      </c>
      <c r="BJ127" s="257" t="str">
        <f>IF(GUS_2020!BJ127&lt;&gt;"",GUS_2020!BJ127*41.868/1000,"")</f>
        <v/>
      </c>
      <c r="BK127" s="257" t="str">
        <f>IF(GUS_2020!BK127&lt;&gt;"",GUS_2020!BK127*41.868/1000,"")</f>
        <v/>
      </c>
      <c r="BL127" s="257">
        <f>IF(GUS_2020!BL127&lt;&gt;"",GUS_2020!BL127*41.868/1000,"")</f>
        <v>4.1868000000000002E-2</v>
      </c>
      <c r="BM127" s="257">
        <f>IF(GUS_2020!BM127&lt;&gt;"",GUS_2020!BM127*41.868/1000,"")</f>
        <v>12.476664000000001</v>
      </c>
      <c r="BN127" s="257">
        <f>IF(GUS_2020!BN127&lt;&gt;"",GUS_2020!BN127*41.868/1000,"")</f>
        <v>1.3816440000000001</v>
      </c>
      <c r="BO127" s="257">
        <f>IF(GUS_2020!BO127&lt;&gt;"",GUS_2020!BO127*41.868/1000,"")</f>
        <v>0.16747200000000001</v>
      </c>
      <c r="BP127" s="257">
        <f>IF(GUS_2020!BP127&lt;&gt;"",GUS_2020!BP127*41.868/1000,"")</f>
        <v>1.214172</v>
      </c>
      <c r="BQ127" s="257" t="str">
        <f>IF(GUS_2020!BQ127&lt;&gt;"",GUS_2020!BQ127*41.868/1000,"")</f>
        <v/>
      </c>
      <c r="BR127" s="257">
        <f>IF(GUS_2020!BR127&lt;&gt;"",GUS_2020!BR127*41.868/1000,"")</f>
        <v>198.74739600000001</v>
      </c>
      <c r="BS127" s="257">
        <f>IF(GUS_2020!BS127&lt;&gt;"",GUS_2020!BS127*41.868/1000,"")</f>
        <v>282.06471600000003</v>
      </c>
    </row>
    <row r="128" spans="1:71" ht="22.5">
      <c r="A128" s="256" t="s">
        <v>769</v>
      </c>
      <c r="B128" s="257">
        <f>IF(GUS_2020!B128&lt;&gt;"",GUS_2020!B128*41.868/1000,"")</f>
        <v>310.11627600000003</v>
      </c>
      <c r="C128" s="257">
        <f>IF(GUS_2020!C128&lt;&gt;"",GUS_2020!C128*41.868/1000,"")</f>
        <v>21.268944000000001</v>
      </c>
      <c r="D128" s="257" t="str">
        <f>IF(GUS_2020!D128&lt;&gt;"",GUS_2020!D128*41.868/1000,"")</f>
        <v/>
      </c>
      <c r="E128" s="257">
        <f>IF(GUS_2020!E128&lt;&gt;"",GUS_2020!E128*41.868/1000,"")</f>
        <v>0</v>
      </c>
      <c r="F128" s="257">
        <f>IF(GUS_2020!F128&lt;&gt;"",GUS_2020!F128*41.868/1000,"")</f>
        <v>20.808396000000002</v>
      </c>
      <c r="G128" s="257" t="str">
        <f>IF(GUS_2020!G128&lt;&gt;"",GUS_2020!G128*41.868/1000,"")</f>
        <v/>
      </c>
      <c r="H128" s="257">
        <f>IF(GUS_2020!H128&lt;&gt;"",GUS_2020!H128*41.868/1000,"")</f>
        <v>4.1868000000000002E-2</v>
      </c>
      <c r="I128" s="257" t="str">
        <f>IF(GUS_2020!I128&lt;&gt;"",GUS_2020!I128*41.868/1000,"")</f>
        <v/>
      </c>
      <c r="J128" s="257">
        <f>IF(GUS_2020!J128&lt;&gt;"",GUS_2020!J128*41.868/1000,"")</f>
        <v>0.41868</v>
      </c>
      <c r="K128" s="257" t="str">
        <f>IF(GUS_2020!K128&lt;&gt;"",GUS_2020!K128*41.868/1000,"")</f>
        <v/>
      </c>
      <c r="L128" s="257" t="str">
        <f>IF(GUS_2020!L128&lt;&gt;"",GUS_2020!L128*41.868/1000,"")</f>
        <v/>
      </c>
      <c r="M128" s="257" t="str">
        <f>IF(GUS_2020!M128&lt;&gt;"",GUS_2020!M128*41.868/1000,"")</f>
        <v/>
      </c>
      <c r="N128" s="257" t="str">
        <f>IF(GUS_2020!N128&lt;&gt;"",GUS_2020!N128*41.868/1000,"")</f>
        <v/>
      </c>
      <c r="O128" s="257" t="str">
        <f>IF(GUS_2020!O128&lt;&gt;"",GUS_2020!O128*41.868/1000,"")</f>
        <v/>
      </c>
      <c r="P128" s="257" t="str">
        <f>IF(GUS_2020!P128&lt;&gt;"",GUS_2020!P128*41.868/1000,"")</f>
        <v/>
      </c>
      <c r="Q128" s="257" t="str">
        <f>IF(GUS_2020!Q128&lt;&gt;"",GUS_2020!Q128*41.868/1000,"")</f>
        <v/>
      </c>
      <c r="R128" s="257" t="str">
        <f>IF(GUS_2020!R128&lt;&gt;"",GUS_2020!R128*41.868/1000,"")</f>
        <v/>
      </c>
      <c r="S128" s="257" t="str">
        <f>IF(GUS_2020!S128&lt;&gt;"",GUS_2020!S128*41.868/1000,"")</f>
        <v/>
      </c>
      <c r="T128" s="257" t="str">
        <f>IF(GUS_2020!T128&lt;&gt;"",GUS_2020!T128*41.868/1000,"")</f>
        <v/>
      </c>
      <c r="U128" s="257" t="str">
        <f>IF(GUS_2020!U128&lt;&gt;"",GUS_2020!U128*41.868/1000,"")</f>
        <v/>
      </c>
      <c r="V128" s="257" t="str">
        <f>IF(GUS_2020!V128&lt;&gt;"",GUS_2020!V128*41.868/1000,"")</f>
        <v/>
      </c>
      <c r="W128" s="257">
        <f>IF(GUS_2020!W128&lt;&gt;"",GUS_2020!W128*41.868/1000,"")</f>
        <v>14.905008000000002</v>
      </c>
      <c r="X128" s="257" t="str">
        <f>IF(GUS_2020!X128&lt;&gt;"",GUS_2020!X128*41.868/1000,"")</f>
        <v/>
      </c>
      <c r="Y128" s="257" t="str">
        <f>IF(GUS_2020!Y128&lt;&gt;"",GUS_2020!Y128*41.868/1000,"")</f>
        <v/>
      </c>
      <c r="Z128" s="257" t="str">
        <f>IF(GUS_2020!Z128&lt;&gt;"",GUS_2020!Z128*41.868/1000,"")</f>
        <v/>
      </c>
      <c r="AA128" s="257" t="str">
        <f>IF(GUS_2020!AA128&lt;&gt;"",GUS_2020!AA128*41.868/1000,"")</f>
        <v/>
      </c>
      <c r="AB128" s="257" t="str">
        <f>IF(GUS_2020!AB128&lt;&gt;"",GUS_2020!AB128*41.868/1000,"")</f>
        <v/>
      </c>
      <c r="AC128" s="257" t="str">
        <f>IF(GUS_2020!AC128&lt;&gt;"",GUS_2020!AC128*41.868/1000,"")</f>
        <v/>
      </c>
      <c r="AD128" s="257" t="str">
        <f>IF(GUS_2020!AD128&lt;&gt;"",GUS_2020!AD128*41.868/1000,"")</f>
        <v/>
      </c>
      <c r="AE128" s="257">
        <f>IF(GUS_2020!AE128&lt;&gt;"",GUS_2020!AE128*41.868/1000,"")</f>
        <v>2.3027400000000005</v>
      </c>
      <c r="AF128" s="257" t="str">
        <f>IF(GUS_2020!AF128&lt;&gt;"",GUS_2020!AF128*41.868/1000,"")</f>
        <v/>
      </c>
      <c r="AG128" s="257" t="str">
        <f>IF(GUS_2020!AG128&lt;&gt;"",GUS_2020!AG128*41.868/1000,"")</f>
        <v/>
      </c>
      <c r="AH128" s="257" t="str">
        <f>IF(GUS_2020!AH128&lt;&gt;"",GUS_2020!AH128*41.868/1000,"")</f>
        <v/>
      </c>
      <c r="AI128" s="257" t="str">
        <f>IF(GUS_2020!AI128&lt;&gt;"",GUS_2020!AI128*41.868/1000,"")</f>
        <v/>
      </c>
      <c r="AJ128" s="257">
        <f>IF(GUS_2020!AJ128&lt;&gt;"",GUS_2020!AJ128*41.868/1000,"")</f>
        <v>0</v>
      </c>
      <c r="AK128" s="257" t="str">
        <f>IF(GUS_2020!AK128&lt;&gt;"",GUS_2020!AK128*41.868/1000,"")</f>
        <v/>
      </c>
      <c r="AL128" s="257">
        <f>IF(GUS_2020!AL128&lt;&gt;"",GUS_2020!AL128*41.868/1000,"")</f>
        <v>12.602268</v>
      </c>
      <c r="AM128" s="257" t="str">
        <f>IF(GUS_2020!AM128&lt;&gt;"",GUS_2020!AM128*41.868/1000,"")</f>
        <v/>
      </c>
      <c r="AN128" s="257" t="str">
        <f>IF(GUS_2020!AN128&lt;&gt;"",GUS_2020!AN128*41.868/1000,"")</f>
        <v/>
      </c>
      <c r="AO128" s="257" t="str">
        <f>IF(GUS_2020!AO128&lt;&gt;"",GUS_2020!AO128*41.868/1000,"")</f>
        <v/>
      </c>
      <c r="AP128" s="257" t="str">
        <f>IF(GUS_2020!AP128&lt;&gt;"",GUS_2020!AP128*41.868/1000,"")</f>
        <v/>
      </c>
      <c r="AQ128" s="257" t="str">
        <f>IF(GUS_2020!AQ128&lt;&gt;"",GUS_2020!AQ128*41.868/1000,"")</f>
        <v/>
      </c>
      <c r="AR128" s="257" t="str">
        <f>IF(GUS_2020!AR128&lt;&gt;"",GUS_2020!AR128*41.868/1000,"")</f>
        <v/>
      </c>
      <c r="AS128" s="257" t="str">
        <f>IF(GUS_2020!AS128&lt;&gt;"",GUS_2020!AS128*41.868/1000,"")</f>
        <v/>
      </c>
      <c r="AT128" s="257">
        <f>IF(GUS_2020!AT128&lt;&gt;"",GUS_2020!AT128*41.868/1000,"")</f>
        <v>47.896992000000004</v>
      </c>
      <c r="AU128" s="257">
        <f>IF(GUS_2020!AU128&lt;&gt;"",GUS_2020!AU128*41.868/1000,"")</f>
        <v>11.597436</v>
      </c>
      <c r="AV128" s="257" t="str">
        <f>IF(GUS_2020!AV128&lt;&gt;"",GUS_2020!AV128*41.868/1000,"")</f>
        <v/>
      </c>
      <c r="AW128" s="257" t="str">
        <f>IF(GUS_2020!AW128&lt;&gt;"",GUS_2020!AW128*41.868/1000,"")</f>
        <v/>
      </c>
      <c r="AX128" s="257" t="str">
        <f>IF(GUS_2020!AX128&lt;&gt;"",GUS_2020!AX128*41.868/1000,"")</f>
        <v/>
      </c>
      <c r="AY128" s="257" t="str">
        <f>IF(GUS_2020!AY128&lt;&gt;"",GUS_2020!AY128*41.868/1000,"")</f>
        <v/>
      </c>
      <c r="AZ128" s="257">
        <f>IF(GUS_2020!AZ128&lt;&gt;"",GUS_2020!AZ128*41.868/1000,"")</f>
        <v>0.25120800000000004</v>
      </c>
      <c r="BA128" s="257">
        <f>IF(GUS_2020!BA128&lt;&gt;"",GUS_2020!BA128*41.868/1000,"")</f>
        <v>0.25120800000000004</v>
      </c>
      <c r="BB128" s="257">
        <f>IF(GUS_2020!BB128&lt;&gt;"",GUS_2020!BB128*41.868/1000,"")</f>
        <v>7.4525040000000011</v>
      </c>
      <c r="BC128" s="257" t="str">
        <f>IF(GUS_2020!BC128&lt;&gt;"",GUS_2020!BC128*41.868/1000,"")</f>
        <v/>
      </c>
      <c r="BD128" s="257">
        <f>IF(GUS_2020!BD128&lt;&gt;"",GUS_2020!BD128*41.868/1000,"")</f>
        <v>2.7214200000000002</v>
      </c>
      <c r="BE128" s="257">
        <f>IF(GUS_2020!BE128&lt;&gt;"",GUS_2020!BE128*41.868/1000,"")</f>
        <v>0</v>
      </c>
      <c r="BF128" s="257" t="str">
        <f>IF(GUS_2020!BF128&lt;&gt;"",GUS_2020!BF128*41.868/1000,"")</f>
        <v/>
      </c>
      <c r="BG128" s="257" t="str">
        <f>IF(GUS_2020!BG128&lt;&gt;"",GUS_2020!BG128*41.868/1000,"")</f>
        <v/>
      </c>
      <c r="BH128" s="257" t="str">
        <f>IF(GUS_2020!BH128&lt;&gt;"",GUS_2020!BH128*41.868/1000,"")</f>
        <v/>
      </c>
      <c r="BI128" s="257" t="str">
        <f>IF(GUS_2020!BI128&lt;&gt;"",GUS_2020!BI128*41.868/1000,"")</f>
        <v/>
      </c>
      <c r="BJ128" s="257" t="str">
        <f>IF(GUS_2020!BJ128&lt;&gt;"",GUS_2020!BJ128*41.868/1000,"")</f>
        <v/>
      </c>
      <c r="BK128" s="257" t="str">
        <f>IF(GUS_2020!BK128&lt;&gt;"",GUS_2020!BK128*41.868/1000,"")</f>
        <v/>
      </c>
      <c r="BL128" s="257">
        <f>IF(GUS_2020!BL128&lt;&gt;"",GUS_2020!BL128*41.868/1000,"")</f>
        <v>4.1868000000000002E-2</v>
      </c>
      <c r="BM128" s="257">
        <f>IF(GUS_2020!BM128&lt;&gt;"",GUS_2020!BM128*41.868/1000,"")</f>
        <v>0.83735999999999999</v>
      </c>
      <c r="BN128" s="257">
        <f>IF(GUS_2020!BN128&lt;&gt;"",GUS_2020!BN128*41.868/1000,"")</f>
        <v>1.3816440000000001</v>
      </c>
      <c r="BO128" s="257">
        <f>IF(GUS_2020!BO128&lt;&gt;"",GUS_2020!BO128*41.868/1000,"")</f>
        <v>0.16747200000000001</v>
      </c>
      <c r="BP128" s="257">
        <f>IF(GUS_2020!BP128&lt;&gt;"",GUS_2020!BP128*41.868/1000,"")</f>
        <v>1.214172</v>
      </c>
      <c r="BQ128" s="257" t="str">
        <f>IF(GUS_2020!BQ128&lt;&gt;"",GUS_2020!BQ128*41.868/1000,"")</f>
        <v/>
      </c>
      <c r="BR128" s="257">
        <f>IF(GUS_2020!BR128&lt;&gt;"",GUS_2020!BR128*41.868/1000,"")</f>
        <v>45.719856</v>
      </c>
      <c r="BS128" s="257">
        <f>IF(GUS_2020!BS128&lt;&gt;"",GUS_2020!BS128*41.868/1000,"")</f>
        <v>167.38826399999999</v>
      </c>
    </row>
    <row r="129" spans="1:71" ht="22.5">
      <c r="A129" s="256" t="s">
        <v>770</v>
      </c>
      <c r="B129" s="257">
        <f>IF(GUS_2020!B129&lt;&gt;"",GUS_2020!B129*41.868/1000,"")</f>
        <v>784.73192400000005</v>
      </c>
      <c r="C129" s="257">
        <f>IF(GUS_2020!C129&lt;&gt;"",GUS_2020!C129*41.868/1000,"")</f>
        <v>217.71360000000001</v>
      </c>
      <c r="D129" s="257" t="str">
        <f>IF(GUS_2020!D129&lt;&gt;"",GUS_2020!D129*41.868/1000,"")</f>
        <v/>
      </c>
      <c r="E129" s="257" t="str">
        <f>IF(GUS_2020!E129&lt;&gt;"",GUS_2020!E129*41.868/1000,"")</f>
        <v/>
      </c>
      <c r="F129" s="257">
        <f>IF(GUS_2020!F129&lt;&gt;"",GUS_2020!F129*41.868/1000,"")</f>
        <v>216.03888000000001</v>
      </c>
      <c r="G129" s="257" t="str">
        <f>IF(GUS_2020!G129&lt;&gt;"",GUS_2020!G129*41.868/1000,"")</f>
        <v/>
      </c>
      <c r="H129" s="257">
        <f>IF(GUS_2020!H129&lt;&gt;"",GUS_2020!H129*41.868/1000,"")</f>
        <v>0.71175600000000006</v>
      </c>
      <c r="I129" s="257" t="str">
        <f>IF(GUS_2020!I129&lt;&gt;"",GUS_2020!I129*41.868/1000,"")</f>
        <v/>
      </c>
      <c r="J129" s="257">
        <f>IF(GUS_2020!J129&lt;&gt;"",GUS_2020!J129*41.868/1000,"")</f>
        <v>0.96296400000000004</v>
      </c>
      <c r="K129" s="257" t="str">
        <f>IF(GUS_2020!K129&lt;&gt;"",GUS_2020!K129*41.868/1000,"")</f>
        <v/>
      </c>
      <c r="L129" s="257" t="str">
        <f>IF(GUS_2020!L129&lt;&gt;"",GUS_2020!L129*41.868/1000,"")</f>
        <v/>
      </c>
      <c r="M129" s="257" t="str">
        <f>IF(GUS_2020!M129&lt;&gt;"",GUS_2020!M129*41.868/1000,"")</f>
        <v/>
      </c>
      <c r="N129" s="257" t="str">
        <f>IF(GUS_2020!N129&lt;&gt;"",GUS_2020!N129*41.868/1000,"")</f>
        <v/>
      </c>
      <c r="O129" s="257" t="str">
        <f>IF(GUS_2020!O129&lt;&gt;"",GUS_2020!O129*41.868/1000,"")</f>
        <v/>
      </c>
      <c r="P129" s="257" t="str">
        <f>IF(GUS_2020!P129&lt;&gt;"",GUS_2020!P129*41.868/1000,"")</f>
        <v/>
      </c>
      <c r="Q129" s="257" t="str">
        <f>IF(GUS_2020!Q129&lt;&gt;"",GUS_2020!Q129*41.868/1000,"")</f>
        <v/>
      </c>
      <c r="R129" s="257" t="str">
        <f>IF(GUS_2020!R129&lt;&gt;"",GUS_2020!R129*41.868/1000,"")</f>
        <v/>
      </c>
      <c r="S129" s="257" t="str">
        <f>IF(GUS_2020!S129&lt;&gt;"",GUS_2020!S129*41.868/1000,"")</f>
        <v/>
      </c>
      <c r="T129" s="257" t="str">
        <f>IF(GUS_2020!T129&lt;&gt;"",GUS_2020!T129*41.868/1000,"")</f>
        <v/>
      </c>
      <c r="U129" s="257" t="str">
        <f>IF(GUS_2020!U129&lt;&gt;"",GUS_2020!U129*41.868/1000,"")</f>
        <v/>
      </c>
      <c r="V129" s="257" t="str">
        <f>IF(GUS_2020!V129&lt;&gt;"",GUS_2020!V129*41.868/1000,"")</f>
        <v/>
      </c>
      <c r="W129" s="257">
        <f>IF(GUS_2020!W129&lt;&gt;"",GUS_2020!W129*41.868/1000,"")</f>
        <v>25.832556</v>
      </c>
      <c r="X129" s="257" t="str">
        <f>IF(GUS_2020!X129&lt;&gt;"",GUS_2020!X129*41.868/1000,"")</f>
        <v/>
      </c>
      <c r="Y129" s="257" t="str">
        <f>IF(GUS_2020!Y129&lt;&gt;"",GUS_2020!Y129*41.868/1000,"")</f>
        <v/>
      </c>
      <c r="Z129" s="257" t="str">
        <f>IF(GUS_2020!Z129&lt;&gt;"",GUS_2020!Z129*41.868/1000,"")</f>
        <v/>
      </c>
      <c r="AA129" s="257" t="str">
        <f>IF(GUS_2020!AA129&lt;&gt;"",GUS_2020!AA129*41.868/1000,"")</f>
        <v/>
      </c>
      <c r="AB129" s="257" t="str">
        <f>IF(GUS_2020!AB129&lt;&gt;"",GUS_2020!AB129*41.868/1000,"")</f>
        <v/>
      </c>
      <c r="AC129" s="257" t="str">
        <f>IF(GUS_2020!AC129&lt;&gt;"",GUS_2020!AC129*41.868/1000,"")</f>
        <v/>
      </c>
      <c r="AD129" s="257" t="str">
        <f>IF(GUS_2020!AD129&lt;&gt;"",GUS_2020!AD129*41.868/1000,"")</f>
        <v/>
      </c>
      <c r="AE129" s="257">
        <f>IF(GUS_2020!AE129&lt;&gt;"",GUS_2020!AE129*41.868/1000,"")</f>
        <v>22.985532000000003</v>
      </c>
      <c r="AF129" s="257" t="str">
        <f>IF(GUS_2020!AF129&lt;&gt;"",GUS_2020!AF129*41.868/1000,"")</f>
        <v/>
      </c>
      <c r="AG129" s="257" t="str">
        <f>IF(GUS_2020!AG129&lt;&gt;"",GUS_2020!AG129*41.868/1000,"")</f>
        <v/>
      </c>
      <c r="AH129" s="257" t="str">
        <f>IF(GUS_2020!AH129&lt;&gt;"",GUS_2020!AH129*41.868/1000,"")</f>
        <v/>
      </c>
      <c r="AI129" s="257" t="str">
        <f>IF(GUS_2020!AI129&lt;&gt;"",GUS_2020!AI129*41.868/1000,"")</f>
        <v/>
      </c>
      <c r="AJ129" s="257" t="str">
        <f>IF(GUS_2020!AJ129&lt;&gt;"",GUS_2020!AJ129*41.868/1000,"")</f>
        <v/>
      </c>
      <c r="AK129" s="257" t="str">
        <f>IF(GUS_2020!AK129&lt;&gt;"",GUS_2020!AK129*41.868/1000,"")</f>
        <v/>
      </c>
      <c r="AL129" s="257">
        <f>IF(GUS_2020!AL129&lt;&gt;"",GUS_2020!AL129*41.868/1000,"")</f>
        <v>2.8470240000000002</v>
      </c>
      <c r="AM129" s="257" t="str">
        <f>IF(GUS_2020!AM129&lt;&gt;"",GUS_2020!AM129*41.868/1000,"")</f>
        <v/>
      </c>
      <c r="AN129" s="257" t="str">
        <f>IF(GUS_2020!AN129&lt;&gt;"",GUS_2020!AN129*41.868/1000,"")</f>
        <v/>
      </c>
      <c r="AO129" s="257" t="str">
        <f>IF(GUS_2020!AO129&lt;&gt;"",GUS_2020!AO129*41.868/1000,"")</f>
        <v/>
      </c>
      <c r="AP129" s="257" t="str">
        <f>IF(GUS_2020!AP129&lt;&gt;"",GUS_2020!AP129*41.868/1000,"")</f>
        <v/>
      </c>
      <c r="AQ129" s="257" t="str">
        <f>IF(GUS_2020!AQ129&lt;&gt;"",GUS_2020!AQ129*41.868/1000,"")</f>
        <v/>
      </c>
      <c r="AR129" s="257" t="str">
        <f>IF(GUS_2020!AR129&lt;&gt;"",GUS_2020!AR129*41.868/1000,"")</f>
        <v/>
      </c>
      <c r="AS129" s="257" t="str">
        <f>IF(GUS_2020!AS129&lt;&gt;"",GUS_2020!AS129*41.868/1000,"")</f>
        <v/>
      </c>
      <c r="AT129" s="257">
        <f>IF(GUS_2020!AT129&lt;&gt;"",GUS_2020!AT129*41.868/1000,"")</f>
        <v>160.814988</v>
      </c>
      <c r="AU129" s="257">
        <f>IF(GUS_2020!AU129&lt;&gt;"",GUS_2020!AU129*41.868/1000,"")</f>
        <v>120.07742399999999</v>
      </c>
      <c r="AV129" s="257" t="str">
        <f>IF(GUS_2020!AV129&lt;&gt;"",GUS_2020!AV129*41.868/1000,"")</f>
        <v/>
      </c>
      <c r="AW129" s="257" t="str">
        <f>IF(GUS_2020!AW129&lt;&gt;"",GUS_2020!AW129*41.868/1000,"")</f>
        <v/>
      </c>
      <c r="AX129" s="257" t="str">
        <f>IF(GUS_2020!AX129&lt;&gt;"",GUS_2020!AX129*41.868/1000,"")</f>
        <v/>
      </c>
      <c r="AY129" s="257" t="str">
        <f>IF(GUS_2020!AY129&lt;&gt;"",GUS_2020!AY129*41.868/1000,"")</f>
        <v/>
      </c>
      <c r="AZ129" s="257">
        <f>IF(GUS_2020!AZ129&lt;&gt;"",GUS_2020!AZ129*41.868/1000,"")</f>
        <v>3.1401000000000003</v>
      </c>
      <c r="BA129" s="257">
        <f>IF(GUS_2020!BA129&lt;&gt;"",GUS_2020!BA129*41.868/1000,"")</f>
        <v>0.79549200000000009</v>
      </c>
      <c r="BB129" s="257">
        <f>IF(GUS_2020!BB129&lt;&gt;"",GUS_2020!BB129*41.868/1000,"")</f>
        <v>104.50252800000001</v>
      </c>
      <c r="BC129" s="257" t="str">
        <f>IF(GUS_2020!BC129&lt;&gt;"",GUS_2020!BC129*41.868/1000,"")</f>
        <v/>
      </c>
      <c r="BD129" s="257" t="str">
        <f>IF(GUS_2020!BD129&lt;&gt;"",GUS_2020!BD129*41.868/1000,"")</f>
        <v/>
      </c>
      <c r="BE129" s="257" t="str">
        <f>IF(GUS_2020!BE129&lt;&gt;"",GUS_2020!BE129*41.868/1000,"")</f>
        <v/>
      </c>
      <c r="BF129" s="257" t="str">
        <f>IF(GUS_2020!BF129&lt;&gt;"",GUS_2020!BF129*41.868/1000,"")</f>
        <v/>
      </c>
      <c r="BG129" s="257" t="str">
        <f>IF(GUS_2020!BG129&lt;&gt;"",GUS_2020!BG129*41.868/1000,"")</f>
        <v/>
      </c>
      <c r="BH129" s="257" t="str">
        <f>IF(GUS_2020!BH129&lt;&gt;"",GUS_2020!BH129*41.868/1000,"")</f>
        <v/>
      </c>
      <c r="BI129" s="257" t="str">
        <f>IF(GUS_2020!BI129&lt;&gt;"",GUS_2020!BI129*41.868/1000,"")</f>
        <v/>
      </c>
      <c r="BJ129" s="257" t="str">
        <f>IF(GUS_2020!BJ129&lt;&gt;"",GUS_2020!BJ129*41.868/1000,"")</f>
        <v/>
      </c>
      <c r="BK129" s="257" t="str">
        <f>IF(GUS_2020!BK129&lt;&gt;"",GUS_2020!BK129*41.868/1000,"")</f>
        <v/>
      </c>
      <c r="BL129" s="257" t="str">
        <f>IF(GUS_2020!BL129&lt;&gt;"",GUS_2020!BL129*41.868/1000,"")</f>
        <v/>
      </c>
      <c r="BM129" s="257">
        <f>IF(GUS_2020!BM129&lt;&gt;"",GUS_2020!BM129*41.868/1000,"")</f>
        <v>11.639303999999999</v>
      </c>
      <c r="BN129" s="257" t="str">
        <f>IF(GUS_2020!BN129&lt;&gt;"",GUS_2020!BN129*41.868/1000,"")</f>
        <v/>
      </c>
      <c r="BO129" s="257" t="str">
        <f>IF(GUS_2020!BO129&lt;&gt;"",GUS_2020!BO129*41.868/1000,"")</f>
        <v/>
      </c>
      <c r="BP129" s="257" t="str">
        <f>IF(GUS_2020!BP129&lt;&gt;"",GUS_2020!BP129*41.868/1000,"")</f>
        <v/>
      </c>
      <c r="BQ129" s="257" t="str">
        <f>IF(GUS_2020!BQ129&lt;&gt;"",GUS_2020!BQ129*41.868/1000,"")</f>
        <v/>
      </c>
      <c r="BR129" s="257">
        <f>IF(GUS_2020!BR129&lt;&gt;"",GUS_2020!BR129*41.868/1000,"")</f>
        <v>152.27391599999999</v>
      </c>
      <c r="BS129" s="257">
        <f>IF(GUS_2020!BS129&lt;&gt;"",GUS_2020!BS129*41.868/1000,"")</f>
        <v>108.01944</v>
      </c>
    </row>
    <row r="130" spans="1:71" ht="22.5">
      <c r="A130" s="256" t="s">
        <v>771</v>
      </c>
      <c r="B130" s="257">
        <f>IF(GUS_2020!B130&lt;&gt;"",GUS_2020!B130*41.868/1000,"")</f>
        <v>161.06619599999999</v>
      </c>
      <c r="C130" s="257">
        <f>IF(GUS_2020!C130&lt;&gt;"",GUS_2020!C130*41.868/1000,"")</f>
        <v>31.568472</v>
      </c>
      <c r="D130" s="257" t="str">
        <f>IF(GUS_2020!D130&lt;&gt;"",GUS_2020!D130*41.868/1000,"")</f>
        <v/>
      </c>
      <c r="E130" s="257" t="str">
        <f>IF(GUS_2020!E130&lt;&gt;"",GUS_2020!E130*41.868/1000,"")</f>
        <v/>
      </c>
      <c r="F130" s="257">
        <f>IF(GUS_2020!F130&lt;&gt;"",GUS_2020!F130*41.868/1000,"")</f>
        <v>31.149792000000001</v>
      </c>
      <c r="G130" s="257" t="str">
        <f>IF(GUS_2020!G130&lt;&gt;"",GUS_2020!G130*41.868/1000,"")</f>
        <v/>
      </c>
      <c r="H130" s="257">
        <f>IF(GUS_2020!H130&lt;&gt;"",GUS_2020!H130*41.868/1000,"")</f>
        <v>0.20934</v>
      </c>
      <c r="I130" s="257">
        <f>IF(GUS_2020!I130&lt;&gt;"",GUS_2020!I130*41.868/1000,"")</f>
        <v>0</v>
      </c>
      <c r="J130" s="257">
        <f>IF(GUS_2020!J130&lt;&gt;"",GUS_2020!J130*41.868/1000,"")</f>
        <v>0.16747200000000001</v>
      </c>
      <c r="K130" s="257" t="str">
        <f>IF(GUS_2020!K130&lt;&gt;"",GUS_2020!K130*41.868/1000,"")</f>
        <v/>
      </c>
      <c r="L130" s="257" t="str">
        <f>IF(GUS_2020!L130&lt;&gt;"",GUS_2020!L130*41.868/1000,"")</f>
        <v/>
      </c>
      <c r="M130" s="257">
        <f>IF(GUS_2020!M130&lt;&gt;"",GUS_2020!M130*41.868/1000,"")</f>
        <v>4.1868000000000002E-2</v>
      </c>
      <c r="N130" s="257" t="str">
        <f>IF(GUS_2020!N130&lt;&gt;"",GUS_2020!N130*41.868/1000,"")</f>
        <v/>
      </c>
      <c r="O130" s="257" t="str">
        <f>IF(GUS_2020!O130&lt;&gt;"",GUS_2020!O130*41.868/1000,"")</f>
        <v/>
      </c>
      <c r="P130" s="257" t="str">
        <f>IF(GUS_2020!P130&lt;&gt;"",GUS_2020!P130*41.868/1000,"")</f>
        <v/>
      </c>
      <c r="Q130" s="257" t="str">
        <f>IF(GUS_2020!Q130&lt;&gt;"",GUS_2020!Q130*41.868/1000,"")</f>
        <v/>
      </c>
      <c r="R130" s="257" t="str">
        <f>IF(GUS_2020!R130&lt;&gt;"",GUS_2020!R130*41.868/1000,"")</f>
        <v/>
      </c>
      <c r="S130" s="257" t="str">
        <f>IF(GUS_2020!S130&lt;&gt;"",GUS_2020!S130*41.868/1000,"")</f>
        <v/>
      </c>
      <c r="T130" s="257" t="str">
        <f>IF(GUS_2020!T130&lt;&gt;"",GUS_2020!T130*41.868/1000,"")</f>
        <v/>
      </c>
      <c r="U130" s="257" t="str">
        <f>IF(GUS_2020!U130&lt;&gt;"",GUS_2020!U130*41.868/1000,"")</f>
        <v/>
      </c>
      <c r="V130" s="257" t="str">
        <f>IF(GUS_2020!V130&lt;&gt;"",GUS_2020!V130*41.868/1000,"")</f>
        <v/>
      </c>
      <c r="W130" s="257">
        <f>IF(GUS_2020!W130&lt;&gt;"",GUS_2020!W130*41.868/1000,"")</f>
        <v>99.897048000000012</v>
      </c>
      <c r="X130" s="257" t="str">
        <f>IF(GUS_2020!X130&lt;&gt;"",GUS_2020!X130*41.868/1000,"")</f>
        <v/>
      </c>
      <c r="Y130" s="257" t="str">
        <f>IF(GUS_2020!Y130&lt;&gt;"",GUS_2020!Y130*41.868/1000,"")</f>
        <v/>
      </c>
      <c r="Z130" s="257" t="str">
        <f>IF(GUS_2020!Z130&lt;&gt;"",GUS_2020!Z130*41.868/1000,"")</f>
        <v/>
      </c>
      <c r="AA130" s="257" t="str">
        <f>IF(GUS_2020!AA130&lt;&gt;"",GUS_2020!AA130*41.868/1000,"")</f>
        <v/>
      </c>
      <c r="AB130" s="257" t="str">
        <f>IF(GUS_2020!AB130&lt;&gt;"",GUS_2020!AB130*41.868/1000,"")</f>
        <v/>
      </c>
      <c r="AC130" s="257" t="str">
        <f>IF(GUS_2020!AC130&lt;&gt;"",GUS_2020!AC130*41.868/1000,"")</f>
        <v/>
      </c>
      <c r="AD130" s="257" t="str">
        <f>IF(GUS_2020!AD130&lt;&gt;"",GUS_2020!AD130*41.868/1000,"")</f>
        <v/>
      </c>
      <c r="AE130" s="257">
        <f>IF(GUS_2020!AE130&lt;&gt;"",GUS_2020!AE130*41.868/1000,"")</f>
        <v>2.8470240000000002</v>
      </c>
      <c r="AF130" s="257">
        <f>IF(GUS_2020!AF130&lt;&gt;"",GUS_2020!AF130*41.868/1000,"")</f>
        <v>4.1868000000000002E-2</v>
      </c>
      <c r="AG130" s="257" t="str">
        <f>IF(GUS_2020!AG130&lt;&gt;"",GUS_2020!AG130*41.868/1000,"")</f>
        <v/>
      </c>
      <c r="AH130" s="257" t="str">
        <f>IF(GUS_2020!AH130&lt;&gt;"",GUS_2020!AH130*41.868/1000,"")</f>
        <v/>
      </c>
      <c r="AI130" s="257" t="str">
        <f>IF(GUS_2020!AI130&lt;&gt;"",GUS_2020!AI130*41.868/1000,"")</f>
        <v/>
      </c>
      <c r="AJ130" s="257" t="str">
        <f>IF(GUS_2020!AJ130&lt;&gt;"",GUS_2020!AJ130*41.868/1000,"")</f>
        <v/>
      </c>
      <c r="AK130" s="257" t="str">
        <f>IF(GUS_2020!AK130&lt;&gt;"",GUS_2020!AK130*41.868/1000,"")</f>
        <v/>
      </c>
      <c r="AL130" s="257">
        <f>IF(GUS_2020!AL130&lt;&gt;"",GUS_2020!AL130*41.868/1000,"")</f>
        <v>96.589476000000005</v>
      </c>
      <c r="AM130" s="257">
        <f>IF(GUS_2020!AM130&lt;&gt;"",GUS_2020!AM130*41.868/1000,"")</f>
        <v>0.41868</v>
      </c>
      <c r="AN130" s="257" t="str">
        <f>IF(GUS_2020!AN130&lt;&gt;"",GUS_2020!AN130*41.868/1000,"")</f>
        <v/>
      </c>
      <c r="AO130" s="257" t="str">
        <f>IF(GUS_2020!AO130&lt;&gt;"",GUS_2020!AO130*41.868/1000,"")</f>
        <v/>
      </c>
      <c r="AP130" s="257" t="str">
        <f>IF(GUS_2020!AP130&lt;&gt;"",GUS_2020!AP130*41.868/1000,"")</f>
        <v/>
      </c>
      <c r="AQ130" s="257" t="str">
        <f>IF(GUS_2020!AQ130&lt;&gt;"",GUS_2020!AQ130*41.868/1000,"")</f>
        <v/>
      </c>
      <c r="AR130" s="257" t="str">
        <f>IF(GUS_2020!AR130&lt;&gt;"",GUS_2020!AR130*41.868/1000,"")</f>
        <v/>
      </c>
      <c r="AS130" s="257" t="str">
        <f>IF(GUS_2020!AS130&lt;&gt;"",GUS_2020!AS130*41.868/1000,"")</f>
        <v/>
      </c>
      <c r="AT130" s="257">
        <f>IF(GUS_2020!AT130&lt;&gt;"",GUS_2020!AT130*41.868/1000,"")</f>
        <v>1.800324</v>
      </c>
      <c r="AU130" s="257">
        <f>IF(GUS_2020!AU130&lt;&gt;"",GUS_2020!AU130*41.868/1000,"")</f>
        <v>20.431584000000001</v>
      </c>
      <c r="AV130" s="257" t="str">
        <f>IF(GUS_2020!AV130&lt;&gt;"",GUS_2020!AV130*41.868/1000,"")</f>
        <v/>
      </c>
      <c r="AW130" s="257" t="str">
        <f>IF(GUS_2020!AW130&lt;&gt;"",GUS_2020!AW130*41.868/1000,"")</f>
        <v/>
      </c>
      <c r="AX130" s="257" t="str">
        <f>IF(GUS_2020!AX130&lt;&gt;"",GUS_2020!AX130*41.868/1000,"")</f>
        <v/>
      </c>
      <c r="AY130" s="257" t="str">
        <f>IF(GUS_2020!AY130&lt;&gt;"",GUS_2020!AY130*41.868/1000,"")</f>
        <v/>
      </c>
      <c r="AZ130" s="257" t="str">
        <f>IF(GUS_2020!AZ130&lt;&gt;"",GUS_2020!AZ130*41.868/1000,"")</f>
        <v/>
      </c>
      <c r="BA130" s="257" t="str">
        <f>IF(GUS_2020!BA130&lt;&gt;"",GUS_2020!BA130*41.868/1000,"")</f>
        <v/>
      </c>
      <c r="BB130" s="257">
        <f>IF(GUS_2020!BB130&lt;&gt;"",GUS_2020!BB130*41.868/1000,"")</f>
        <v>20.054772</v>
      </c>
      <c r="BC130" s="257" t="str">
        <f>IF(GUS_2020!BC130&lt;&gt;"",GUS_2020!BC130*41.868/1000,"")</f>
        <v/>
      </c>
      <c r="BD130" s="257">
        <f>IF(GUS_2020!BD130&lt;&gt;"",GUS_2020!BD130*41.868/1000,"")</f>
        <v>0.37681200000000004</v>
      </c>
      <c r="BE130" s="257" t="str">
        <f>IF(GUS_2020!BE130&lt;&gt;"",GUS_2020!BE130*41.868/1000,"")</f>
        <v/>
      </c>
      <c r="BF130" s="257" t="str">
        <f>IF(GUS_2020!BF130&lt;&gt;"",GUS_2020!BF130*41.868/1000,"")</f>
        <v/>
      </c>
      <c r="BG130" s="257" t="str">
        <f>IF(GUS_2020!BG130&lt;&gt;"",GUS_2020!BG130*41.868/1000,"")</f>
        <v/>
      </c>
      <c r="BH130" s="257" t="str">
        <f>IF(GUS_2020!BH130&lt;&gt;"",GUS_2020!BH130*41.868/1000,"")</f>
        <v/>
      </c>
      <c r="BI130" s="257" t="str">
        <f>IF(GUS_2020!BI130&lt;&gt;"",GUS_2020!BI130*41.868/1000,"")</f>
        <v/>
      </c>
      <c r="BJ130" s="257" t="str">
        <f>IF(GUS_2020!BJ130&lt;&gt;"",GUS_2020!BJ130*41.868/1000,"")</f>
        <v/>
      </c>
      <c r="BK130" s="257" t="str">
        <f>IF(GUS_2020!BK130&lt;&gt;"",GUS_2020!BK130*41.868/1000,"")</f>
        <v/>
      </c>
      <c r="BL130" s="257" t="str">
        <f>IF(GUS_2020!BL130&lt;&gt;"",GUS_2020!BL130*41.868/1000,"")</f>
        <v/>
      </c>
      <c r="BM130" s="257" t="str">
        <f>IF(GUS_2020!BM130&lt;&gt;"",GUS_2020!BM130*41.868/1000,"")</f>
        <v/>
      </c>
      <c r="BN130" s="257" t="str">
        <f>IF(GUS_2020!BN130&lt;&gt;"",GUS_2020!BN130*41.868/1000,"")</f>
        <v/>
      </c>
      <c r="BO130" s="257" t="str">
        <f>IF(GUS_2020!BO130&lt;&gt;"",GUS_2020!BO130*41.868/1000,"")</f>
        <v/>
      </c>
      <c r="BP130" s="257" t="str">
        <f>IF(GUS_2020!BP130&lt;&gt;"",GUS_2020!BP130*41.868/1000,"")</f>
        <v/>
      </c>
      <c r="BQ130" s="257" t="str">
        <f>IF(GUS_2020!BQ130&lt;&gt;"",GUS_2020!BQ130*41.868/1000,"")</f>
        <v/>
      </c>
      <c r="BR130" s="257">
        <f>IF(GUS_2020!BR130&lt;&gt;"",GUS_2020!BR130*41.868/1000,"")</f>
        <v>0.79549200000000009</v>
      </c>
      <c r="BS130" s="257">
        <f>IF(GUS_2020!BS130&lt;&gt;"",GUS_2020!BS130*41.868/1000,"")</f>
        <v>6.6151439999999999</v>
      </c>
    </row>
    <row r="131" spans="1:71" ht="22.5">
      <c r="A131" s="256" t="s">
        <v>772</v>
      </c>
      <c r="B131" s="257">
        <f>IF(GUS_2020!B131&lt;&gt;"",GUS_2020!B131*41.868/1000,"")</f>
        <v>4.1868000000000002E-2</v>
      </c>
      <c r="C131" s="257" t="str">
        <f>IF(GUS_2020!C131&lt;&gt;"",GUS_2020!C131*41.868/1000,"")</f>
        <v/>
      </c>
      <c r="D131" s="257" t="str">
        <f>IF(GUS_2020!D131&lt;&gt;"",GUS_2020!D131*41.868/1000,"")</f>
        <v/>
      </c>
      <c r="E131" s="257" t="str">
        <f>IF(GUS_2020!E131&lt;&gt;"",GUS_2020!E131*41.868/1000,"")</f>
        <v/>
      </c>
      <c r="F131" s="257" t="str">
        <f>IF(GUS_2020!F131&lt;&gt;"",GUS_2020!F131*41.868/1000,"")</f>
        <v/>
      </c>
      <c r="G131" s="257" t="str">
        <f>IF(GUS_2020!G131&lt;&gt;"",GUS_2020!G131*41.868/1000,"")</f>
        <v/>
      </c>
      <c r="H131" s="257" t="str">
        <f>IF(GUS_2020!H131&lt;&gt;"",GUS_2020!H131*41.868/1000,"")</f>
        <v/>
      </c>
      <c r="I131" s="257" t="str">
        <f>IF(GUS_2020!I131&lt;&gt;"",GUS_2020!I131*41.868/1000,"")</f>
        <v/>
      </c>
      <c r="J131" s="257" t="str">
        <f>IF(GUS_2020!J131&lt;&gt;"",GUS_2020!J131*41.868/1000,"")</f>
        <v/>
      </c>
      <c r="K131" s="257" t="str">
        <f>IF(GUS_2020!K131&lt;&gt;"",GUS_2020!K131*41.868/1000,"")</f>
        <v/>
      </c>
      <c r="L131" s="257" t="str">
        <f>IF(GUS_2020!L131&lt;&gt;"",GUS_2020!L131*41.868/1000,"")</f>
        <v/>
      </c>
      <c r="M131" s="257" t="str">
        <f>IF(GUS_2020!M131&lt;&gt;"",GUS_2020!M131*41.868/1000,"")</f>
        <v/>
      </c>
      <c r="N131" s="257" t="str">
        <f>IF(GUS_2020!N131&lt;&gt;"",GUS_2020!N131*41.868/1000,"")</f>
        <v/>
      </c>
      <c r="O131" s="257" t="str">
        <f>IF(GUS_2020!O131&lt;&gt;"",GUS_2020!O131*41.868/1000,"")</f>
        <v/>
      </c>
      <c r="P131" s="257" t="str">
        <f>IF(GUS_2020!P131&lt;&gt;"",GUS_2020!P131*41.868/1000,"")</f>
        <v/>
      </c>
      <c r="Q131" s="257" t="str">
        <f>IF(GUS_2020!Q131&lt;&gt;"",GUS_2020!Q131*41.868/1000,"")</f>
        <v/>
      </c>
      <c r="R131" s="257" t="str">
        <f>IF(GUS_2020!R131&lt;&gt;"",GUS_2020!R131*41.868/1000,"")</f>
        <v/>
      </c>
      <c r="S131" s="257" t="str">
        <f>IF(GUS_2020!S131&lt;&gt;"",GUS_2020!S131*41.868/1000,"")</f>
        <v/>
      </c>
      <c r="T131" s="257" t="str">
        <f>IF(GUS_2020!T131&lt;&gt;"",GUS_2020!T131*41.868/1000,"")</f>
        <v/>
      </c>
      <c r="U131" s="257" t="str">
        <f>IF(GUS_2020!U131&lt;&gt;"",GUS_2020!U131*41.868/1000,"")</f>
        <v/>
      </c>
      <c r="V131" s="257" t="str">
        <f>IF(GUS_2020!V131&lt;&gt;"",GUS_2020!V131*41.868/1000,"")</f>
        <v/>
      </c>
      <c r="W131" s="257" t="str">
        <f>IF(GUS_2020!W131&lt;&gt;"",GUS_2020!W131*41.868/1000,"")</f>
        <v/>
      </c>
      <c r="X131" s="257" t="str">
        <f>IF(GUS_2020!X131&lt;&gt;"",GUS_2020!X131*41.868/1000,"")</f>
        <v/>
      </c>
      <c r="Y131" s="257" t="str">
        <f>IF(GUS_2020!Y131&lt;&gt;"",GUS_2020!Y131*41.868/1000,"")</f>
        <v/>
      </c>
      <c r="Z131" s="257" t="str">
        <f>IF(GUS_2020!Z131&lt;&gt;"",GUS_2020!Z131*41.868/1000,"")</f>
        <v/>
      </c>
      <c r="AA131" s="257" t="str">
        <f>IF(GUS_2020!AA131&lt;&gt;"",GUS_2020!AA131*41.868/1000,"")</f>
        <v/>
      </c>
      <c r="AB131" s="257" t="str">
        <f>IF(GUS_2020!AB131&lt;&gt;"",GUS_2020!AB131*41.868/1000,"")</f>
        <v/>
      </c>
      <c r="AC131" s="257" t="str">
        <f>IF(GUS_2020!AC131&lt;&gt;"",GUS_2020!AC131*41.868/1000,"")</f>
        <v/>
      </c>
      <c r="AD131" s="257" t="str">
        <f>IF(GUS_2020!AD131&lt;&gt;"",GUS_2020!AD131*41.868/1000,"")</f>
        <v/>
      </c>
      <c r="AE131" s="257" t="str">
        <f>IF(GUS_2020!AE131&lt;&gt;"",GUS_2020!AE131*41.868/1000,"")</f>
        <v/>
      </c>
      <c r="AF131" s="257" t="str">
        <f>IF(GUS_2020!AF131&lt;&gt;"",GUS_2020!AF131*41.868/1000,"")</f>
        <v/>
      </c>
      <c r="AG131" s="257" t="str">
        <f>IF(GUS_2020!AG131&lt;&gt;"",GUS_2020!AG131*41.868/1000,"")</f>
        <v/>
      </c>
      <c r="AH131" s="257" t="str">
        <f>IF(GUS_2020!AH131&lt;&gt;"",GUS_2020!AH131*41.868/1000,"")</f>
        <v/>
      </c>
      <c r="AI131" s="257" t="str">
        <f>IF(GUS_2020!AI131&lt;&gt;"",GUS_2020!AI131*41.868/1000,"")</f>
        <v/>
      </c>
      <c r="AJ131" s="257" t="str">
        <f>IF(GUS_2020!AJ131&lt;&gt;"",GUS_2020!AJ131*41.868/1000,"")</f>
        <v/>
      </c>
      <c r="AK131" s="257" t="str">
        <f>IF(GUS_2020!AK131&lt;&gt;"",GUS_2020!AK131*41.868/1000,"")</f>
        <v/>
      </c>
      <c r="AL131" s="257" t="str">
        <f>IF(GUS_2020!AL131&lt;&gt;"",GUS_2020!AL131*41.868/1000,"")</f>
        <v/>
      </c>
      <c r="AM131" s="257" t="str">
        <f>IF(GUS_2020!AM131&lt;&gt;"",GUS_2020!AM131*41.868/1000,"")</f>
        <v/>
      </c>
      <c r="AN131" s="257" t="str">
        <f>IF(GUS_2020!AN131&lt;&gt;"",GUS_2020!AN131*41.868/1000,"")</f>
        <v/>
      </c>
      <c r="AO131" s="257" t="str">
        <f>IF(GUS_2020!AO131&lt;&gt;"",GUS_2020!AO131*41.868/1000,"")</f>
        <v/>
      </c>
      <c r="AP131" s="257" t="str">
        <f>IF(GUS_2020!AP131&lt;&gt;"",GUS_2020!AP131*41.868/1000,"")</f>
        <v/>
      </c>
      <c r="AQ131" s="257" t="str">
        <f>IF(GUS_2020!AQ131&lt;&gt;"",GUS_2020!AQ131*41.868/1000,"")</f>
        <v/>
      </c>
      <c r="AR131" s="257" t="str">
        <f>IF(GUS_2020!AR131&lt;&gt;"",GUS_2020!AR131*41.868/1000,"")</f>
        <v/>
      </c>
      <c r="AS131" s="257" t="str">
        <f>IF(GUS_2020!AS131&lt;&gt;"",GUS_2020!AS131*41.868/1000,"")</f>
        <v/>
      </c>
      <c r="AT131" s="257" t="str">
        <f>IF(GUS_2020!AT131&lt;&gt;"",GUS_2020!AT131*41.868/1000,"")</f>
        <v/>
      </c>
      <c r="AU131" s="257" t="str">
        <f>IF(GUS_2020!AU131&lt;&gt;"",GUS_2020!AU131*41.868/1000,"")</f>
        <v/>
      </c>
      <c r="AV131" s="257" t="str">
        <f>IF(GUS_2020!AV131&lt;&gt;"",GUS_2020!AV131*41.868/1000,"")</f>
        <v/>
      </c>
      <c r="AW131" s="257" t="str">
        <f>IF(GUS_2020!AW131&lt;&gt;"",GUS_2020!AW131*41.868/1000,"")</f>
        <v/>
      </c>
      <c r="AX131" s="257" t="str">
        <f>IF(GUS_2020!AX131&lt;&gt;"",GUS_2020!AX131*41.868/1000,"")</f>
        <v/>
      </c>
      <c r="AY131" s="257" t="str">
        <f>IF(GUS_2020!AY131&lt;&gt;"",GUS_2020!AY131*41.868/1000,"")</f>
        <v/>
      </c>
      <c r="AZ131" s="257" t="str">
        <f>IF(GUS_2020!AZ131&lt;&gt;"",GUS_2020!AZ131*41.868/1000,"")</f>
        <v/>
      </c>
      <c r="BA131" s="257" t="str">
        <f>IF(GUS_2020!BA131&lt;&gt;"",GUS_2020!BA131*41.868/1000,"")</f>
        <v/>
      </c>
      <c r="BB131" s="257" t="str">
        <f>IF(GUS_2020!BB131&lt;&gt;"",GUS_2020!BB131*41.868/1000,"")</f>
        <v/>
      </c>
      <c r="BC131" s="257" t="str">
        <f>IF(GUS_2020!BC131&lt;&gt;"",GUS_2020!BC131*41.868/1000,"")</f>
        <v/>
      </c>
      <c r="BD131" s="257" t="str">
        <f>IF(GUS_2020!BD131&lt;&gt;"",GUS_2020!BD131*41.868/1000,"")</f>
        <v/>
      </c>
      <c r="BE131" s="257" t="str">
        <f>IF(GUS_2020!BE131&lt;&gt;"",GUS_2020!BE131*41.868/1000,"")</f>
        <v/>
      </c>
      <c r="BF131" s="257" t="str">
        <f>IF(GUS_2020!BF131&lt;&gt;"",GUS_2020!BF131*41.868/1000,"")</f>
        <v/>
      </c>
      <c r="BG131" s="257" t="str">
        <f>IF(GUS_2020!BG131&lt;&gt;"",GUS_2020!BG131*41.868/1000,"")</f>
        <v/>
      </c>
      <c r="BH131" s="257" t="str">
        <f>IF(GUS_2020!BH131&lt;&gt;"",GUS_2020!BH131*41.868/1000,"")</f>
        <v/>
      </c>
      <c r="BI131" s="257" t="str">
        <f>IF(GUS_2020!BI131&lt;&gt;"",GUS_2020!BI131*41.868/1000,"")</f>
        <v/>
      </c>
      <c r="BJ131" s="257" t="str">
        <f>IF(GUS_2020!BJ131&lt;&gt;"",GUS_2020!BJ131*41.868/1000,"")</f>
        <v/>
      </c>
      <c r="BK131" s="257" t="str">
        <f>IF(GUS_2020!BK131&lt;&gt;"",GUS_2020!BK131*41.868/1000,"")</f>
        <v/>
      </c>
      <c r="BL131" s="257" t="str">
        <f>IF(GUS_2020!BL131&lt;&gt;"",GUS_2020!BL131*41.868/1000,"")</f>
        <v/>
      </c>
      <c r="BM131" s="257" t="str">
        <f>IF(GUS_2020!BM131&lt;&gt;"",GUS_2020!BM131*41.868/1000,"")</f>
        <v/>
      </c>
      <c r="BN131" s="257" t="str">
        <f>IF(GUS_2020!BN131&lt;&gt;"",GUS_2020!BN131*41.868/1000,"")</f>
        <v/>
      </c>
      <c r="BO131" s="257" t="str">
        <f>IF(GUS_2020!BO131&lt;&gt;"",GUS_2020!BO131*41.868/1000,"")</f>
        <v/>
      </c>
      <c r="BP131" s="257" t="str">
        <f>IF(GUS_2020!BP131&lt;&gt;"",GUS_2020!BP131*41.868/1000,"")</f>
        <v/>
      </c>
      <c r="BQ131" s="257" t="str">
        <f>IF(GUS_2020!BQ131&lt;&gt;"",GUS_2020!BQ131*41.868/1000,"")</f>
        <v/>
      </c>
      <c r="BR131" s="257" t="str">
        <f>IF(GUS_2020!BR131&lt;&gt;"",GUS_2020!BR131*41.868/1000,"")</f>
        <v/>
      </c>
      <c r="BS131" s="257">
        <f>IF(GUS_2020!BS131&lt;&gt;"",GUS_2020!BS131*41.868/1000,"")</f>
        <v>4.1868000000000002E-2</v>
      </c>
    </row>
    <row r="132" spans="1:71" ht="22.5">
      <c r="A132" s="256" t="s">
        <v>778</v>
      </c>
      <c r="B132" s="257">
        <f>IF(GUS_2020!B132&lt;&gt;"",GUS_2020!B132*41.868/1000,"")</f>
        <v>0</v>
      </c>
      <c r="C132" s="257" t="str">
        <f>IF(GUS_2020!C132&lt;&gt;"",GUS_2020!C132*41.868/1000,"")</f>
        <v/>
      </c>
      <c r="D132" s="257" t="str">
        <f>IF(GUS_2020!D132&lt;&gt;"",GUS_2020!D132*41.868/1000,"")</f>
        <v/>
      </c>
      <c r="E132" s="257" t="str">
        <f>IF(GUS_2020!E132&lt;&gt;"",GUS_2020!E132*41.868/1000,"")</f>
        <v/>
      </c>
      <c r="F132" s="257" t="str">
        <f>IF(GUS_2020!F132&lt;&gt;"",GUS_2020!F132*41.868/1000,"")</f>
        <v/>
      </c>
      <c r="G132" s="257" t="str">
        <f>IF(GUS_2020!G132&lt;&gt;"",GUS_2020!G132*41.868/1000,"")</f>
        <v/>
      </c>
      <c r="H132" s="257" t="str">
        <f>IF(GUS_2020!H132&lt;&gt;"",GUS_2020!H132*41.868/1000,"")</f>
        <v/>
      </c>
      <c r="I132" s="257" t="str">
        <f>IF(GUS_2020!I132&lt;&gt;"",GUS_2020!I132*41.868/1000,"")</f>
        <v/>
      </c>
      <c r="J132" s="257" t="str">
        <f>IF(GUS_2020!J132&lt;&gt;"",GUS_2020!J132*41.868/1000,"")</f>
        <v/>
      </c>
      <c r="K132" s="257" t="str">
        <f>IF(GUS_2020!K132&lt;&gt;"",GUS_2020!K132*41.868/1000,"")</f>
        <v/>
      </c>
      <c r="L132" s="257" t="str">
        <f>IF(GUS_2020!L132&lt;&gt;"",GUS_2020!L132*41.868/1000,"")</f>
        <v/>
      </c>
      <c r="M132" s="257" t="str">
        <f>IF(GUS_2020!M132&lt;&gt;"",GUS_2020!M132*41.868/1000,"")</f>
        <v/>
      </c>
      <c r="N132" s="257" t="str">
        <f>IF(GUS_2020!N132&lt;&gt;"",GUS_2020!N132*41.868/1000,"")</f>
        <v/>
      </c>
      <c r="O132" s="257" t="str">
        <f>IF(GUS_2020!O132&lt;&gt;"",GUS_2020!O132*41.868/1000,"")</f>
        <v/>
      </c>
      <c r="P132" s="257" t="str">
        <f>IF(GUS_2020!P132&lt;&gt;"",GUS_2020!P132*41.868/1000,"")</f>
        <v/>
      </c>
      <c r="Q132" s="257" t="str">
        <f>IF(GUS_2020!Q132&lt;&gt;"",GUS_2020!Q132*41.868/1000,"")</f>
        <v/>
      </c>
      <c r="R132" s="257" t="str">
        <f>IF(GUS_2020!R132&lt;&gt;"",GUS_2020!R132*41.868/1000,"")</f>
        <v/>
      </c>
      <c r="S132" s="257" t="str">
        <f>IF(GUS_2020!S132&lt;&gt;"",GUS_2020!S132*41.868/1000,"")</f>
        <v/>
      </c>
      <c r="T132" s="257" t="str">
        <f>IF(GUS_2020!T132&lt;&gt;"",GUS_2020!T132*41.868/1000,"")</f>
        <v/>
      </c>
      <c r="U132" s="257" t="str">
        <f>IF(GUS_2020!U132&lt;&gt;"",GUS_2020!U132*41.868/1000,"")</f>
        <v/>
      </c>
      <c r="V132" s="257" t="str">
        <f>IF(GUS_2020!V132&lt;&gt;"",GUS_2020!V132*41.868/1000,"")</f>
        <v/>
      </c>
      <c r="W132" s="257">
        <f>IF(GUS_2020!W132&lt;&gt;"",GUS_2020!W132*41.868/1000,"")</f>
        <v>0</v>
      </c>
      <c r="X132" s="257" t="str">
        <f>IF(GUS_2020!X132&lt;&gt;"",GUS_2020!X132*41.868/1000,"")</f>
        <v/>
      </c>
      <c r="Y132" s="257" t="str">
        <f>IF(GUS_2020!Y132&lt;&gt;"",GUS_2020!Y132*41.868/1000,"")</f>
        <v/>
      </c>
      <c r="Z132" s="257" t="str">
        <f>IF(GUS_2020!Z132&lt;&gt;"",GUS_2020!Z132*41.868/1000,"")</f>
        <v/>
      </c>
      <c r="AA132" s="257" t="str">
        <f>IF(GUS_2020!AA132&lt;&gt;"",GUS_2020!AA132*41.868/1000,"")</f>
        <v/>
      </c>
      <c r="AB132" s="257" t="str">
        <f>IF(GUS_2020!AB132&lt;&gt;"",GUS_2020!AB132*41.868/1000,"")</f>
        <v/>
      </c>
      <c r="AC132" s="257" t="str">
        <f>IF(GUS_2020!AC132&lt;&gt;"",GUS_2020!AC132*41.868/1000,"")</f>
        <v/>
      </c>
      <c r="AD132" s="257" t="str">
        <f>IF(GUS_2020!AD132&lt;&gt;"",GUS_2020!AD132*41.868/1000,"")</f>
        <v/>
      </c>
      <c r="AE132" s="257" t="str">
        <f>IF(GUS_2020!AE132&lt;&gt;"",GUS_2020!AE132*41.868/1000,"")</f>
        <v/>
      </c>
      <c r="AF132" s="257" t="str">
        <f>IF(GUS_2020!AF132&lt;&gt;"",GUS_2020!AF132*41.868/1000,"")</f>
        <v/>
      </c>
      <c r="AG132" s="257" t="str">
        <f>IF(GUS_2020!AG132&lt;&gt;"",GUS_2020!AG132*41.868/1000,"")</f>
        <v/>
      </c>
      <c r="AH132" s="257" t="str">
        <f>IF(GUS_2020!AH132&lt;&gt;"",GUS_2020!AH132*41.868/1000,"")</f>
        <v/>
      </c>
      <c r="AI132" s="257" t="str">
        <f>IF(GUS_2020!AI132&lt;&gt;"",GUS_2020!AI132*41.868/1000,"")</f>
        <v/>
      </c>
      <c r="AJ132" s="257">
        <f>IF(GUS_2020!AJ132&lt;&gt;"",GUS_2020!AJ132*41.868/1000,"")</f>
        <v>0</v>
      </c>
      <c r="AK132" s="257" t="str">
        <f>IF(GUS_2020!AK132&lt;&gt;"",GUS_2020!AK132*41.868/1000,"")</f>
        <v/>
      </c>
      <c r="AL132" s="257" t="str">
        <f>IF(GUS_2020!AL132&lt;&gt;"",GUS_2020!AL132*41.868/1000,"")</f>
        <v/>
      </c>
      <c r="AM132" s="257" t="str">
        <f>IF(GUS_2020!AM132&lt;&gt;"",GUS_2020!AM132*41.868/1000,"")</f>
        <v/>
      </c>
      <c r="AN132" s="257" t="str">
        <f>IF(GUS_2020!AN132&lt;&gt;"",GUS_2020!AN132*41.868/1000,"")</f>
        <v/>
      </c>
      <c r="AO132" s="257" t="str">
        <f>IF(GUS_2020!AO132&lt;&gt;"",GUS_2020!AO132*41.868/1000,"")</f>
        <v/>
      </c>
      <c r="AP132" s="257" t="str">
        <f>IF(GUS_2020!AP132&lt;&gt;"",GUS_2020!AP132*41.868/1000,"")</f>
        <v/>
      </c>
      <c r="AQ132" s="257" t="str">
        <f>IF(GUS_2020!AQ132&lt;&gt;"",GUS_2020!AQ132*41.868/1000,"")</f>
        <v/>
      </c>
      <c r="AR132" s="257" t="str">
        <f>IF(GUS_2020!AR132&lt;&gt;"",GUS_2020!AR132*41.868/1000,"")</f>
        <v/>
      </c>
      <c r="AS132" s="257" t="str">
        <f>IF(GUS_2020!AS132&lt;&gt;"",GUS_2020!AS132*41.868/1000,"")</f>
        <v/>
      </c>
      <c r="AT132" s="257" t="str">
        <f>IF(GUS_2020!AT132&lt;&gt;"",GUS_2020!AT132*41.868/1000,"")</f>
        <v/>
      </c>
      <c r="AU132" s="257" t="str">
        <f>IF(GUS_2020!AU132&lt;&gt;"",GUS_2020!AU132*41.868/1000,"")</f>
        <v/>
      </c>
      <c r="AV132" s="257" t="str">
        <f>IF(GUS_2020!AV132&lt;&gt;"",GUS_2020!AV132*41.868/1000,"")</f>
        <v/>
      </c>
      <c r="AW132" s="257" t="str">
        <f>IF(GUS_2020!AW132&lt;&gt;"",GUS_2020!AW132*41.868/1000,"")</f>
        <v/>
      </c>
      <c r="AX132" s="257" t="str">
        <f>IF(GUS_2020!AX132&lt;&gt;"",GUS_2020!AX132*41.868/1000,"")</f>
        <v/>
      </c>
      <c r="AY132" s="257" t="str">
        <f>IF(GUS_2020!AY132&lt;&gt;"",GUS_2020!AY132*41.868/1000,"")</f>
        <v/>
      </c>
      <c r="AZ132" s="257" t="str">
        <f>IF(GUS_2020!AZ132&lt;&gt;"",GUS_2020!AZ132*41.868/1000,"")</f>
        <v/>
      </c>
      <c r="BA132" s="257" t="str">
        <f>IF(GUS_2020!BA132&lt;&gt;"",GUS_2020!BA132*41.868/1000,"")</f>
        <v/>
      </c>
      <c r="BB132" s="257" t="str">
        <f>IF(GUS_2020!BB132&lt;&gt;"",GUS_2020!BB132*41.868/1000,"")</f>
        <v/>
      </c>
      <c r="BC132" s="257" t="str">
        <f>IF(GUS_2020!BC132&lt;&gt;"",GUS_2020!BC132*41.868/1000,"")</f>
        <v/>
      </c>
      <c r="BD132" s="257" t="str">
        <f>IF(GUS_2020!BD132&lt;&gt;"",GUS_2020!BD132*41.868/1000,"")</f>
        <v/>
      </c>
      <c r="BE132" s="257" t="str">
        <f>IF(GUS_2020!BE132&lt;&gt;"",GUS_2020!BE132*41.868/1000,"")</f>
        <v/>
      </c>
      <c r="BF132" s="257" t="str">
        <f>IF(GUS_2020!BF132&lt;&gt;"",GUS_2020!BF132*41.868/1000,"")</f>
        <v/>
      </c>
      <c r="BG132" s="257" t="str">
        <f>IF(GUS_2020!BG132&lt;&gt;"",GUS_2020!BG132*41.868/1000,"")</f>
        <v/>
      </c>
      <c r="BH132" s="257" t="str">
        <f>IF(GUS_2020!BH132&lt;&gt;"",GUS_2020!BH132*41.868/1000,"")</f>
        <v/>
      </c>
      <c r="BI132" s="257" t="str">
        <f>IF(GUS_2020!BI132&lt;&gt;"",GUS_2020!BI132*41.868/1000,"")</f>
        <v/>
      </c>
      <c r="BJ132" s="257" t="str">
        <f>IF(GUS_2020!BJ132&lt;&gt;"",GUS_2020!BJ132*41.868/1000,"")</f>
        <v/>
      </c>
      <c r="BK132" s="257" t="str">
        <f>IF(GUS_2020!BK132&lt;&gt;"",GUS_2020!BK132*41.868/1000,"")</f>
        <v/>
      </c>
      <c r="BL132" s="257" t="str">
        <f>IF(GUS_2020!BL132&lt;&gt;"",GUS_2020!BL132*41.868/1000,"")</f>
        <v/>
      </c>
      <c r="BM132" s="257" t="str">
        <f>IF(GUS_2020!BM132&lt;&gt;"",GUS_2020!BM132*41.868/1000,"")</f>
        <v/>
      </c>
      <c r="BN132" s="257" t="str">
        <f>IF(GUS_2020!BN132&lt;&gt;"",GUS_2020!BN132*41.868/1000,"")</f>
        <v/>
      </c>
      <c r="BO132" s="257" t="str">
        <f>IF(GUS_2020!BO132&lt;&gt;"",GUS_2020!BO132*41.868/1000,"")</f>
        <v/>
      </c>
      <c r="BP132" s="257" t="str">
        <f>IF(GUS_2020!BP132&lt;&gt;"",GUS_2020!BP132*41.868/1000,"")</f>
        <v/>
      </c>
      <c r="BQ132" s="257" t="str">
        <f>IF(GUS_2020!BQ132&lt;&gt;"",GUS_2020!BQ132*41.868/1000,"")</f>
        <v/>
      </c>
      <c r="BR132" s="257" t="str">
        <f>IF(GUS_2020!BR132&lt;&gt;"",GUS_2020!BR132*41.868/1000,"")</f>
        <v/>
      </c>
      <c r="BS132" s="257" t="str">
        <f>IF(GUS_2020!BS132&lt;&gt;"",GUS_2020!BS132*41.868/1000,"")</f>
        <v/>
      </c>
    </row>
    <row r="133" spans="1:71" ht="22.5">
      <c r="A133" s="256" t="s">
        <v>774</v>
      </c>
      <c r="B133" s="257">
        <f>IF(GUS_2020!B133&lt;&gt;"",GUS_2020!B133*41.868/1000,"")</f>
        <v>41.030639999999998</v>
      </c>
      <c r="C133" s="257">
        <f>IF(GUS_2020!C133&lt;&gt;"",GUS_2020!C133*41.868/1000,"")</f>
        <v>11.346228000000002</v>
      </c>
      <c r="D133" s="257">
        <f>IF(GUS_2020!D133&lt;&gt;"",GUS_2020!D133*41.868/1000,"")</f>
        <v>4.563612</v>
      </c>
      <c r="E133" s="257">
        <f>IF(GUS_2020!E133&lt;&gt;"",GUS_2020!E133*41.868/1000,"")</f>
        <v>14.779404000000001</v>
      </c>
      <c r="F133" s="257">
        <f>IF(GUS_2020!F133&lt;&gt;"",GUS_2020!F133*41.868/1000,"")</f>
        <v>0</v>
      </c>
      <c r="G133" s="257" t="str">
        <f>IF(GUS_2020!G133&lt;&gt;"",GUS_2020!G133*41.868/1000,"")</f>
        <v/>
      </c>
      <c r="H133" s="257">
        <f>IF(GUS_2020!H133&lt;&gt;"",GUS_2020!H133*41.868/1000,"")</f>
        <v>3.6843840000000001</v>
      </c>
      <c r="I133" s="257">
        <f>IF(GUS_2020!I133&lt;&gt;"",GUS_2020!I133*41.868/1000,"")</f>
        <v>-4.1868000000000002E-2</v>
      </c>
      <c r="J133" s="257">
        <f>IF(GUS_2020!J133&lt;&gt;"",GUS_2020!J133*41.868/1000,"")</f>
        <v>-11.806775999999999</v>
      </c>
      <c r="K133" s="257" t="str">
        <f>IF(GUS_2020!K133&lt;&gt;"",GUS_2020!K133*41.868/1000,"")</f>
        <v/>
      </c>
      <c r="L133" s="257">
        <f>IF(GUS_2020!L133&lt;&gt;"",GUS_2020!L133*41.868/1000,"")</f>
        <v>0.12560400000000002</v>
      </c>
      <c r="M133" s="257">
        <f>IF(GUS_2020!M133&lt;&gt;"",GUS_2020!M133*41.868/1000,"")</f>
        <v>0</v>
      </c>
      <c r="N133" s="257">
        <f>IF(GUS_2020!N133&lt;&gt;"",GUS_2020!N133*41.868/1000,"")</f>
        <v>0.58615200000000001</v>
      </c>
      <c r="O133" s="257" t="str">
        <f>IF(GUS_2020!O133&lt;&gt;"",GUS_2020!O133*41.868/1000,"")</f>
        <v/>
      </c>
      <c r="P133" s="257">
        <f>IF(GUS_2020!P133&lt;&gt;"",GUS_2020!P133*41.868/1000,"")</f>
        <v>0.58615200000000001</v>
      </c>
      <c r="Q133" s="257" t="str">
        <f>IF(GUS_2020!Q133&lt;&gt;"",GUS_2020!Q133*41.868/1000,"")</f>
        <v/>
      </c>
      <c r="R133" s="257" t="str">
        <f>IF(GUS_2020!R133&lt;&gt;"",GUS_2020!R133*41.868/1000,"")</f>
        <v/>
      </c>
      <c r="S133" s="257" t="str">
        <f>IF(GUS_2020!S133&lt;&gt;"",GUS_2020!S133*41.868/1000,"")</f>
        <v/>
      </c>
      <c r="T133" s="257" t="str">
        <f>IF(GUS_2020!T133&lt;&gt;"",GUS_2020!T133*41.868/1000,"")</f>
        <v/>
      </c>
      <c r="U133" s="257" t="str">
        <f>IF(GUS_2020!U133&lt;&gt;"",GUS_2020!U133*41.868/1000,"")</f>
        <v/>
      </c>
      <c r="V133" s="257" t="str">
        <f>IF(GUS_2020!V133&lt;&gt;"",GUS_2020!V133*41.868/1000,"")</f>
        <v/>
      </c>
      <c r="W133" s="257">
        <f>IF(GUS_2020!W133&lt;&gt;"",GUS_2020!W133*41.868/1000,"")</f>
        <v>-9.127224</v>
      </c>
      <c r="X133" s="257">
        <f>IF(GUS_2020!X133&lt;&gt;"",GUS_2020!X133*41.868/1000,"")</f>
        <v>-7.3687680000000002</v>
      </c>
      <c r="Y133" s="257" t="str">
        <f>IF(GUS_2020!Y133&lt;&gt;"",GUS_2020!Y133*41.868/1000,"")</f>
        <v/>
      </c>
      <c r="Z133" s="257">
        <f>IF(GUS_2020!Z133&lt;&gt;"",GUS_2020!Z133*41.868/1000,"")</f>
        <v>-0.12560400000000002</v>
      </c>
      <c r="AA133" s="257" t="str">
        <f>IF(GUS_2020!AA133&lt;&gt;"",GUS_2020!AA133*41.868/1000,"")</f>
        <v/>
      </c>
      <c r="AB133" s="257" t="str">
        <f>IF(GUS_2020!AB133&lt;&gt;"",GUS_2020!AB133*41.868/1000,"")</f>
        <v/>
      </c>
      <c r="AC133" s="257" t="str">
        <f>IF(GUS_2020!AC133&lt;&gt;"",GUS_2020!AC133*41.868/1000,"")</f>
        <v/>
      </c>
      <c r="AD133" s="257" t="str">
        <f>IF(GUS_2020!AD133&lt;&gt;"",GUS_2020!AD133*41.868/1000,"")</f>
        <v/>
      </c>
      <c r="AE133" s="257">
        <f>IF(GUS_2020!AE133&lt;&gt;"",GUS_2020!AE133*41.868/1000,"")</f>
        <v>-5.2753680000000003</v>
      </c>
      <c r="AF133" s="257" t="str">
        <f>IF(GUS_2020!AF133&lt;&gt;"",GUS_2020!AF133*41.868/1000,"")</f>
        <v/>
      </c>
      <c r="AG133" s="257" t="str">
        <f>IF(GUS_2020!AG133&lt;&gt;"",GUS_2020!AG133*41.868/1000,"")</f>
        <v/>
      </c>
      <c r="AH133" s="257" t="str">
        <f>IF(GUS_2020!AH133&lt;&gt;"",GUS_2020!AH133*41.868/1000,"")</f>
        <v/>
      </c>
      <c r="AI133" s="257">
        <f>IF(GUS_2020!AI133&lt;&gt;"",GUS_2020!AI133*41.868/1000,"")</f>
        <v>0</v>
      </c>
      <c r="AJ133" s="257" t="str">
        <f>IF(GUS_2020!AJ133&lt;&gt;"",GUS_2020!AJ133*41.868/1000,"")</f>
        <v/>
      </c>
      <c r="AK133" s="257">
        <f>IF(GUS_2020!AK133&lt;&gt;"",GUS_2020!AK133*41.868/1000,"")</f>
        <v>0.71175600000000006</v>
      </c>
      <c r="AL133" s="257">
        <f>IF(GUS_2020!AL133&lt;&gt;"",GUS_2020!AL133*41.868/1000,"")</f>
        <v>0.50241600000000008</v>
      </c>
      <c r="AM133" s="257">
        <f>IF(GUS_2020!AM133&lt;&gt;"",GUS_2020!AM133*41.868/1000,"")</f>
        <v>0.62802000000000002</v>
      </c>
      <c r="AN133" s="257" t="str">
        <f>IF(GUS_2020!AN133&lt;&gt;"",GUS_2020!AN133*41.868/1000,"")</f>
        <v/>
      </c>
      <c r="AO133" s="257">
        <f>IF(GUS_2020!AO133&lt;&gt;"",GUS_2020!AO133*41.868/1000,"")</f>
        <v>1.0048320000000002</v>
      </c>
      <c r="AP133" s="257" t="str">
        <f>IF(GUS_2020!AP133&lt;&gt;"",GUS_2020!AP133*41.868/1000,"")</f>
        <v/>
      </c>
      <c r="AQ133" s="257">
        <f>IF(GUS_2020!AQ133&lt;&gt;"",GUS_2020!AQ133*41.868/1000,"")</f>
        <v>0.20934</v>
      </c>
      <c r="AR133" s="257" t="str">
        <f>IF(GUS_2020!AR133&lt;&gt;"",GUS_2020!AR133*41.868/1000,"")</f>
        <v/>
      </c>
      <c r="AS133" s="257">
        <f>IF(GUS_2020!AS133&lt;&gt;"",GUS_2020!AS133*41.868/1000,"")</f>
        <v>0.58615200000000001</v>
      </c>
      <c r="AT133" s="257">
        <f>IF(GUS_2020!AT133&lt;&gt;"",GUS_2020!AT133*41.868/1000,"")</f>
        <v>38.267352000000002</v>
      </c>
      <c r="AU133" s="257" t="str">
        <f>IF(GUS_2020!AU133&lt;&gt;"",GUS_2020!AU133*41.868/1000,"")</f>
        <v/>
      </c>
      <c r="AV133" s="257" t="str">
        <f>IF(GUS_2020!AV133&lt;&gt;"",GUS_2020!AV133*41.868/1000,"")</f>
        <v/>
      </c>
      <c r="AW133" s="257" t="str">
        <f>IF(GUS_2020!AW133&lt;&gt;"",GUS_2020!AW133*41.868/1000,"")</f>
        <v/>
      </c>
      <c r="AX133" s="257" t="str">
        <f>IF(GUS_2020!AX133&lt;&gt;"",GUS_2020!AX133*41.868/1000,"")</f>
        <v/>
      </c>
      <c r="AY133" s="257" t="str">
        <f>IF(GUS_2020!AY133&lt;&gt;"",GUS_2020!AY133*41.868/1000,"")</f>
        <v/>
      </c>
      <c r="AZ133" s="257" t="str">
        <f>IF(GUS_2020!AZ133&lt;&gt;"",GUS_2020!AZ133*41.868/1000,"")</f>
        <v/>
      </c>
      <c r="BA133" s="257" t="str">
        <f>IF(GUS_2020!BA133&lt;&gt;"",GUS_2020!BA133*41.868/1000,"")</f>
        <v/>
      </c>
      <c r="BB133" s="257" t="str">
        <f>IF(GUS_2020!BB133&lt;&gt;"",GUS_2020!BB133*41.868/1000,"")</f>
        <v/>
      </c>
      <c r="BC133" s="257" t="str">
        <f>IF(GUS_2020!BC133&lt;&gt;"",GUS_2020!BC133*41.868/1000,"")</f>
        <v/>
      </c>
      <c r="BD133" s="257" t="str">
        <f>IF(GUS_2020!BD133&lt;&gt;"",GUS_2020!BD133*41.868/1000,"")</f>
        <v/>
      </c>
      <c r="BE133" s="257" t="str">
        <f>IF(GUS_2020!BE133&lt;&gt;"",GUS_2020!BE133*41.868/1000,"")</f>
        <v/>
      </c>
      <c r="BF133" s="257" t="str">
        <f>IF(GUS_2020!BF133&lt;&gt;"",GUS_2020!BF133*41.868/1000,"")</f>
        <v/>
      </c>
      <c r="BG133" s="257" t="str">
        <f>IF(GUS_2020!BG133&lt;&gt;"",GUS_2020!BG133*41.868/1000,"")</f>
        <v/>
      </c>
      <c r="BH133" s="257">
        <f>IF(GUS_2020!BH133&lt;&gt;"",GUS_2020!BH133*41.868/1000,"")</f>
        <v>0</v>
      </c>
      <c r="BI133" s="257" t="str">
        <f>IF(GUS_2020!BI133&lt;&gt;"",GUS_2020!BI133*41.868/1000,"")</f>
        <v/>
      </c>
      <c r="BJ133" s="257" t="str">
        <f>IF(GUS_2020!BJ133&lt;&gt;"",GUS_2020!BJ133*41.868/1000,"")</f>
        <v/>
      </c>
      <c r="BK133" s="257" t="str">
        <f>IF(GUS_2020!BK133&lt;&gt;"",GUS_2020!BK133*41.868/1000,"")</f>
        <v/>
      </c>
      <c r="BL133" s="257" t="str">
        <f>IF(GUS_2020!BL133&lt;&gt;"",GUS_2020!BL133*41.868/1000,"")</f>
        <v/>
      </c>
      <c r="BM133" s="257" t="str">
        <f>IF(GUS_2020!BM133&lt;&gt;"",GUS_2020!BM133*41.868/1000,"")</f>
        <v/>
      </c>
      <c r="BN133" s="257" t="str">
        <f>IF(GUS_2020!BN133&lt;&gt;"",GUS_2020!BN133*41.868/1000,"")</f>
        <v/>
      </c>
      <c r="BO133" s="257" t="str">
        <f>IF(GUS_2020!BO133&lt;&gt;"",GUS_2020!BO133*41.868/1000,"")</f>
        <v/>
      </c>
      <c r="BP133" s="257" t="str">
        <f>IF(GUS_2020!BP133&lt;&gt;"",GUS_2020!BP133*41.868/1000,"")</f>
        <v/>
      </c>
      <c r="BQ133" s="257" t="str">
        <f>IF(GUS_2020!BQ133&lt;&gt;"",GUS_2020!BQ133*41.868/1000,"")</f>
        <v/>
      </c>
      <c r="BR133" s="257">
        <f>IF(GUS_2020!BR133&lt;&gt;"",GUS_2020!BR133*41.868/1000,"")</f>
        <v>0</v>
      </c>
      <c r="BS133" s="257" t="str">
        <f>IF(GUS_2020!BS133&lt;&gt;"",GUS_2020!BS133*41.868/1000,"")</f>
        <v/>
      </c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I63"/>
  <sheetViews>
    <sheetView workbookViewId="0">
      <selection activeCell="A5" sqref="A5:XFD24"/>
    </sheetView>
  </sheetViews>
  <sheetFormatPr defaultRowHeight="12.75"/>
  <cols>
    <col min="1" max="1" width="14.7109375" customWidth="1"/>
    <col min="2" max="2" width="13.140625" customWidth="1"/>
    <col min="3" max="3" width="24.7109375" customWidth="1"/>
    <col min="4" max="4" width="47.42578125" customWidth="1"/>
    <col min="5" max="5" width="9.5703125" bestFit="1" customWidth="1"/>
    <col min="6" max="6" width="11.28515625" bestFit="1" customWidth="1"/>
    <col min="7" max="7" width="8.7109375" bestFit="1" customWidth="1"/>
    <col min="8" max="8" width="9.28515625" customWidth="1"/>
    <col min="9" max="9" width="7.42578125" bestFit="1" customWidth="1"/>
    <col min="10" max="10" width="10.7109375" bestFit="1" customWidth="1"/>
  </cols>
  <sheetData>
    <row r="1" spans="2:9" ht="18">
      <c r="B1" s="415" t="s">
        <v>779</v>
      </c>
      <c r="C1" s="416"/>
    </row>
    <row r="2" spans="2:9">
      <c r="C2" s="31"/>
      <c r="D2" s="31"/>
      <c r="E2" s="31"/>
      <c r="F2" s="31"/>
      <c r="G2" s="31"/>
      <c r="H2" s="31"/>
      <c r="I2" s="31"/>
    </row>
    <row r="3" spans="2:9">
      <c r="B3" s="32" t="s">
        <v>780</v>
      </c>
      <c r="C3" s="31"/>
      <c r="D3" s="31"/>
      <c r="E3" s="31"/>
      <c r="F3" s="31"/>
      <c r="G3" s="31"/>
      <c r="H3" s="31"/>
      <c r="I3" s="31"/>
    </row>
    <row r="4" spans="2:9">
      <c r="B4" s="317" t="s">
        <v>781</v>
      </c>
      <c r="C4" s="317" t="s">
        <v>782</v>
      </c>
      <c r="D4" s="317" t="s">
        <v>783</v>
      </c>
      <c r="E4" s="317" t="s">
        <v>784</v>
      </c>
      <c r="F4" s="317" t="s">
        <v>785</v>
      </c>
      <c r="G4" s="317" t="s">
        <v>786</v>
      </c>
      <c r="H4" s="317" t="s">
        <v>787</v>
      </c>
      <c r="I4" s="317" t="s">
        <v>788</v>
      </c>
    </row>
    <row r="5" spans="2:9">
      <c r="B5" s="315" t="s">
        <v>789</v>
      </c>
      <c r="C5" s="315" t="s">
        <v>863</v>
      </c>
      <c r="D5" s="302" t="s">
        <v>864</v>
      </c>
      <c r="E5" s="337" t="s">
        <v>776</v>
      </c>
      <c r="F5" s="315"/>
      <c r="G5" s="315"/>
      <c r="H5" s="315"/>
      <c r="I5" s="315"/>
    </row>
    <row r="6" spans="2:9">
      <c r="B6" s="315" t="s">
        <v>789</v>
      </c>
      <c r="C6" s="315" t="s">
        <v>1030</v>
      </c>
      <c r="D6" s="302" t="s">
        <v>864</v>
      </c>
      <c r="E6" s="337" t="s">
        <v>776</v>
      </c>
      <c r="F6" s="315"/>
      <c r="G6" s="315"/>
      <c r="H6" s="315"/>
      <c r="I6" s="315"/>
    </row>
    <row r="7" spans="2:9">
      <c r="B7" s="316" t="s">
        <v>789</v>
      </c>
      <c r="C7" s="316" t="s">
        <v>865</v>
      </c>
      <c r="D7" s="306" t="s">
        <v>866</v>
      </c>
      <c r="E7" s="338" t="s">
        <v>776</v>
      </c>
      <c r="F7" s="316"/>
      <c r="G7" s="316"/>
      <c r="H7" s="316"/>
      <c r="I7" s="316"/>
    </row>
    <row r="8" spans="2:9">
      <c r="B8" s="315" t="s">
        <v>789</v>
      </c>
      <c r="C8" s="315" t="s">
        <v>867</v>
      </c>
      <c r="D8" s="302" t="s">
        <v>866</v>
      </c>
      <c r="E8" s="337" t="s">
        <v>776</v>
      </c>
      <c r="F8" s="315"/>
      <c r="G8" s="315"/>
      <c r="H8" s="315"/>
      <c r="I8" s="315"/>
    </row>
    <row r="9" spans="2:9">
      <c r="B9" s="316" t="s">
        <v>789</v>
      </c>
      <c r="C9" s="316" t="s">
        <v>868</v>
      </c>
      <c r="D9" s="316" t="s">
        <v>866</v>
      </c>
      <c r="E9" s="338" t="s">
        <v>776</v>
      </c>
      <c r="F9" s="316"/>
      <c r="G9" s="316"/>
      <c r="H9" s="316"/>
      <c r="I9" s="316"/>
    </row>
    <row r="10" spans="2:9">
      <c r="B10" s="315" t="s">
        <v>789</v>
      </c>
      <c r="C10" s="315" t="s">
        <v>869</v>
      </c>
      <c r="D10" s="315" t="s">
        <v>870</v>
      </c>
      <c r="E10" s="337" t="s">
        <v>776</v>
      </c>
      <c r="F10" s="315"/>
      <c r="G10" s="315"/>
      <c r="H10" s="315"/>
      <c r="I10" s="315"/>
    </row>
    <row r="11" spans="2:9">
      <c r="B11" s="316" t="s">
        <v>789</v>
      </c>
      <c r="C11" s="316" t="s">
        <v>871</v>
      </c>
      <c r="D11" s="306" t="s">
        <v>872</v>
      </c>
      <c r="E11" s="338" t="s">
        <v>776</v>
      </c>
      <c r="F11" s="316"/>
      <c r="G11" s="316"/>
      <c r="H11" s="316"/>
      <c r="I11" s="316"/>
    </row>
    <row r="12" spans="2:9">
      <c r="B12" s="315" t="s">
        <v>789</v>
      </c>
      <c r="C12" s="315" t="s">
        <v>1019</v>
      </c>
      <c r="D12" s="302" t="s">
        <v>814</v>
      </c>
      <c r="E12" s="337" t="s">
        <v>776</v>
      </c>
      <c r="F12" s="315"/>
      <c r="G12" s="315"/>
      <c r="H12" s="315"/>
      <c r="I12" s="315"/>
    </row>
    <row r="13" spans="2:9">
      <c r="B13" s="316" t="s">
        <v>789</v>
      </c>
      <c r="C13" s="316" t="s">
        <v>1013</v>
      </c>
      <c r="D13" s="306" t="s">
        <v>812</v>
      </c>
      <c r="E13" s="338" t="s">
        <v>776</v>
      </c>
      <c r="F13" s="316"/>
      <c r="G13" s="316"/>
      <c r="H13" s="316"/>
      <c r="I13" s="316"/>
    </row>
    <row r="14" spans="2:9">
      <c r="B14" s="315" t="s">
        <v>789</v>
      </c>
      <c r="C14" s="315" t="s">
        <v>1014</v>
      </c>
      <c r="D14" s="302" t="s">
        <v>995</v>
      </c>
      <c r="E14" s="337" t="s">
        <v>776</v>
      </c>
      <c r="F14" s="315"/>
      <c r="G14" s="315"/>
      <c r="H14" s="315"/>
      <c r="I14" s="315"/>
    </row>
    <row r="15" spans="2:9">
      <c r="B15" s="316" t="s">
        <v>789</v>
      </c>
      <c r="C15" s="316" t="s">
        <v>1015</v>
      </c>
      <c r="D15" s="316" t="s">
        <v>813</v>
      </c>
      <c r="E15" s="338" t="s">
        <v>776</v>
      </c>
      <c r="F15" s="316"/>
      <c r="G15" s="316"/>
      <c r="H15" s="316"/>
      <c r="I15" s="316"/>
    </row>
    <row r="16" spans="2:9">
      <c r="B16" s="315" t="s">
        <v>789</v>
      </c>
      <c r="C16" s="315" t="s">
        <v>1016</v>
      </c>
      <c r="D16" s="315" t="s">
        <v>997</v>
      </c>
      <c r="E16" s="337" t="s">
        <v>776</v>
      </c>
      <c r="F16" s="315"/>
      <c r="G16" s="315"/>
      <c r="H16" s="315"/>
      <c r="I16" s="315"/>
    </row>
    <row r="17" spans="2:9">
      <c r="B17" s="316" t="s">
        <v>789</v>
      </c>
      <c r="C17" s="316" t="s">
        <v>1017</v>
      </c>
      <c r="D17" s="306" t="s">
        <v>816</v>
      </c>
      <c r="E17" s="338" t="s">
        <v>776</v>
      </c>
      <c r="F17" s="316"/>
      <c r="G17" s="316"/>
      <c r="H17" s="316"/>
      <c r="I17" s="316"/>
    </row>
    <row r="18" spans="2:9">
      <c r="B18" s="315" t="s">
        <v>789</v>
      </c>
      <c r="C18" s="315" t="s">
        <v>1018</v>
      </c>
      <c r="D18" s="302" t="s">
        <v>818</v>
      </c>
      <c r="E18" s="337" t="s">
        <v>776</v>
      </c>
      <c r="F18" s="315"/>
      <c r="G18" s="315"/>
      <c r="H18" s="315"/>
      <c r="I18" s="315"/>
    </row>
    <row r="19" spans="2:9">
      <c r="B19" s="316" t="s">
        <v>789</v>
      </c>
      <c r="C19" s="316" t="s">
        <v>790</v>
      </c>
      <c r="D19" s="316" t="s">
        <v>791</v>
      </c>
      <c r="E19" s="338" t="s">
        <v>776</v>
      </c>
      <c r="F19" s="316"/>
      <c r="G19" s="316"/>
      <c r="H19" s="316"/>
      <c r="I19" s="316"/>
    </row>
    <row r="20" spans="2:9">
      <c r="B20" s="316" t="s">
        <v>789</v>
      </c>
      <c r="C20" s="316" t="s">
        <v>1029</v>
      </c>
      <c r="D20" s="316" t="s">
        <v>791</v>
      </c>
      <c r="E20" s="338" t="s">
        <v>776</v>
      </c>
      <c r="F20" s="316"/>
      <c r="G20" s="316"/>
      <c r="H20" s="316"/>
      <c r="I20" s="316"/>
    </row>
    <row r="21" spans="2:9">
      <c r="B21" s="315" t="s">
        <v>789</v>
      </c>
      <c r="C21" s="315" t="s">
        <v>792</v>
      </c>
      <c r="D21" s="300" t="s">
        <v>793</v>
      </c>
      <c r="E21" s="337" t="s">
        <v>776</v>
      </c>
      <c r="F21" s="315"/>
      <c r="G21" s="315"/>
      <c r="H21" s="315"/>
      <c r="I21" s="315"/>
    </row>
    <row r="22" spans="2:9">
      <c r="B22" s="316" t="s">
        <v>789</v>
      </c>
      <c r="C22" s="316" t="s">
        <v>794</v>
      </c>
      <c r="D22" s="316" t="s">
        <v>296</v>
      </c>
      <c r="E22" s="338" t="s">
        <v>776</v>
      </c>
      <c r="F22" s="316"/>
      <c r="G22" s="316"/>
      <c r="H22" s="316"/>
      <c r="I22" s="316"/>
    </row>
    <row r="23" spans="2:9">
      <c r="B23" s="315" t="s">
        <v>789</v>
      </c>
      <c r="C23" s="315" t="s">
        <v>795</v>
      </c>
      <c r="D23" s="315" t="s">
        <v>796</v>
      </c>
      <c r="E23" s="337" t="s">
        <v>776</v>
      </c>
      <c r="F23" s="315"/>
      <c r="G23" s="315"/>
      <c r="H23" s="315"/>
      <c r="I23" s="315"/>
    </row>
    <row r="24" spans="2:9">
      <c r="B24" s="316" t="s">
        <v>789</v>
      </c>
      <c r="C24" s="316" t="s">
        <v>797</v>
      </c>
      <c r="D24" s="306" t="s">
        <v>798</v>
      </c>
      <c r="E24" s="338" t="s">
        <v>776</v>
      </c>
      <c r="F24" s="316"/>
      <c r="G24" s="316"/>
      <c r="H24" s="316"/>
      <c r="I24" s="316"/>
    </row>
    <row r="25" spans="2:9">
      <c r="B25" s="315" t="s">
        <v>789</v>
      </c>
      <c r="C25" s="315" t="s">
        <v>801</v>
      </c>
      <c r="D25" s="302" t="s">
        <v>802</v>
      </c>
      <c r="E25" s="337" t="s">
        <v>776</v>
      </c>
      <c r="F25" s="315"/>
      <c r="G25" s="315"/>
      <c r="H25" s="315"/>
      <c r="I25" s="315"/>
    </row>
    <row r="26" spans="2:9">
      <c r="B26" s="316" t="s">
        <v>789</v>
      </c>
      <c r="C26" s="316" t="s">
        <v>799</v>
      </c>
      <c r="D26" s="316" t="s">
        <v>800</v>
      </c>
      <c r="E26" s="338" t="s">
        <v>776</v>
      </c>
      <c r="F26" s="316"/>
      <c r="G26" s="316"/>
      <c r="H26" s="316"/>
      <c r="I26" s="316"/>
    </row>
    <row r="27" spans="2:9">
      <c r="B27" s="315" t="s">
        <v>789</v>
      </c>
      <c r="C27" s="315" t="s">
        <v>1020</v>
      </c>
      <c r="D27" s="315" t="s">
        <v>814</v>
      </c>
      <c r="E27" s="337" t="s">
        <v>776</v>
      </c>
      <c r="F27" s="315"/>
      <c r="G27" s="315"/>
      <c r="H27" s="315"/>
      <c r="I27" s="315"/>
    </row>
    <row r="28" spans="2:9">
      <c r="B28" s="316" t="s">
        <v>789</v>
      </c>
      <c r="C28" s="316" t="s">
        <v>811</v>
      </c>
      <c r="D28" s="306" t="s">
        <v>812</v>
      </c>
      <c r="E28" s="338" t="s">
        <v>776</v>
      </c>
      <c r="F28" s="316"/>
      <c r="G28" s="316"/>
      <c r="H28" s="316"/>
      <c r="I28" s="316"/>
    </row>
    <row r="29" spans="2:9">
      <c r="B29" s="315" t="s">
        <v>789</v>
      </c>
      <c r="C29" s="315" t="s">
        <v>994</v>
      </c>
      <c r="D29" s="302" t="s">
        <v>995</v>
      </c>
      <c r="E29" s="337" t="s">
        <v>776</v>
      </c>
      <c r="F29" s="315"/>
      <c r="G29" s="315"/>
      <c r="H29" s="315"/>
      <c r="I29" s="315"/>
    </row>
    <row r="30" spans="2:9">
      <c r="B30" s="316" t="s">
        <v>789</v>
      </c>
      <c r="C30" s="316" t="s">
        <v>993</v>
      </c>
      <c r="D30" s="306" t="s">
        <v>813</v>
      </c>
      <c r="E30" s="338" t="s">
        <v>776</v>
      </c>
      <c r="F30" s="316"/>
      <c r="G30" s="316"/>
      <c r="H30" s="316"/>
      <c r="I30" s="316"/>
    </row>
    <row r="31" spans="2:9">
      <c r="B31" s="315" t="s">
        <v>789</v>
      </c>
      <c r="C31" s="315" t="s">
        <v>996</v>
      </c>
      <c r="D31" s="302" t="s">
        <v>997</v>
      </c>
      <c r="E31" s="337" t="s">
        <v>776</v>
      </c>
      <c r="F31" s="315"/>
      <c r="G31" s="315"/>
      <c r="H31" s="315"/>
      <c r="I31" s="315"/>
    </row>
    <row r="32" spans="2:9">
      <c r="B32" s="316" t="s">
        <v>789</v>
      </c>
      <c r="C32" s="316" t="s">
        <v>815</v>
      </c>
      <c r="D32" s="316" t="s">
        <v>816</v>
      </c>
      <c r="E32" s="338" t="s">
        <v>776</v>
      </c>
      <c r="F32" s="316"/>
      <c r="G32" s="316"/>
      <c r="H32" s="316"/>
      <c r="I32" s="316"/>
    </row>
    <row r="33" spans="2:9">
      <c r="B33" s="315" t="s">
        <v>789</v>
      </c>
      <c r="C33" s="315" t="s">
        <v>817</v>
      </c>
      <c r="D33" s="315" t="s">
        <v>818</v>
      </c>
      <c r="E33" s="337" t="s">
        <v>776</v>
      </c>
      <c r="F33" s="315"/>
      <c r="G33" s="315"/>
      <c r="H33" s="315"/>
      <c r="I33" s="315"/>
    </row>
    <row r="34" spans="2:9">
      <c r="B34" s="316" t="s">
        <v>789</v>
      </c>
      <c r="C34" s="316" t="s">
        <v>803</v>
      </c>
      <c r="D34" s="306" t="s">
        <v>804</v>
      </c>
      <c r="E34" s="338" t="s">
        <v>776</v>
      </c>
      <c r="F34" s="316"/>
      <c r="G34" s="316"/>
      <c r="H34" s="316"/>
      <c r="I34" s="316"/>
    </row>
    <row r="35" spans="2:9">
      <c r="B35" s="315" t="s">
        <v>789</v>
      </c>
      <c r="C35" s="315" t="s">
        <v>805</v>
      </c>
      <c r="D35" s="302" t="s">
        <v>336</v>
      </c>
      <c r="E35" s="337" t="s">
        <v>776</v>
      </c>
      <c r="F35" s="315"/>
      <c r="G35" s="315"/>
      <c r="H35" s="315"/>
      <c r="I35" s="315"/>
    </row>
    <row r="36" spans="2:9">
      <c r="B36" s="316" t="s">
        <v>789</v>
      </c>
      <c r="C36" s="316" t="s">
        <v>806</v>
      </c>
      <c r="D36" s="316" t="s">
        <v>807</v>
      </c>
      <c r="E36" s="338" t="s">
        <v>776</v>
      </c>
      <c r="F36" s="316"/>
      <c r="G36" s="316"/>
      <c r="H36" s="316"/>
      <c r="I36" s="316"/>
    </row>
    <row r="37" spans="2:9">
      <c r="B37" s="315" t="s">
        <v>789</v>
      </c>
      <c r="C37" s="315" t="s">
        <v>808</v>
      </c>
      <c r="D37" s="300" t="s">
        <v>809</v>
      </c>
      <c r="E37" s="337" t="s">
        <v>776</v>
      </c>
      <c r="F37" s="315"/>
      <c r="G37" s="315"/>
      <c r="H37" s="315"/>
      <c r="I37" s="315"/>
    </row>
    <row r="38" spans="2:9">
      <c r="B38" s="316" t="s">
        <v>789</v>
      </c>
      <c r="C38" s="316" t="s">
        <v>810</v>
      </c>
      <c r="D38" s="316" t="s">
        <v>341</v>
      </c>
      <c r="E38" s="338" t="s">
        <v>776</v>
      </c>
      <c r="F38" s="316"/>
      <c r="G38" s="316"/>
      <c r="H38" s="316"/>
      <c r="I38" s="316"/>
    </row>
    <row r="39" spans="2:9">
      <c r="B39" s="315" t="s">
        <v>789</v>
      </c>
      <c r="C39" s="315" t="s">
        <v>819</v>
      </c>
      <c r="D39" s="315" t="s">
        <v>820</v>
      </c>
      <c r="E39" s="337" t="s">
        <v>776</v>
      </c>
      <c r="F39" s="315"/>
      <c r="G39" s="315"/>
      <c r="H39" s="315"/>
      <c r="I39" s="315"/>
    </row>
    <row r="40" spans="2:9">
      <c r="B40" s="316" t="s">
        <v>789</v>
      </c>
      <c r="C40" s="316" t="s">
        <v>821</v>
      </c>
      <c r="D40" s="306" t="s">
        <v>314</v>
      </c>
      <c r="E40" s="338" t="s">
        <v>776</v>
      </c>
      <c r="F40" s="316"/>
      <c r="G40" s="316"/>
      <c r="H40" s="316"/>
      <c r="I40" s="316"/>
    </row>
    <row r="41" spans="2:9">
      <c r="B41" s="315" t="s">
        <v>789</v>
      </c>
      <c r="C41" s="315" t="s">
        <v>822</v>
      </c>
      <c r="D41" s="302" t="s">
        <v>315</v>
      </c>
      <c r="E41" s="337" t="s">
        <v>776</v>
      </c>
      <c r="F41" s="315"/>
      <c r="G41" s="315"/>
      <c r="H41" s="315"/>
      <c r="I41" s="315"/>
    </row>
    <row r="42" spans="2:9">
      <c r="B42" s="316" t="s">
        <v>789</v>
      </c>
      <c r="C42" s="316" t="s">
        <v>823</v>
      </c>
      <c r="D42" s="316" t="s">
        <v>316</v>
      </c>
      <c r="E42" s="338" t="s">
        <v>776</v>
      </c>
      <c r="F42" s="316"/>
      <c r="G42" s="316"/>
      <c r="H42" s="316"/>
      <c r="I42" s="316"/>
    </row>
    <row r="43" spans="2:9">
      <c r="B43" s="315" t="s">
        <v>789</v>
      </c>
      <c r="C43" s="315" t="s">
        <v>824</v>
      </c>
      <c r="D43" s="315" t="s">
        <v>825</v>
      </c>
      <c r="E43" s="337" t="s">
        <v>776</v>
      </c>
      <c r="F43" s="315"/>
      <c r="G43" s="315"/>
      <c r="H43" s="315"/>
      <c r="I43" s="315"/>
    </row>
    <row r="44" spans="2:9">
      <c r="B44" s="316" t="s">
        <v>789</v>
      </c>
      <c r="C44" s="316" t="s">
        <v>826</v>
      </c>
      <c r="D44" s="306" t="s">
        <v>827</v>
      </c>
      <c r="E44" s="338" t="s">
        <v>776</v>
      </c>
      <c r="F44" s="316"/>
      <c r="G44" s="316"/>
      <c r="H44" s="316"/>
      <c r="I44" s="316"/>
    </row>
    <row r="45" spans="2:9">
      <c r="B45" s="315" t="s">
        <v>789</v>
      </c>
      <c r="C45" s="315" t="s">
        <v>828</v>
      </c>
      <c r="D45" s="302" t="s">
        <v>829</v>
      </c>
      <c r="E45" s="337" t="s">
        <v>776</v>
      </c>
      <c r="F45" s="315"/>
      <c r="G45" s="315"/>
      <c r="H45" s="315"/>
      <c r="I45" s="315"/>
    </row>
    <row r="46" spans="2:9">
      <c r="B46" s="316" t="s">
        <v>789</v>
      </c>
      <c r="C46" s="316" t="s">
        <v>830</v>
      </c>
      <c r="D46" s="306" t="s">
        <v>321</v>
      </c>
      <c r="E46" s="338" t="s">
        <v>776</v>
      </c>
      <c r="F46" s="316"/>
      <c r="G46" s="316"/>
      <c r="H46" s="316"/>
      <c r="I46" s="316"/>
    </row>
    <row r="47" spans="2:9">
      <c r="B47" s="315" t="s">
        <v>789</v>
      </c>
      <c r="C47" s="315" t="s">
        <v>831</v>
      </c>
      <c r="D47" s="302" t="s">
        <v>832</v>
      </c>
      <c r="E47" s="337" t="s">
        <v>776</v>
      </c>
      <c r="F47" s="315"/>
      <c r="G47" s="315"/>
      <c r="H47" s="315"/>
      <c r="I47" s="315"/>
    </row>
    <row r="48" spans="2:9">
      <c r="B48" s="316" t="s">
        <v>789</v>
      </c>
      <c r="C48" s="316" t="s">
        <v>833</v>
      </c>
      <c r="D48" s="316" t="s">
        <v>325</v>
      </c>
      <c r="E48" s="338" t="s">
        <v>776</v>
      </c>
      <c r="F48" s="316"/>
      <c r="G48" s="316"/>
      <c r="H48" s="316"/>
      <c r="I48" s="316"/>
    </row>
    <row r="49" spans="2:9">
      <c r="B49" s="315" t="s">
        <v>789</v>
      </c>
      <c r="C49" s="315" t="s">
        <v>834</v>
      </c>
      <c r="D49" s="315" t="s">
        <v>835</v>
      </c>
      <c r="E49" s="337" t="s">
        <v>776</v>
      </c>
      <c r="F49" s="315"/>
      <c r="G49" s="315"/>
      <c r="H49" s="315"/>
      <c r="I49" s="315"/>
    </row>
    <row r="50" spans="2:9">
      <c r="B50" s="316" t="s">
        <v>789</v>
      </c>
      <c r="C50" s="316" t="s">
        <v>836</v>
      </c>
      <c r="D50" s="306" t="s">
        <v>850</v>
      </c>
      <c r="E50" s="338" t="s">
        <v>776</v>
      </c>
      <c r="F50" s="316"/>
      <c r="G50" s="316"/>
      <c r="H50" s="316"/>
      <c r="I50" s="316"/>
    </row>
    <row r="51" spans="2:9">
      <c r="B51" s="315" t="s">
        <v>789</v>
      </c>
      <c r="C51" s="315" t="s">
        <v>837</v>
      </c>
      <c r="D51" s="302" t="s">
        <v>838</v>
      </c>
      <c r="E51" s="337" t="s">
        <v>776</v>
      </c>
      <c r="F51" s="315"/>
      <c r="G51" s="315"/>
      <c r="H51" s="315"/>
      <c r="I51" s="315"/>
    </row>
    <row r="52" spans="2:9">
      <c r="B52" s="316" t="s">
        <v>789</v>
      </c>
      <c r="C52" s="316" t="s">
        <v>839</v>
      </c>
      <c r="D52" s="316" t="s">
        <v>840</v>
      </c>
      <c r="E52" s="338" t="s">
        <v>776</v>
      </c>
      <c r="F52" s="316"/>
      <c r="G52" s="316"/>
      <c r="H52" s="316"/>
      <c r="I52" s="316"/>
    </row>
    <row r="53" spans="2:9">
      <c r="B53" s="315" t="s">
        <v>789</v>
      </c>
      <c r="C53" s="315" t="s">
        <v>841</v>
      </c>
      <c r="D53" s="300" t="s">
        <v>842</v>
      </c>
      <c r="E53" s="337" t="s">
        <v>776</v>
      </c>
      <c r="F53" s="315"/>
      <c r="G53" s="315"/>
      <c r="H53" s="315"/>
      <c r="I53" s="315"/>
    </row>
    <row r="54" spans="2:9">
      <c r="B54" s="316" t="s">
        <v>789</v>
      </c>
      <c r="C54" s="316" t="s">
        <v>843</v>
      </c>
      <c r="D54" s="306" t="s">
        <v>844</v>
      </c>
      <c r="E54" s="338" t="s">
        <v>776</v>
      </c>
      <c r="F54" s="316"/>
      <c r="G54" s="316"/>
      <c r="H54" s="316"/>
      <c r="I54" s="316"/>
    </row>
    <row r="55" spans="2:9">
      <c r="B55" s="315" t="s">
        <v>789</v>
      </c>
      <c r="C55" s="315" t="s">
        <v>845</v>
      </c>
      <c r="D55" s="302" t="s">
        <v>846</v>
      </c>
      <c r="E55" s="337" t="s">
        <v>776</v>
      </c>
      <c r="F55" s="315"/>
      <c r="G55" s="315"/>
      <c r="H55" s="315"/>
      <c r="I55" s="315"/>
    </row>
    <row r="56" spans="2:9">
      <c r="B56" s="316" t="s">
        <v>789</v>
      </c>
      <c r="C56" s="316" t="s">
        <v>847</v>
      </c>
      <c r="D56" s="316" t="s">
        <v>848</v>
      </c>
      <c r="E56" s="338" t="s">
        <v>776</v>
      </c>
      <c r="F56" s="316"/>
      <c r="G56" s="316"/>
      <c r="H56" s="316"/>
      <c r="I56" s="316"/>
    </row>
    <row r="57" spans="2:9">
      <c r="B57" s="315" t="s">
        <v>789</v>
      </c>
      <c r="C57" s="315" t="s">
        <v>849</v>
      </c>
      <c r="D57" s="315" t="s">
        <v>850</v>
      </c>
      <c r="E57" s="337" t="s">
        <v>776</v>
      </c>
      <c r="F57" s="315"/>
      <c r="G57" s="315"/>
      <c r="H57" s="315"/>
      <c r="I57" s="315"/>
    </row>
    <row r="58" spans="2:9">
      <c r="B58" s="316" t="s">
        <v>789</v>
      </c>
      <c r="C58" s="316" t="s">
        <v>851</v>
      </c>
      <c r="D58" s="306" t="s">
        <v>852</v>
      </c>
      <c r="E58" s="338" t="s">
        <v>776</v>
      </c>
      <c r="F58" s="316"/>
      <c r="G58" s="316"/>
      <c r="H58" s="316"/>
      <c r="I58" s="316"/>
    </row>
    <row r="59" spans="2:9">
      <c r="B59" s="315" t="s">
        <v>789</v>
      </c>
      <c r="C59" s="315" t="s">
        <v>853</v>
      </c>
      <c r="D59" s="302" t="s">
        <v>854</v>
      </c>
      <c r="E59" s="337" t="s">
        <v>776</v>
      </c>
      <c r="F59" s="315"/>
      <c r="G59" s="315"/>
      <c r="H59" s="315"/>
      <c r="I59" s="315"/>
    </row>
    <row r="60" spans="2:9">
      <c r="B60" s="316" t="s">
        <v>789</v>
      </c>
      <c r="C60" s="316" t="s">
        <v>855</v>
      </c>
      <c r="D60" s="306" t="s">
        <v>856</v>
      </c>
      <c r="E60" s="338" t="s">
        <v>776</v>
      </c>
      <c r="F60" s="316"/>
      <c r="G60" s="316"/>
      <c r="H60" s="316"/>
      <c r="I60" s="316"/>
    </row>
    <row r="61" spans="2:9">
      <c r="B61" s="315" t="s">
        <v>789</v>
      </c>
      <c r="C61" s="315" t="s">
        <v>857</v>
      </c>
      <c r="D61" s="302" t="s">
        <v>858</v>
      </c>
      <c r="E61" s="337" t="s">
        <v>776</v>
      </c>
      <c r="F61" s="315"/>
      <c r="G61" s="315"/>
      <c r="H61" s="315"/>
      <c r="I61" s="315"/>
    </row>
    <row r="62" spans="2:9">
      <c r="B62" s="316" t="s">
        <v>789</v>
      </c>
      <c r="C62" s="316" t="s">
        <v>859</v>
      </c>
      <c r="D62" s="316" t="s">
        <v>860</v>
      </c>
      <c r="E62" s="338" t="s">
        <v>776</v>
      </c>
      <c r="F62" s="316"/>
      <c r="G62" s="316"/>
      <c r="H62" s="316"/>
      <c r="I62" s="316"/>
    </row>
    <row r="63" spans="2:9">
      <c r="B63" s="315" t="s">
        <v>789</v>
      </c>
      <c r="C63" s="315" t="s">
        <v>861</v>
      </c>
      <c r="D63" s="315" t="s">
        <v>862</v>
      </c>
      <c r="E63" s="337" t="s">
        <v>776</v>
      </c>
      <c r="F63" s="315"/>
      <c r="G63" s="315"/>
      <c r="H63" s="315"/>
      <c r="I63" s="315"/>
    </row>
  </sheetData>
  <mergeCells count="1">
    <mergeCell ref="B1:C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6"/>
  <sheetViews>
    <sheetView showFormulas="1" topLeftCell="A7" workbookViewId="0">
      <selection activeCell="E48" sqref="E48"/>
    </sheetView>
  </sheetViews>
  <sheetFormatPr defaultRowHeight="12.75"/>
  <cols>
    <col min="1" max="1" width="3.140625" customWidth="1"/>
    <col min="2" max="3" width="6.85546875" customWidth="1"/>
    <col min="4" max="4" width="17.140625" customWidth="1"/>
    <col min="5" max="5" width="23.85546875" customWidth="1"/>
    <col min="6" max="10" width="6.85546875" customWidth="1"/>
  </cols>
  <sheetData>
    <row r="1" spans="1:10" ht="18">
      <c r="A1" s="27"/>
    </row>
    <row r="2" spans="1:10" ht="18">
      <c r="A2" s="27"/>
      <c r="B2" s="28"/>
    </row>
    <row r="3" spans="1:10" ht="18">
      <c r="B3" s="33" t="s">
        <v>873</v>
      </c>
      <c r="C3" s="318"/>
    </row>
    <row r="4" spans="1:10" ht="22.5" customHeight="1">
      <c r="A4" s="29"/>
      <c r="C4" s="31"/>
      <c r="D4" s="31"/>
      <c r="E4" s="31"/>
      <c r="F4" s="31"/>
      <c r="G4" s="31"/>
      <c r="H4" s="31"/>
      <c r="I4" s="31"/>
      <c r="J4" s="31"/>
    </row>
    <row r="5" spans="1:10" ht="18" customHeight="1">
      <c r="B5" s="32" t="s">
        <v>874</v>
      </c>
      <c r="C5" s="32"/>
      <c r="D5" s="31"/>
      <c r="E5" s="31"/>
      <c r="F5" s="31"/>
      <c r="G5" s="31"/>
      <c r="H5" s="31"/>
      <c r="I5" s="31"/>
      <c r="J5" s="31"/>
    </row>
    <row r="6" spans="1:10" ht="18" customHeight="1">
      <c r="B6" s="335" t="s">
        <v>875</v>
      </c>
      <c r="C6" s="335" t="s">
        <v>876</v>
      </c>
      <c r="D6" s="335" t="s">
        <v>877</v>
      </c>
      <c r="E6" s="335" t="s">
        <v>878</v>
      </c>
      <c r="F6" s="335" t="s">
        <v>879</v>
      </c>
      <c r="G6" s="335" t="s">
        <v>880</v>
      </c>
      <c r="H6" s="335" t="s">
        <v>881</v>
      </c>
      <c r="I6" s="335" t="s">
        <v>882</v>
      </c>
      <c r="J6" s="335" t="s">
        <v>883</v>
      </c>
    </row>
    <row r="7" spans="1:10" ht="48" customHeight="1" thickBot="1">
      <c r="B7" s="336" t="s">
        <v>884</v>
      </c>
      <c r="C7" s="336" t="s">
        <v>885</v>
      </c>
      <c r="D7" s="336" t="s">
        <v>886</v>
      </c>
      <c r="E7" s="336" t="s">
        <v>887</v>
      </c>
      <c r="F7" s="336" t="s">
        <v>888</v>
      </c>
      <c r="G7" s="336" t="s">
        <v>889</v>
      </c>
      <c r="H7" s="336" t="s">
        <v>890</v>
      </c>
      <c r="I7" s="336" t="s">
        <v>891</v>
      </c>
      <c r="J7" s="336" t="s">
        <v>892</v>
      </c>
    </row>
    <row r="8" spans="1:10" ht="12.75" customHeight="1">
      <c r="B8" s="314" t="s">
        <v>893</v>
      </c>
      <c r="C8" s="314" t="s">
        <v>894</v>
      </c>
      <c r="D8" s="314" t="s">
        <v>895</v>
      </c>
      <c r="E8" s="347" t="s">
        <v>1031</v>
      </c>
      <c r="F8" s="314" t="s">
        <v>776</v>
      </c>
      <c r="G8" s="314" t="s">
        <v>896</v>
      </c>
      <c r="H8" s="314"/>
      <c r="I8" s="314"/>
      <c r="J8" s="314"/>
    </row>
    <row r="9" spans="1:10" ht="12.75" customHeight="1">
      <c r="B9" s="339" t="s">
        <v>893</v>
      </c>
      <c r="C9" s="339" t="s">
        <v>894</v>
      </c>
      <c r="D9" s="339" t="s">
        <v>1021</v>
      </c>
      <c r="E9" s="348" t="s">
        <v>1032</v>
      </c>
      <c r="F9" s="339" t="s">
        <v>776</v>
      </c>
      <c r="G9" s="339" t="s">
        <v>896</v>
      </c>
      <c r="H9" s="339"/>
      <c r="I9" s="339"/>
      <c r="J9" s="339"/>
    </row>
    <row r="10" spans="1:10" ht="12.75" customHeight="1">
      <c r="B10" s="315" t="s">
        <v>893</v>
      </c>
      <c r="C10" s="315" t="s">
        <v>894</v>
      </c>
      <c r="D10" s="315" t="s">
        <v>897</v>
      </c>
      <c r="E10" s="349" t="s">
        <v>1033</v>
      </c>
      <c r="F10" s="315" t="s">
        <v>776</v>
      </c>
      <c r="G10" s="315" t="s">
        <v>896</v>
      </c>
      <c r="H10" s="315"/>
      <c r="I10" s="315"/>
      <c r="J10" s="315"/>
    </row>
    <row r="11" spans="1:10" ht="12.75" customHeight="1">
      <c r="B11" s="316" t="s">
        <v>893</v>
      </c>
      <c r="C11" s="316" t="s">
        <v>894</v>
      </c>
      <c r="D11" s="316" t="s">
        <v>898</v>
      </c>
      <c r="E11" s="316" t="s">
        <v>1034</v>
      </c>
      <c r="F11" s="316" t="s">
        <v>776</v>
      </c>
      <c r="G11" s="316" t="s">
        <v>896</v>
      </c>
      <c r="H11" s="316"/>
      <c r="I11" s="316"/>
      <c r="J11" s="316"/>
    </row>
    <row r="12" spans="1:10" ht="12.75" customHeight="1">
      <c r="B12" s="315" t="s">
        <v>893</v>
      </c>
      <c r="C12" s="315" t="s">
        <v>894</v>
      </c>
      <c r="D12" s="315" t="s">
        <v>899</v>
      </c>
      <c r="E12" s="315" t="s">
        <v>1035</v>
      </c>
      <c r="F12" s="315" t="s">
        <v>776</v>
      </c>
      <c r="G12" s="315" t="s">
        <v>896</v>
      </c>
      <c r="H12" s="315"/>
      <c r="I12" s="315"/>
      <c r="J12" s="315"/>
    </row>
    <row r="13" spans="1:10" ht="12.75" customHeight="1">
      <c r="B13" s="316" t="s">
        <v>893</v>
      </c>
      <c r="C13" s="316" t="s">
        <v>894</v>
      </c>
      <c r="D13" s="316" t="s">
        <v>900</v>
      </c>
      <c r="E13" s="316" t="s">
        <v>1036</v>
      </c>
      <c r="F13" s="316" t="s">
        <v>776</v>
      </c>
      <c r="G13" s="316" t="s">
        <v>896</v>
      </c>
      <c r="H13" s="316"/>
      <c r="I13" s="316"/>
      <c r="J13" s="316"/>
    </row>
    <row r="14" spans="1:10" ht="12.75" customHeight="1">
      <c r="B14" s="315" t="s">
        <v>893</v>
      </c>
      <c r="C14" s="315" t="s">
        <v>894</v>
      </c>
      <c r="D14" s="315" t="s">
        <v>901</v>
      </c>
      <c r="E14" s="315" t="s">
        <v>1037</v>
      </c>
      <c r="F14" s="315" t="s">
        <v>776</v>
      </c>
      <c r="G14" s="315" t="s">
        <v>896</v>
      </c>
      <c r="H14" s="315"/>
      <c r="I14" s="315"/>
      <c r="J14" s="315"/>
    </row>
    <row r="15" spans="1:10" ht="12.75" customHeight="1">
      <c r="B15" s="316" t="s">
        <v>893</v>
      </c>
      <c r="C15" s="316" t="s">
        <v>894</v>
      </c>
      <c r="D15" s="316" t="s">
        <v>1005</v>
      </c>
      <c r="E15" s="316" t="s">
        <v>1038</v>
      </c>
      <c r="F15" s="316" t="s">
        <v>776</v>
      </c>
      <c r="G15" s="316" t="s">
        <v>896</v>
      </c>
      <c r="H15" s="316"/>
      <c r="I15" s="316"/>
      <c r="J15" s="316"/>
    </row>
    <row r="16" spans="1:10" ht="12.75" customHeight="1">
      <c r="B16" s="315" t="s">
        <v>893</v>
      </c>
      <c r="C16" s="315" t="s">
        <v>894</v>
      </c>
      <c r="D16" s="315" t="s">
        <v>902</v>
      </c>
      <c r="E16" s="315" t="s">
        <v>1039</v>
      </c>
      <c r="F16" s="315" t="s">
        <v>776</v>
      </c>
      <c r="G16" s="315" t="s">
        <v>896</v>
      </c>
      <c r="H16" s="315"/>
      <c r="I16" s="315"/>
      <c r="J16" s="315"/>
    </row>
    <row r="17" spans="2:10" ht="12.75" customHeight="1">
      <c r="B17" s="316" t="s">
        <v>893</v>
      </c>
      <c r="C17" s="316" t="s">
        <v>894</v>
      </c>
      <c r="D17" s="316" t="s">
        <v>1003</v>
      </c>
      <c r="E17" s="316" t="s">
        <v>1000</v>
      </c>
      <c r="F17" s="316" t="s">
        <v>776</v>
      </c>
      <c r="G17" s="316" t="s">
        <v>896</v>
      </c>
      <c r="H17" s="316"/>
      <c r="I17" s="316"/>
      <c r="J17" s="316"/>
    </row>
    <row r="18" spans="2:10" ht="12.75" customHeight="1">
      <c r="B18" s="315" t="s">
        <v>893</v>
      </c>
      <c r="C18" s="315" t="s">
        <v>894</v>
      </c>
      <c r="D18" s="315" t="s">
        <v>1001</v>
      </c>
      <c r="E18" s="315" t="s">
        <v>998</v>
      </c>
      <c r="F18" s="315" t="s">
        <v>776</v>
      </c>
      <c r="G18" s="315" t="s">
        <v>896</v>
      </c>
      <c r="H18" s="315"/>
      <c r="I18" s="315"/>
      <c r="J18" s="315"/>
    </row>
    <row r="19" spans="2:10" ht="12.75" customHeight="1">
      <c r="B19" s="316" t="s">
        <v>893</v>
      </c>
      <c r="C19" s="316" t="s">
        <v>894</v>
      </c>
      <c r="D19" s="316" t="s">
        <v>1002</v>
      </c>
      <c r="E19" s="316" t="s">
        <v>999</v>
      </c>
      <c r="F19" s="316" t="s">
        <v>776</v>
      </c>
      <c r="G19" s="316" t="s">
        <v>896</v>
      </c>
      <c r="H19" s="316"/>
      <c r="I19" s="316"/>
      <c r="J19" s="316"/>
    </row>
    <row r="20" spans="2:10" ht="12.75" customHeight="1">
      <c r="B20" s="315" t="s">
        <v>893</v>
      </c>
      <c r="C20" s="315" t="s">
        <v>894</v>
      </c>
      <c r="D20" s="315" t="s">
        <v>903</v>
      </c>
      <c r="E20" s="315" t="s">
        <v>1040</v>
      </c>
      <c r="F20" s="315" t="s">
        <v>776</v>
      </c>
      <c r="G20" s="315" t="s">
        <v>896</v>
      </c>
      <c r="H20" s="315"/>
      <c r="I20" s="315"/>
      <c r="J20" s="315"/>
    </row>
    <row r="21" spans="2:10" ht="12.75" customHeight="1">
      <c r="B21" s="316" t="s">
        <v>893</v>
      </c>
      <c r="C21" s="316" t="s">
        <v>894</v>
      </c>
      <c r="D21" s="316" t="s">
        <v>904</v>
      </c>
      <c r="E21" s="316" t="s">
        <v>1041</v>
      </c>
      <c r="F21" s="316" t="s">
        <v>776</v>
      </c>
      <c r="G21" s="316" t="s">
        <v>896</v>
      </c>
      <c r="H21" s="316"/>
      <c r="I21" s="316"/>
      <c r="J21" s="316"/>
    </row>
    <row r="22" spans="2:10" ht="12.75" customHeight="1">
      <c r="B22" s="315" t="s">
        <v>893</v>
      </c>
      <c r="C22" s="315" t="s">
        <v>894</v>
      </c>
      <c r="D22" s="315" t="s">
        <v>905</v>
      </c>
      <c r="E22" s="315" t="s">
        <v>1042</v>
      </c>
      <c r="F22" s="315" t="s">
        <v>776</v>
      </c>
      <c r="G22" s="315" t="s">
        <v>896</v>
      </c>
      <c r="H22" s="315"/>
      <c r="I22" s="315"/>
      <c r="J22" s="315"/>
    </row>
    <row r="23" spans="2:10" ht="12.75" customHeight="1">
      <c r="B23" s="316" t="s">
        <v>893</v>
      </c>
      <c r="C23" s="316" t="s">
        <v>894</v>
      </c>
      <c r="D23" s="316" t="s">
        <v>906</v>
      </c>
      <c r="E23" s="316" t="s">
        <v>1043</v>
      </c>
      <c r="F23" s="316" t="s">
        <v>776</v>
      </c>
      <c r="G23" s="316" t="s">
        <v>896</v>
      </c>
      <c r="H23" s="316"/>
      <c r="I23" s="316"/>
      <c r="J23" s="316"/>
    </row>
    <row r="24" spans="2:10" ht="12.75" customHeight="1">
      <c r="B24" s="315" t="s">
        <v>893</v>
      </c>
      <c r="C24" s="315" t="s">
        <v>894</v>
      </c>
      <c r="D24" s="315" t="s">
        <v>907</v>
      </c>
      <c r="E24" s="315" t="s">
        <v>1044</v>
      </c>
      <c r="F24" s="315" t="s">
        <v>776</v>
      </c>
      <c r="G24" s="315" t="s">
        <v>896</v>
      </c>
      <c r="H24" s="315"/>
      <c r="I24" s="315"/>
      <c r="J24" s="315"/>
    </row>
    <row r="25" spans="2:10" ht="12.75" customHeight="1">
      <c r="B25" s="316" t="s">
        <v>893</v>
      </c>
      <c r="C25" s="316" t="s">
        <v>894</v>
      </c>
      <c r="D25" s="316" t="s">
        <v>908</v>
      </c>
      <c r="E25" s="316" t="s">
        <v>1045</v>
      </c>
      <c r="F25" s="316" t="s">
        <v>776</v>
      </c>
      <c r="G25" s="316" t="s">
        <v>896</v>
      </c>
      <c r="H25" s="316"/>
      <c r="I25" s="316"/>
      <c r="J25" s="316"/>
    </row>
    <row r="26" spans="2:10" ht="12.75" customHeight="1">
      <c r="B26" s="315" t="s">
        <v>893</v>
      </c>
      <c r="C26" s="315" t="s">
        <v>894</v>
      </c>
      <c r="D26" s="315" t="s">
        <v>909</v>
      </c>
      <c r="E26" s="315" t="s">
        <v>1046</v>
      </c>
      <c r="F26" s="315" t="s">
        <v>776</v>
      </c>
      <c r="G26" s="315" t="s">
        <v>896</v>
      </c>
      <c r="H26" s="315"/>
      <c r="I26" s="315"/>
      <c r="J26" s="315"/>
    </row>
    <row r="27" spans="2:10" ht="12.75" customHeight="1">
      <c r="B27" s="316" t="s">
        <v>910</v>
      </c>
      <c r="C27" s="316" t="s">
        <v>894</v>
      </c>
      <c r="D27" s="316" t="s">
        <v>911</v>
      </c>
      <c r="E27" s="316" t="s">
        <v>912</v>
      </c>
      <c r="F27" s="316" t="s">
        <v>776</v>
      </c>
      <c r="G27" s="316" t="s">
        <v>896</v>
      </c>
      <c r="H27" s="316"/>
      <c r="I27" s="316"/>
      <c r="J27" s="316"/>
    </row>
    <row r="28" spans="2:10" ht="12.75" customHeight="1">
      <c r="B28" s="316" t="s">
        <v>910</v>
      </c>
      <c r="C28" s="316" t="s">
        <v>894</v>
      </c>
      <c r="D28" s="316" t="s">
        <v>1025</v>
      </c>
      <c r="E28" s="316" t="s">
        <v>1027</v>
      </c>
      <c r="F28" s="316" t="s">
        <v>776</v>
      </c>
      <c r="G28" s="316" t="s">
        <v>896</v>
      </c>
      <c r="H28" s="316"/>
      <c r="I28" s="316"/>
      <c r="J28" s="316"/>
    </row>
    <row r="29" spans="2:10" ht="12.75" customHeight="1">
      <c r="B29" s="316" t="s">
        <v>910</v>
      </c>
      <c r="C29" s="316" t="s">
        <v>894</v>
      </c>
      <c r="D29" s="316" t="s">
        <v>1026</v>
      </c>
      <c r="E29" s="316" t="s">
        <v>1028</v>
      </c>
      <c r="F29" s="316" t="s">
        <v>776</v>
      </c>
      <c r="G29" s="316" t="s">
        <v>896</v>
      </c>
      <c r="H29" s="316"/>
      <c r="I29" s="316"/>
      <c r="J29" s="316"/>
    </row>
    <row r="30" spans="2:10" ht="12.75" customHeight="1">
      <c r="B30" s="315" t="s">
        <v>910</v>
      </c>
      <c r="C30" s="315" t="s">
        <v>894</v>
      </c>
      <c r="D30" s="315" t="s">
        <v>913</v>
      </c>
      <c r="E30" s="315" t="s">
        <v>914</v>
      </c>
      <c r="F30" s="315" t="s">
        <v>776</v>
      </c>
      <c r="G30" s="315" t="s">
        <v>896</v>
      </c>
      <c r="H30" s="315"/>
      <c r="I30" s="315"/>
      <c r="J30" s="315"/>
    </row>
    <row r="31" spans="2:10" ht="12.75" customHeight="1">
      <c r="B31" s="316" t="s">
        <v>910</v>
      </c>
      <c r="C31" s="316" t="s">
        <v>894</v>
      </c>
      <c r="D31" s="316" t="s">
        <v>915</v>
      </c>
      <c r="E31" s="316" t="s">
        <v>916</v>
      </c>
      <c r="F31" s="316" t="s">
        <v>776</v>
      </c>
      <c r="G31" s="316" t="s">
        <v>896</v>
      </c>
      <c r="H31" s="316"/>
      <c r="I31" s="316"/>
      <c r="J31" s="316"/>
    </row>
    <row r="32" spans="2:10" ht="12.75" customHeight="1">
      <c r="B32" s="315" t="s">
        <v>910</v>
      </c>
      <c r="C32" s="315" t="s">
        <v>894</v>
      </c>
      <c r="D32" s="315" t="s">
        <v>917</v>
      </c>
      <c r="E32" s="315" t="s">
        <v>918</v>
      </c>
      <c r="F32" s="315" t="s">
        <v>776</v>
      </c>
      <c r="G32" s="315" t="s">
        <v>896</v>
      </c>
      <c r="H32" s="315"/>
      <c r="I32" s="315"/>
      <c r="J32" s="315"/>
    </row>
    <row r="33" spans="2:10" ht="12.75" customHeight="1">
      <c r="B33" s="316" t="s">
        <v>910</v>
      </c>
      <c r="C33" s="316" t="s">
        <v>894</v>
      </c>
      <c r="D33" s="316" t="s">
        <v>1012</v>
      </c>
      <c r="E33" s="316" t="s">
        <v>1047</v>
      </c>
      <c r="F33" s="316" t="s">
        <v>776</v>
      </c>
      <c r="G33" s="316" t="s">
        <v>896</v>
      </c>
      <c r="H33" s="316"/>
      <c r="I33" s="316"/>
      <c r="J33" s="316"/>
    </row>
    <row r="34" spans="2:10" ht="12.75" customHeight="1">
      <c r="B34" s="316" t="s">
        <v>910</v>
      </c>
      <c r="C34" s="316" t="s">
        <v>894</v>
      </c>
      <c r="D34" s="316" t="s">
        <v>1006</v>
      </c>
      <c r="E34" s="316" t="s">
        <v>1073</v>
      </c>
      <c r="F34" s="316" t="s">
        <v>776</v>
      </c>
      <c r="G34" s="316" t="s">
        <v>896</v>
      </c>
      <c r="H34" s="316"/>
      <c r="I34" s="316"/>
      <c r="J34" s="316"/>
    </row>
    <row r="35" spans="2:10" ht="12.75" customHeight="1">
      <c r="B35" s="315" t="s">
        <v>910</v>
      </c>
      <c r="C35" s="315" t="s">
        <v>894</v>
      </c>
      <c r="D35" s="315" t="s">
        <v>1004</v>
      </c>
      <c r="E35" s="315" t="s">
        <v>1048</v>
      </c>
      <c r="F35" s="315" t="s">
        <v>776</v>
      </c>
      <c r="G35" s="315" t="s">
        <v>896</v>
      </c>
      <c r="H35" s="315"/>
      <c r="I35" s="315"/>
      <c r="J35" s="315"/>
    </row>
    <row r="36" spans="2:10" ht="12.75" customHeight="1">
      <c r="B36" s="315" t="s">
        <v>910</v>
      </c>
      <c r="C36" s="315" t="s">
        <v>894</v>
      </c>
      <c r="D36" s="315" t="s">
        <v>1007</v>
      </c>
      <c r="E36" s="315" t="s">
        <v>1074</v>
      </c>
      <c r="F36" s="315" t="s">
        <v>776</v>
      </c>
      <c r="G36" s="315" t="s">
        <v>896</v>
      </c>
      <c r="H36" s="315"/>
      <c r="I36" s="315"/>
      <c r="J36" s="315"/>
    </row>
    <row r="37" spans="2:10" ht="12.75" customHeight="1">
      <c r="B37" s="316" t="s">
        <v>910</v>
      </c>
      <c r="C37" s="316" t="s">
        <v>894</v>
      </c>
      <c r="D37" s="316" t="s">
        <v>1008</v>
      </c>
      <c r="E37" s="316" t="s">
        <v>1049</v>
      </c>
      <c r="F37" s="316" t="s">
        <v>776</v>
      </c>
      <c r="G37" s="316" t="s">
        <v>896</v>
      </c>
      <c r="H37" s="316"/>
      <c r="I37" s="316"/>
      <c r="J37" s="316"/>
    </row>
    <row r="38" spans="2:10" ht="12.75" customHeight="1">
      <c r="B38" s="315" t="s">
        <v>910</v>
      </c>
      <c r="C38" s="315" t="s">
        <v>894</v>
      </c>
      <c r="D38" s="315" t="s">
        <v>1009</v>
      </c>
      <c r="E38" s="315" t="s">
        <v>1050</v>
      </c>
      <c r="F38" s="315" t="s">
        <v>776</v>
      </c>
      <c r="G38" s="315" t="s">
        <v>896</v>
      </c>
      <c r="H38" s="315"/>
      <c r="I38" s="315"/>
      <c r="J38" s="315"/>
    </row>
    <row r="39" spans="2:10" ht="12.75" customHeight="1">
      <c r="B39" s="316" t="s">
        <v>910</v>
      </c>
      <c r="C39" s="316" t="s">
        <v>894</v>
      </c>
      <c r="D39" s="316" t="s">
        <v>1010</v>
      </c>
      <c r="E39" s="316" t="s">
        <v>1051</v>
      </c>
      <c r="F39" s="316" t="s">
        <v>776</v>
      </c>
      <c r="G39" s="316" t="s">
        <v>896</v>
      </c>
      <c r="H39" s="316"/>
      <c r="I39" s="316"/>
      <c r="J39" s="316"/>
    </row>
    <row r="40" spans="2:10" ht="12.75" customHeight="1">
      <c r="B40" s="315" t="s">
        <v>910</v>
      </c>
      <c r="C40" s="315" t="s">
        <v>894</v>
      </c>
      <c r="D40" s="315" t="s">
        <v>1011</v>
      </c>
      <c r="E40" s="315" t="s">
        <v>1052</v>
      </c>
      <c r="F40" s="315" t="s">
        <v>776</v>
      </c>
      <c r="G40" s="315" t="s">
        <v>896</v>
      </c>
      <c r="H40" s="315"/>
      <c r="I40" s="315"/>
      <c r="J40" s="315"/>
    </row>
    <row r="41" spans="2:10" ht="12.75" customHeight="1">
      <c r="B41" s="316" t="s">
        <v>369</v>
      </c>
      <c r="C41" s="316" t="s">
        <v>894</v>
      </c>
      <c r="D41" s="316" t="s">
        <v>919</v>
      </c>
      <c r="E41" s="316" t="s">
        <v>920</v>
      </c>
      <c r="F41" s="316" t="s">
        <v>776</v>
      </c>
      <c r="G41" s="316" t="s">
        <v>896</v>
      </c>
      <c r="H41" s="316"/>
      <c r="I41" s="316"/>
      <c r="J41" s="316"/>
    </row>
    <row r="42" spans="2:10" ht="12.75" customHeight="1">
      <c r="B42" s="316" t="s">
        <v>369</v>
      </c>
      <c r="C42" s="316" t="s">
        <v>894</v>
      </c>
      <c r="D42" s="316" t="s">
        <v>1022</v>
      </c>
      <c r="E42" s="316" t="s">
        <v>1075</v>
      </c>
      <c r="F42" s="316" t="s">
        <v>776</v>
      </c>
      <c r="G42" s="316" t="s">
        <v>896</v>
      </c>
      <c r="H42" s="316"/>
      <c r="I42" s="316"/>
      <c r="J42" s="316"/>
    </row>
    <row r="43" spans="2:10" ht="12.75" customHeight="1">
      <c r="B43" s="316" t="s">
        <v>369</v>
      </c>
      <c r="C43" s="316" t="s">
        <v>894</v>
      </c>
      <c r="D43" s="316" t="s">
        <v>1023</v>
      </c>
      <c r="E43" s="316" t="s">
        <v>1024</v>
      </c>
      <c r="F43" s="316" t="s">
        <v>776</v>
      </c>
      <c r="G43" s="316" t="s">
        <v>896</v>
      </c>
      <c r="H43" s="316"/>
      <c r="I43" s="316"/>
      <c r="J43" s="316"/>
    </row>
    <row r="44" spans="2:10" ht="12.75" customHeight="1">
      <c r="B44" s="315" t="s">
        <v>369</v>
      </c>
      <c r="C44" s="315" t="s">
        <v>894</v>
      </c>
      <c r="D44" s="315" t="s">
        <v>921</v>
      </c>
      <c r="E44" s="315" t="s">
        <v>1076</v>
      </c>
      <c r="F44" s="315" t="s">
        <v>776</v>
      </c>
      <c r="G44" s="315" t="s">
        <v>896</v>
      </c>
      <c r="H44" s="315"/>
      <c r="I44" s="315"/>
      <c r="J44" s="315"/>
    </row>
    <row r="45" spans="2:10" ht="12.75" customHeight="1">
      <c r="B45" s="316" t="s">
        <v>369</v>
      </c>
      <c r="C45" s="316" t="s">
        <v>894</v>
      </c>
      <c r="D45" s="316" t="s">
        <v>922</v>
      </c>
      <c r="E45" s="316" t="s">
        <v>1077</v>
      </c>
      <c r="F45" s="316" t="s">
        <v>776</v>
      </c>
      <c r="G45" s="316" t="s">
        <v>896</v>
      </c>
      <c r="H45" s="316"/>
      <c r="I45" s="316"/>
      <c r="J45" s="316"/>
    </row>
    <row r="46" spans="2:10" ht="12.75" customHeight="1">
      <c r="B46" s="315" t="s">
        <v>369</v>
      </c>
      <c r="C46" s="315" t="s">
        <v>894</v>
      </c>
      <c r="D46" s="315" t="s">
        <v>923</v>
      </c>
      <c r="E46" s="315" t="s">
        <v>1078</v>
      </c>
      <c r="F46" s="315" t="s">
        <v>776</v>
      </c>
      <c r="G46" s="315" t="s">
        <v>896</v>
      </c>
      <c r="H46" s="315"/>
      <c r="I46" s="315"/>
      <c r="J46" s="315"/>
    </row>
    <row r="47" spans="2:10" ht="12.75" customHeight="1">
      <c r="B47" s="316" t="s">
        <v>369</v>
      </c>
      <c r="C47" s="316" t="s">
        <v>894</v>
      </c>
      <c r="D47" s="316" t="s">
        <v>924</v>
      </c>
      <c r="E47" s="316" t="s">
        <v>1079</v>
      </c>
      <c r="F47" s="316" t="s">
        <v>776</v>
      </c>
      <c r="G47" s="316" t="s">
        <v>896</v>
      </c>
      <c r="H47" s="316"/>
      <c r="I47" s="316"/>
      <c r="J47" s="316"/>
    </row>
    <row r="48" spans="2:10" ht="12.75" customHeight="1">
      <c r="B48" s="315" t="s">
        <v>369</v>
      </c>
      <c r="C48" s="315" t="s">
        <v>894</v>
      </c>
      <c r="D48" s="315" t="s">
        <v>925</v>
      </c>
      <c r="E48" s="315" t="s">
        <v>1053</v>
      </c>
      <c r="F48" s="315" t="s">
        <v>776</v>
      </c>
      <c r="G48" s="315" t="s">
        <v>896</v>
      </c>
      <c r="H48" s="315"/>
      <c r="I48" s="315"/>
      <c r="J48" s="315"/>
    </row>
    <row r="49" spans="2:10" ht="12.75" customHeight="1">
      <c r="B49" s="316" t="s">
        <v>369</v>
      </c>
      <c r="C49" s="316" t="s">
        <v>894</v>
      </c>
      <c r="D49" s="316" t="s">
        <v>926</v>
      </c>
      <c r="E49" s="316" t="s">
        <v>1054</v>
      </c>
      <c r="F49" s="316" t="s">
        <v>776</v>
      </c>
      <c r="G49" s="316" t="s">
        <v>896</v>
      </c>
      <c r="H49" s="316"/>
      <c r="I49" s="316"/>
      <c r="J49" s="316"/>
    </row>
    <row r="50" spans="2:10" ht="12.75" customHeight="1">
      <c r="B50" s="315" t="s">
        <v>369</v>
      </c>
      <c r="C50" s="315" t="s">
        <v>894</v>
      </c>
      <c r="D50" s="315" t="s">
        <v>927</v>
      </c>
      <c r="E50" s="315" t="s">
        <v>1055</v>
      </c>
      <c r="F50" s="315" t="s">
        <v>776</v>
      </c>
      <c r="G50" s="315" t="s">
        <v>896</v>
      </c>
      <c r="H50" s="315"/>
      <c r="I50" s="315"/>
      <c r="J50" s="315"/>
    </row>
    <row r="51" spans="2:10" ht="12.75" customHeight="1">
      <c r="B51" s="316" t="s">
        <v>369</v>
      </c>
      <c r="C51" s="316" t="s">
        <v>894</v>
      </c>
      <c r="D51" s="316" t="s">
        <v>928</v>
      </c>
      <c r="E51" s="316" t="s">
        <v>1056</v>
      </c>
      <c r="F51" s="316" t="s">
        <v>776</v>
      </c>
      <c r="G51" s="316" t="s">
        <v>896</v>
      </c>
      <c r="H51" s="316"/>
      <c r="I51" s="316"/>
      <c r="J51" s="316"/>
    </row>
    <row r="52" spans="2:10" ht="12.75" customHeight="1">
      <c r="B52" s="315" t="s">
        <v>369</v>
      </c>
      <c r="C52" s="315" t="s">
        <v>894</v>
      </c>
      <c r="D52" s="315" t="s">
        <v>929</v>
      </c>
      <c r="E52" s="315" t="s">
        <v>1057</v>
      </c>
      <c r="F52" s="315" t="s">
        <v>776</v>
      </c>
      <c r="G52" s="315" t="s">
        <v>896</v>
      </c>
      <c r="H52" s="315"/>
      <c r="I52" s="315"/>
      <c r="J52" s="315"/>
    </row>
    <row r="53" spans="2:10" ht="12.75" customHeight="1">
      <c r="B53" s="316" t="s">
        <v>369</v>
      </c>
      <c r="C53" s="316" t="s">
        <v>894</v>
      </c>
      <c r="D53" s="316" t="s">
        <v>930</v>
      </c>
      <c r="E53" s="316" t="s">
        <v>1058</v>
      </c>
      <c r="F53" s="316" t="s">
        <v>776</v>
      </c>
      <c r="G53" s="316" t="s">
        <v>896</v>
      </c>
      <c r="H53" s="316"/>
      <c r="I53" s="316"/>
      <c r="J53" s="316"/>
    </row>
    <row r="54" spans="2:10" ht="12.75" customHeight="1">
      <c r="B54" s="315" t="s">
        <v>369</v>
      </c>
      <c r="C54" s="315" t="s">
        <v>894</v>
      </c>
      <c r="D54" s="315" t="s">
        <v>931</v>
      </c>
      <c r="E54" s="315" t="s">
        <v>1059</v>
      </c>
      <c r="F54" s="315" t="s">
        <v>776</v>
      </c>
      <c r="G54" s="315" t="s">
        <v>896</v>
      </c>
      <c r="H54" s="315"/>
      <c r="I54" s="315"/>
      <c r="J54" s="315"/>
    </row>
    <row r="55" spans="2:10" ht="12.75" customHeight="1">
      <c r="B55" s="316" t="s">
        <v>369</v>
      </c>
      <c r="C55" s="316" t="s">
        <v>894</v>
      </c>
      <c r="D55" s="316" t="s">
        <v>932</v>
      </c>
      <c r="E55" s="316" t="s">
        <v>1060</v>
      </c>
      <c r="F55" s="316" t="s">
        <v>776</v>
      </c>
      <c r="G55" s="316" t="s">
        <v>896</v>
      </c>
      <c r="H55" s="316"/>
      <c r="I55" s="316"/>
      <c r="J55" s="316"/>
    </row>
    <row r="56" spans="2:10" ht="12.75" customHeight="1">
      <c r="B56" s="315" t="s">
        <v>369</v>
      </c>
      <c r="C56" s="315" t="s">
        <v>894</v>
      </c>
      <c r="D56" s="315" t="s">
        <v>933</v>
      </c>
      <c r="E56" s="315" t="s">
        <v>1061</v>
      </c>
      <c r="F56" s="315" t="s">
        <v>776</v>
      </c>
      <c r="G56" s="315" t="s">
        <v>896</v>
      </c>
      <c r="H56" s="315"/>
      <c r="I56" s="315"/>
      <c r="J56" s="315"/>
    </row>
    <row r="57" spans="2:10" ht="12.75" customHeight="1">
      <c r="B57" s="316" t="s">
        <v>910</v>
      </c>
      <c r="C57" s="316" t="s">
        <v>894</v>
      </c>
      <c r="D57" s="316" t="s">
        <v>934</v>
      </c>
      <c r="E57" s="316" t="s">
        <v>1062</v>
      </c>
      <c r="F57" s="316" t="s">
        <v>776</v>
      </c>
      <c r="G57" s="316" t="s">
        <v>896</v>
      </c>
      <c r="H57" s="316"/>
      <c r="I57" s="316"/>
      <c r="J57" s="316"/>
    </row>
    <row r="58" spans="2:10" ht="12.75" customHeight="1">
      <c r="B58" s="315" t="s">
        <v>910</v>
      </c>
      <c r="C58" s="315" t="s">
        <v>894</v>
      </c>
      <c r="D58" s="315" t="s">
        <v>1064</v>
      </c>
      <c r="E58" s="316" t="s">
        <v>1063</v>
      </c>
      <c r="F58" s="315" t="s">
        <v>776</v>
      </c>
      <c r="G58" s="315" t="s">
        <v>896</v>
      </c>
      <c r="H58" s="315"/>
      <c r="I58" s="315"/>
      <c r="J58" s="315"/>
    </row>
    <row r="59" spans="2:10" ht="12.75" customHeight="1">
      <c r="B59" s="316" t="s">
        <v>910</v>
      </c>
      <c r="C59" s="316" t="s">
        <v>894</v>
      </c>
      <c r="D59" s="316" t="s">
        <v>935</v>
      </c>
      <c r="E59" s="316" t="s">
        <v>1065</v>
      </c>
      <c r="F59" s="316" t="s">
        <v>776</v>
      </c>
      <c r="G59" s="316" t="s">
        <v>896</v>
      </c>
      <c r="H59" s="316"/>
      <c r="I59" s="316"/>
      <c r="J59" s="316"/>
    </row>
    <row r="60" spans="2:10" ht="12.75" customHeight="1">
      <c r="B60" s="315" t="s">
        <v>910</v>
      </c>
      <c r="C60" s="315" t="s">
        <v>894</v>
      </c>
      <c r="D60" s="315" t="s">
        <v>936</v>
      </c>
      <c r="E60" s="316" t="s">
        <v>1066</v>
      </c>
      <c r="F60" s="315" t="s">
        <v>776</v>
      </c>
      <c r="G60" s="315" t="s">
        <v>896</v>
      </c>
      <c r="H60" s="315"/>
      <c r="I60" s="315"/>
      <c r="J60" s="315"/>
    </row>
    <row r="61" spans="2:10" ht="12.75" customHeight="1">
      <c r="B61" s="316" t="s">
        <v>910</v>
      </c>
      <c r="C61" s="316" t="s">
        <v>894</v>
      </c>
      <c r="D61" s="316" t="s">
        <v>937</v>
      </c>
      <c r="E61" s="316" t="s">
        <v>1067</v>
      </c>
      <c r="F61" s="316" t="s">
        <v>776</v>
      </c>
      <c r="G61" s="316" t="s">
        <v>896</v>
      </c>
      <c r="H61" s="316"/>
      <c r="I61" s="316"/>
      <c r="J61" s="316"/>
    </row>
    <row r="62" spans="2:10" ht="12.75" customHeight="1">
      <c r="B62" s="315" t="s">
        <v>910</v>
      </c>
      <c r="C62" s="315" t="s">
        <v>894</v>
      </c>
      <c r="D62" s="315" t="s">
        <v>938</v>
      </c>
      <c r="E62" s="316" t="s">
        <v>1068</v>
      </c>
      <c r="F62" s="315" t="s">
        <v>776</v>
      </c>
      <c r="G62" s="315" t="s">
        <v>896</v>
      </c>
      <c r="H62" s="315"/>
      <c r="I62" s="315"/>
      <c r="J62" s="315"/>
    </row>
    <row r="63" spans="2:10" s="346" customFormat="1" ht="12.75" customHeight="1">
      <c r="B63" s="316" t="s">
        <v>910</v>
      </c>
      <c r="C63" s="316" t="s">
        <v>894</v>
      </c>
      <c r="D63" s="316" t="s">
        <v>939</v>
      </c>
      <c r="E63" s="316" t="s">
        <v>1069</v>
      </c>
      <c r="F63" s="316" t="s">
        <v>776</v>
      </c>
      <c r="G63" s="316" t="s">
        <v>896</v>
      </c>
      <c r="H63" s="316"/>
      <c r="I63" s="316"/>
      <c r="J63" s="316"/>
    </row>
    <row r="64" spans="2:10" s="346" customFormat="1" ht="12.75" customHeight="1">
      <c r="B64" s="315" t="s">
        <v>910</v>
      </c>
      <c r="C64" s="315" t="s">
        <v>894</v>
      </c>
      <c r="D64" s="315" t="s">
        <v>940</v>
      </c>
      <c r="E64" s="316" t="s">
        <v>1070</v>
      </c>
      <c r="F64" s="315" t="s">
        <v>776</v>
      </c>
      <c r="G64" s="315" t="s">
        <v>896</v>
      </c>
      <c r="H64" s="315"/>
      <c r="I64" s="315"/>
      <c r="J64" s="315"/>
    </row>
    <row r="65" spans="2:10" s="346" customFormat="1" ht="12.75" customHeight="1">
      <c r="B65" s="316" t="s">
        <v>910</v>
      </c>
      <c r="C65" s="316" t="s">
        <v>894</v>
      </c>
      <c r="D65" s="316" t="s">
        <v>941</v>
      </c>
      <c r="E65" s="316" t="s">
        <v>1071</v>
      </c>
      <c r="F65" s="316" t="s">
        <v>776</v>
      </c>
      <c r="G65" s="316" t="s">
        <v>896</v>
      </c>
      <c r="H65" s="316"/>
      <c r="I65" s="316"/>
      <c r="J65" s="316"/>
    </row>
    <row r="66" spans="2:10" s="346" customFormat="1" ht="12.75" customHeight="1">
      <c r="B66" s="315" t="s">
        <v>910</v>
      </c>
      <c r="C66" s="315" t="s">
        <v>894</v>
      </c>
      <c r="D66" s="315" t="s">
        <v>942</v>
      </c>
      <c r="E66" s="316" t="s">
        <v>943</v>
      </c>
      <c r="F66" s="315" t="s">
        <v>776</v>
      </c>
      <c r="G66" s="315" t="s">
        <v>896</v>
      </c>
      <c r="H66" s="315"/>
      <c r="I66" s="315" t="s">
        <v>801</v>
      </c>
      <c r="J66" s="31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AA60"/>
  <sheetViews>
    <sheetView zoomScale="80" zoomScaleNormal="80" workbookViewId="0">
      <selection activeCell="K28" sqref="K28"/>
    </sheetView>
  </sheetViews>
  <sheetFormatPr defaultRowHeight="12.75"/>
  <cols>
    <col min="1" max="1" width="5.28515625" customWidth="1"/>
    <col min="2" max="2" width="29.85546875" customWidth="1"/>
    <col min="3" max="3" width="36.28515625" customWidth="1"/>
    <col min="4" max="4" width="18" customWidth="1"/>
    <col min="5" max="5" width="17.28515625" style="368" customWidth="1"/>
    <col min="6" max="6" width="19.28515625" customWidth="1"/>
    <col min="7" max="7" width="21" customWidth="1"/>
    <col min="8" max="8" width="17.7109375" bestFit="1" customWidth="1"/>
    <col min="9" max="9" width="14.140625" customWidth="1"/>
    <col min="10" max="16" width="14.7109375" customWidth="1"/>
    <col min="28" max="28" width="12" bestFit="1" customWidth="1"/>
    <col min="29" max="29" width="13" bestFit="1" customWidth="1"/>
  </cols>
  <sheetData>
    <row r="1" spans="1:25" ht="18">
      <c r="B1" s="9" t="s">
        <v>1072</v>
      </c>
      <c r="C1" s="8"/>
      <c r="D1" s="20"/>
      <c r="E1" s="367"/>
      <c r="F1" s="4"/>
      <c r="G1" s="4"/>
      <c r="H1" s="4"/>
      <c r="I1" s="4"/>
      <c r="J1" s="4"/>
      <c r="K1" s="4"/>
      <c r="L1" s="4"/>
      <c r="M1" s="4"/>
    </row>
    <row r="2" spans="1:25">
      <c r="A2" s="6"/>
      <c r="B2" s="7"/>
      <c r="D2" s="3"/>
      <c r="E2" s="367"/>
      <c r="F2" s="4"/>
      <c r="G2" s="4"/>
      <c r="H2" s="4"/>
      <c r="I2" s="4"/>
      <c r="J2" s="4"/>
      <c r="K2" s="4"/>
      <c r="L2" s="4"/>
      <c r="M2" s="4"/>
    </row>
    <row r="3" spans="1:25">
      <c r="D3" s="21" t="s">
        <v>944</v>
      </c>
      <c r="I3" s="4"/>
      <c r="J3" s="4"/>
      <c r="K3" s="4"/>
      <c r="L3" s="4"/>
      <c r="M3" s="4"/>
    </row>
    <row r="4" spans="1:25" ht="30.6" customHeight="1">
      <c r="B4" s="284" t="s">
        <v>877</v>
      </c>
      <c r="C4" s="284" t="s">
        <v>878</v>
      </c>
      <c r="D4" s="284" t="s">
        <v>945</v>
      </c>
      <c r="E4" s="369" t="s">
        <v>946</v>
      </c>
      <c r="F4" s="284" t="s">
        <v>947</v>
      </c>
      <c r="I4" s="4"/>
      <c r="J4" s="4"/>
      <c r="K4" s="4"/>
      <c r="L4" s="4"/>
      <c r="M4" s="4"/>
    </row>
    <row r="5" spans="1:25" ht="16.5" customHeight="1" thickBot="1">
      <c r="B5" s="285" t="s">
        <v>948</v>
      </c>
      <c r="C5" s="285"/>
      <c r="D5" s="285"/>
      <c r="E5" s="370" t="s">
        <v>776</v>
      </c>
      <c r="F5" s="285" t="s">
        <v>776</v>
      </c>
      <c r="I5" s="4"/>
      <c r="J5" s="4"/>
      <c r="K5" s="4"/>
      <c r="L5" s="4"/>
      <c r="M5" s="4"/>
    </row>
    <row r="6" spans="1:25" ht="15">
      <c r="B6" s="310" t="str">
        <f>SUP_Processes!D8</f>
        <v>MIN_RSV_HC</v>
      </c>
      <c r="C6" s="310" t="str">
        <f>SUP_Processes!E8</f>
        <v>Hard coal deposits for extraction</v>
      </c>
      <c r="D6" s="310" t="str">
        <f>SUP_Comm!C5</f>
        <v>RSV_HC</v>
      </c>
      <c r="E6" s="299"/>
      <c r="F6" s="299">
        <v>792.5</v>
      </c>
      <c r="I6" s="319"/>
      <c r="J6" s="4"/>
      <c r="K6" s="4"/>
      <c r="L6" s="4"/>
      <c r="M6" s="4"/>
    </row>
    <row r="7" spans="1:25" ht="15">
      <c r="B7" s="302" t="str">
        <f>SUP_Processes!D9</f>
        <v>MIN_RSV_HC_RSD</v>
      </c>
      <c r="C7" s="302" t="str">
        <f>SUP_Processes!E9</f>
        <v>Hard coal for  residential sector</v>
      </c>
      <c r="D7" s="302" t="str">
        <f>SUP_Comm!C6</f>
        <v>RSV_HC_RSD</v>
      </c>
      <c r="E7" s="308"/>
      <c r="F7" s="308">
        <f>8*24</f>
        <v>192</v>
      </c>
      <c r="I7" s="319"/>
      <c r="J7" s="4"/>
      <c r="K7" s="4"/>
      <c r="L7" s="4"/>
      <c r="M7" s="4"/>
    </row>
    <row r="8" spans="1:25" ht="15">
      <c r="B8" s="306" t="str">
        <f>SUP_Processes!D10</f>
        <v>MIN_RSV_HC_COKE</v>
      </c>
      <c r="C8" s="306" t="str">
        <f>SUP_Processes!E10</f>
        <v>Hard coal coking coal for extraction</v>
      </c>
      <c r="D8" s="306" t="str">
        <f>SUP_Comm!C7</f>
        <v>RSV_HC_COKE</v>
      </c>
      <c r="E8" s="309">
        <v>535058.5</v>
      </c>
      <c r="F8" s="309">
        <v>355</v>
      </c>
      <c r="I8" s="4"/>
      <c r="J8" s="366"/>
      <c r="K8" s="4"/>
      <c r="L8" s="4"/>
      <c r="M8" s="4"/>
    </row>
    <row r="9" spans="1:25">
      <c r="B9" s="302" t="str">
        <f>SUP_Processes!D11</f>
        <v>MIN_RSV_BC</v>
      </c>
      <c r="C9" s="302" t="str">
        <f>SUP_Processes!E11</f>
        <v>Brown coal  deposits for extraction</v>
      </c>
      <c r="D9" s="302" t="str">
        <f>SUP_Comm!C8</f>
        <v>RSV_BC</v>
      </c>
      <c r="E9" s="308">
        <v>8765.7999999999993</v>
      </c>
      <c r="F9" s="308">
        <v>373</v>
      </c>
      <c r="I9" s="10"/>
      <c r="J9" s="10"/>
      <c r="K9" s="10"/>
      <c r="L9" s="10"/>
      <c r="M9" s="10"/>
      <c r="N9" s="10"/>
      <c r="O9" s="10"/>
    </row>
    <row r="10" spans="1:25">
      <c r="B10" s="306" t="str">
        <f>SUP_Processes!D12</f>
        <v>MIN_RSV_BC_NEW</v>
      </c>
      <c r="C10" s="306" t="str">
        <f>SUP_Processes!E12</f>
        <v>Newbrown coal deposits for extraction</v>
      </c>
      <c r="D10" s="306" t="str">
        <f>SUP_Comm!C9</f>
        <v>RSV_BC_NEW</v>
      </c>
      <c r="E10" s="309">
        <v>174077.1</v>
      </c>
      <c r="F10" s="309">
        <v>100</v>
      </c>
      <c r="I10" s="11"/>
      <c r="J10" s="10"/>
      <c r="K10" s="10"/>
      <c r="L10" s="10"/>
      <c r="M10" s="10"/>
      <c r="N10" s="10"/>
      <c r="O10" s="10"/>
    </row>
    <row r="11" spans="1:25">
      <c r="B11" s="302" t="str">
        <f>SUP_Processes!D13</f>
        <v>MIN_RSV_GAS_NAT</v>
      </c>
      <c r="C11" s="302" t="str">
        <f>SUP_Processes!E13</f>
        <v>Natural gas deposits</v>
      </c>
      <c r="D11" s="302" t="str">
        <f>SUP_Comm!C10</f>
        <v>RSV_GAS_NAT</v>
      </c>
      <c r="E11" s="308">
        <v>5178.3999999999996</v>
      </c>
      <c r="F11" s="308">
        <v>180.2</v>
      </c>
      <c r="I11" s="11"/>
      <c r="J11" s="10"/>
      <c r="K11" s="10"/>
      <c r="L11" s="10"/>
      <c r="M11" s="10"/>
      <c r="N11" s="10"/>
      <c r="O11" s="10"/>
    </row>
    <row r="12" spans="1:25">
      <c r="B12" s="306" t="str">
        <f>SUP_Processes!D14</f>
        <v>MIN_RSV_OIL</v>
      </c>
      <c r="C12" s="306" t="str">
        <f>SUP_Processes!E14</f>
        <v>Crude oil deposits</v>
      </c>
      <c r="D12" s="306" t="str">
        <f>SUP_Comm!C11</f>
        <v>RSV_OIL</v>
      </c>
      <c r="E12" s="309">
        <v>919.2</v>
      </c>
      <c r="F12" s="309">
        <v>38.5</v>
      </c>
      <c r="I12" s="11"/>
      <c r="J12" s="10"/>
      <c r="K12" s="10"/>
      <c r="L12" s="10"/>
      <c r="M12" s="10"/>
      <c r="N12" s="10"/>
      <c r="O12" s="10"/>
    </row>
    <row r="13" spans="1:25" s="10" customFormat="1">
      <c r="A13"/>
      <c r="B13" s="302" t="str">
        <f>SUP_Processes!D15</f>
        <v>MIN_RDF</v>
      </c>
      <c r="C13" s="302" t="s">
        <v>958</v>
      </c>
      <c r="D13" s="302" t="str">
        <f>SUP_Comm!C12</f>
        <v>RSV_RDF</v>
      </c>
      <c r="E13" s="308"/>
      <c r="F13" s="308"/>
      <c r="G13"/>
      <c r="H13"/>
      <c r="I13"/>
      <c r="J13"/>
      <c r="K13"/>
      <c r="L13"/>
      <c r="M13"/>
      <c r="N13"/>
      <c r="Q13"/>
      <c r="R13"/>
      <c r="S13"/>
      <c r="T13"/>
      <c r="U13"/>
      <c r="V13"/>
      <c r="W13"/>
      <c r="X13"/>
      <c r="Y13"/>
    </row>
    <row r="14" spans="1:25" s="10" customFormat="1" ht="13.5" customHeight="1">
      <c r="A14"/>
      <c r="B14" s="306" t="str">
        <f>SUP_Processes!D16</f>
        <v>MIN_BIO_WOOD</v>
      </c>
      <c r="C14" s="306" t="s">
        <v>957</v>
      </c>
      <c r="D14" s="306" t="str">
        <f>SUP_Comm!C13</f>
        <v>RSV_BIO_WOOD</v>
      </c>
      <c r="E14" s="309">
        <v>669</v>
      </c>
      <c r="F14" s="309">
        <v>873</v>
      </c>
      <c r="G14"/>
      <c r="H14"/>
      <c r="I14"/>
      <c r="J14"/>
      <c r="K14"/>
      <c r="L14"/>
      <c r="M14"/>
      <c r="N14"/>
      <c r="Q14"/>
      <c r="R14"/>
      <c r="S14"/>
      <c r="T14"/>
      <c r="U14"/>
      <c r="V14"/>
      <c r="W14"/>
      <c r="X14"/>
      <c r="Y14"/>
    </row>
    <row r="15" spans="1:25" s="10" customFormat="1">
      <c r="A15"/>
      <c r="B15" s="302" t="str">
        <f>SUP_Processes!D17</f>
        <v>MIN_BIOG_LF</v>
      </c>
      <c r="C15" s="302" t="str">
        <f>SUP_Processes!E17</f>
        <v xml:space="preserve">Biogas production from landfills </v>
      </c>
      <c r="D15" s="302" t="str">
        <f>SUP_Comm!C14</f>
        <v>RSV_BIOG_LF</v>
      </c>
      <c r="E15" s="308"/>
      <c r="F15" s="308"/>
      <c r="G15"/>
      <c r="H15"/>
      <c r="I15"/>
      <c r="J15"/>
      <c r="K15"/>
      <c r="L15"/>
      <c r="M15"/>
      <c r="N15"/>
      <c r="Q15"/>
      <c r="R15"/>
      <c r="S15"/>
      <c r="T15"/>
      <c r="U15"/>
      <c r="V15"/>
      <c r="W15"/>
      <c r="X15"/>
      <c r="Y15"/>
    </row>
    <row r="16" spans="1:25" s="10" customFormat="1">
      <c r="A16"/>
      <c r="B16" s="306" t="str">
        <f>SUP_Processes!D18</f>
        <v>MIN_BIOG_WWTP</v>
      </c>
      <c r="C16" s="306" t="str">
        <f>SUP_Processes!E18</f>
        <v>Biogas production from waste water treatment plants</v>
      </c>
      <c r="D16" s="306" t="str">
        <f>SUP_Comm!C15</f>
        <v>RSV_BIOG_WWTP</v>
      </c>
      <c r="E16" s="309"/>
      <c r="F16" s="309"/>
      <c r="G16"/>
      <c r="H16"/>
      <c r="I16"/>
      <c r="J16"/>
      <c r="K16"/>
      <c r="L16"/>
      <c r="M16"/>
      <c r="N16"/>
      <c r="Q16"/>
      <c r="R16"/>
      <c r="S16"/>
      <c r="T16"/>
      <c r="U16"/>
      <c r="V16"/>
      <c r="W16"/>
      <c r="X16"/>
      <c r="Y16"/>
    </row>
    <row r="17" spans="1:27" s="10" customFormat="1">
      <c r="A17"/>
      <c r="B17" s="302" t="str">
        <f>SUP_Processes!D19</f>
        <v>MIN_BIOG_AGR</v>
      </c>
      <c r="C17" s="302" t="str">
        <f>SUP_Processes!E19</f>
        <v>Biogas production from agriculture residues</v>
      </c>
      <c r="D17" s="302" t="str">
        <f>SUP_Comm!C16</f>
        <v>RSV_BIOG_AGR</v>
      </c>
      <c r="E17" s="308"/>
      <c r="F17" s="308"/>
      <c r="G17"/>
      <c r="H17"/>
      <c r="I17"/>
      <c r="J17"/>
      <c r="K17"/>
      <c r="L17"/>
      <c r="M17"/>
      <c r="N17"/>
      <c r="Q17"/>
      <c r="R17"/>
      <c r="S17"/>
      <c r="T17"/>
      <c r="U17"/>
      <c r="V17"/>
      <c r="W17"/>
      <c r="X17"/>
      <c r="Y17"/>
    </row>
    <row r="18" spans="1:27" s="10" customFormat="1">
      <c r="A18"/>
      <c r="B18" s="306" t="str">
        <f>SUP_Processes!D20</f>
        <v>MIN_BIO_DSL</v>
      </c>
      <c r="C18" s="306" t="s">
        <v>959</v>
      </c>
      <c r="D18" s="306" t="str">
        <f>SUP_Comm!C17</f>
        <v>RSV_BIO_DSL</v>
      </c>
      <c r="E18" s="309">
        <v>42</v>
      </c>
      <c r="F18" s="309"/>
      <c r="G18"/>
      <c r="H18"/>
      <c r="I18"/>
      <c r="J18"/>
      <c r="K18"/>
      <c r="L18"/>
      <c r="M18"/>
      <c r="N18"/>
      <c r="Q18"/>
      <c r="R18"/>
      <c r="S18"/>
      <c r="T18"/>
      <c r="U18"/>
      <c r="V18"/>
      <c r="W18"/>
      <c r="X18"/>
      <c r="Y18"/>
      <c r="Z18"/>
      <c r="AA18"/>
    </row>
    <row r="19" spans="1:27" s="10" customFormat="1" ht="13.5" thickBot="1">
      <c r="B19" s="374" t="str">
        <f>SUP_Processes!D21</f>
        <v>MIN_BIO_GSL</v>
      </c>
      <c r="C19" s="375" t="s">
        <v>959</v>
      </c>
      <c r="D19" s="375" t="str">
        <f>SUP_Comm!C18</f>
        <v>RSV_BIO_GSL</v>
      </c>
      <c r="E19" s="376">
        <v>17</v>
      </c>
      <c r="F19" s="377"/>
      <c r="G19"/>
      <c r="H19"/>
      <c r="I19"/>
      <c r="J19"/>
      <c r="K19"/>
      <c r="L19"/>
      <c r="M19"/>
      <c r="N19"/>
      <c r="Q19"/>
      <c r="R19"/>
      <c r="S19"/>
      <c r="T19"/>
      <c r="U19"/>
      <c r="V19"/>
      <c r="W19"/>
      <c r="X19"/>
      <c r="Y19"/>
      <c r="Z19"/>
      <c r="AA19"/>
    </row>
    <row r="20" spans="1:27" s="10" customFormat="1">
      <c r="E20" s="373"/>
      <c r="G20"/>
      <c r="H20"/>
      <c r="I20"/>
      <c r="J20"/>
      <c r="K20"/>
      <c r="L20"/>
      <c r="M20"/>
      <c r="N20"/>
      <c r="Q20"/>
      <c r="R20"/>
      <c r="S20"/>
      <c r="T20"/>
      <c r="U20"/>
      <c r="V20"/>
      <c r="W20"/>
      <c r="X20"/>
      <c r="Y20"/>
      <c r="Z20"/>
      <c r="AA20"/>
    </row>
    <row r="21" spans="1:27" s="10" customFormat="1">
      <c r="E21" s="373"/>
      <c r="Q21"/>
      <c r="R21"/>
      <c r="S21"/>
      <c r="T21"/>
      <c r="U21"/>
      <c r="V21"/>
      <c r="W21"/>
      <c r="X21"/>
      <c r="Y21"/>
      <c r="Z21"/>
      <c r="AA21"/>
    </row>
    <row r="22" spans="1:27" s="10" customFormat="1">
      <c r="E22" s="373"/>
      <c r="Q22"/>
      <c r="R22"/>
      <c r="S22"/>
      <c r="T22"/>
      <c r="U22"/>
      <c r="V22"/>
      <c r="W22"/>
      <c r="X22"/>
      <c r="Y22"/>
      <c r="Z22"/>
      <c r="AA22"/>
    </row>
    <row r="23" spans="1:27" s="10" customFormat="1" ht="18">
      <c r="B23" s="13" t="s">
        <v>960</v>
      </c>
      <c r="C23" s="14"/>
      <c r="D23" s="20"/>
      <c r="E23" s="368"/>
      <c r="F23"/>
      <c r="G23"/>
      <c r="W23"/>
      <c r="X23"/>
      <c r="Y23" s="22"/>
      <c r="Z23"/>
      <c r="AA23"/>
    </row>
    <row r="24" spans="1:27" s="10" customFormat="1">
      <c r="B24"/>
      <c r="C24"/>
      <c r="D24" s="3"/>
      <c r="E24" s="368"/>
      <c r="F24"/>
      <c r="G24"/>
      <c r="W24"/>
      <c r="X24"/>
      <c r="Y24" s="22"/>
      <c r="Z24"/>
      <c r="AA24"/>
    </row>
    <row r="25" spans="1:27" s="10" customFormat="1">
      <c r="D25" s="21" t="s">
        <v>944</v>
      </c>
      <c r="E25" s="368"/>
      <c r="F25"/>
      <c r="G25"/>
      <c r="W25"/>
      <c r="X25"/>
      <c r="Y25" s="22"/>
      <c r="Z25"/>
      <c r="AA25"/>
    </row>
    <row r="26" spans="1:27" s="10" customFormat="1">
      <c r="B26" s="312" t="s">
        <v>877</v>
      </c>
      <c r="C26" s="312" t="s">
        <v>878</v>
      </c>
      <c r="D26" s="284" t="s">
        <v>945</v>
      </c>
      <c r="E26" s="372" t="s">
        <v>947</v>
      </c>
      <c r="W26"/>
      <c r="X26"/>
      <c r="Y26" s="22"/>
      <c r="Z26"/>
      <c r="AA26"/>
    </row>
    <row r="27" spans="1:27" s="10" customFormat="1" ht="13.5" thickBot="1">
      <c r="B27" s="285" t="s">
        <v>948</v>
      </c>
      <c r="C27" s="285"/>
      <c r="D27" s="285"/>
      <c r="E27" s="370" t="s">
        <v>776</v>
      </c>
      <c r="W27"/>
      <c r="X27"/>
      <c r="Y27"/>
      <c r="Z27"/>
      <c r="AA27"/>
    </row>
    <row r="28" spans="1:27" s="10" customFormat="1">
      <c r="A28"/>
      <c r="B28" s="310" t="s">
        <v>905</v>
      </c>
      <c r="C28" s="310" t="s">
        <v>961</v>
      </c>
      <c r="D28" s="310" t="str">
        <f>SUP_Comm!C35</f>
        <v>PRI_HYD</v>
      </c>
      <c r="E28" s="299">
        <v>50</v>
      </c>
      <c r="W28"/>
      <c r="X28"/>
      <c r="Y28"/>
      <c r="Z28"/>
      <c r="AA28"/>
    </row>
    <row r="29" spans="1:27" s="10" customFormat="1">
      <c r="A29"/>
      <c r="B29" s="302" t="s">
        <v>906</v>
      </c>
      <c r="C29" s="302" t="s">
        <v>962</v>
      </c>
      <c r="D29" s="302" t="str">
        <f>SUP_Comm!C36</f>
        <v>PRI_WIND_ON</v>
      </c>
      <c r="E29" s="308">
        <v>885</v>
      </c>
      <c r="W29"/>
      <c r="X29"/>
      <c r="Y29"/>
      <c r="Z29"/>
      <c r="AA29"/>
    </row>
    <row r="30" spans="1:27" s="10" customFormat="1" ht="12" customHeight="1">
      <c r="A30"/>
      <c r="B30" s="306" t="s">
        <v>907</v>
      </c>
      <c r="C30" s="306" t="s">
        <v>963</v>
      </c>
      <c r="D30" s="306" t="str">
        <f>SUP_Comm!C37</f>
        <v>PRI_WIND_OF</v>
      </c>
      <c r="E30" s="309">
        <v>175</v>
      </c>
      <c r="W30"/>
      <c r="X30" s="22"/>
      <c r="Y30"/>
      <c r="Z30"/>
      <c r="AA30"/>
    </row>
    <row r="31" spans="1:27" s="10" customFormat="1" ht="12.75" customHeight="1">
      <c r="A31"/>
      <c r="B31" s="302" t="s">
        <v>908</v>
      </c>
      <c r="C31" s="302" t="s">
        <v>964</v>
      </c>
      <c r="D31" s="302" t="str">
        <f>SUP_Comm!C34</f>
        <v>PRI_SOL</v>
      </c>
      <c r="E31" s="308">
        <v>300</v>
      </c>
      <c r="W31"/>
      <c r="X31"/>
      <c r="Y31"/>
      <c r="Z31"/>
      <c r="AA31"/>
    </row>
    <row r="32" spans="1:27" s="10" customFormat="1" ht="13.5" thickBot="1">
      <c r="A32"/>
      <c r="B32" s="311" t="str">
        <f>SUP_Processes!D26</f>
        <v>MIN_GEO</v>
      </c>
      <c r="C32" s="313" t="s">
        <v>965</v>
      </c>
      <c r="D32" s="311" t="str">
        <f>SUP_Comm!C38</f>
        <v>PRI_GEO</v>
      </c>
      <c r="E32" s="371">
        <v>220</v>
      </c>
      <c r="W32"/>
      <c r="X32"/>
      <c r="Y32"/>
      <c r="Z32"/>
      <c r="AA32"/>
    </row>
    <row r="33" spans="4:26">
      <c r="Y33" s="22"/>
    </row>
    <row r="34" spans="4:26">
      <c r="D34" s="20"/>
      <c r="Y34" s="22"/>
    </row>
    <row r="35" spans="4:26">
      <c r="D35" s="20"/>
      <c r="Y35" s="22"/>
    </row>
    <row r="36" spans="4:26">
      <c r="D36" s="20"/>
      <c r="I36" s="5"/>
      <c r="J36" s="5"/>
      <c r="K36" s="5"/>
      <c r="L36" s="5"/>
      <c r="M36" s="5"/>
      <c r="N36" s="4"/>
      <c r="Y36" s="22"/>
    </row>
    <row r="37" spans="4:26">
      <c r="D37" s="20"/>
      <c r="I37" s="5"/>
      <c r="J37" s="5"/>
      <c r="K37" s="5"/>
      <c r="L37" s="5"/>
      <c r="M37" s="5"/>
      <c r="N37" s="4"/>
    </row>
    <row r="38" spans="4:26">
      <c r="D38" s="20"/>
      <c r="I38" s="5"/>
      <c r="J38" s="5"/>
      <c r="K38" s="5"/>
      <c r="L38" s="5"/>
      <c r="M38" s="5"/>
      <c r="N38" s="4"/>
    </row>
    <row r="39" spans="4:26">
      <c r="D39" s="20"/>
      <c r="I39" s="5"/>
      <c r="J39" s="5"/>
      <c r="K39" s="5"/>
      <c r="L39" s="5"/>
      <c r="M39" s="5"/>
      <c r="N39" s="4"/>
    </row>
    <row r="40" spans="4:26">
      <c r="D40" s="20"/>
      <c r="I40" s="5"/>
      <c r="J40" s="5"/>
      <c r="K40" s="5"/>
      <c r="L40" s="5"/>
      <c r="M40" s="5"/>
      <c r="N40" s="4"/>
    </row>
    <row r="41" spans="4:26">
      <c r="D41" s="20"/>
      <c r="I41" s="5"/>
      <c r="J41" s="5"/>
      <c r="K41" s="5"/>
      <c r="L41" s="5"/>
      <c r="M41" s="5"/>
      <c r="N41" s="4"/>
      <c r="X41" s="22"/>
    </row>
    <row r="42" spans="4:26">
      <c r="D42" s="20"/>
      <c r="I42" s="5"/>
      <c r="J42" s="5"/>
      <c r="K42" s="5"/>
    </row>
    <row r="43" spans="4:26">
      <c r="D43" s="20"/>
      <c r="I43" s="5"/>
      <c r="K43" s="5"/>
    </row>
    <row r="44" spans="4:26">
      <c r="D44" s="20"/>
      <c r="I44" s="5"/>
      <c r="K44" s="5"/>
      <c r="Y44" s="22"/>
    </row>
    <row r="45" spans="4:26">
      <c r="D45" s="20"/>
      <c r="X45" s="26"/>
      <c r="Y45" s="25"/>
      <c r="Z45" s="24"/>
    </row>
    <row r="46" spans="4:26">
      <c r="D46" s="20"/>
      <c r="X46" s="23"/>
      <c r="Y46" s="23"/>
      <c r="Z46" s="23"/>
    </row>
    <row r="47" spans="4:26">
      <c r="D47" s="20"/>
    </row>
    <row r="48" spans="4:26">
      <c r="D48" s="20"/>
    </row>
    <row r="49" spans="4:4">
      <c r="D49" s="20"/>
    </row>
    <row r="50" spans="4:4">
      <c r="D50" s="20"/>
    </row>
    <row r="51" spans="4:4">
      <c r="D51" s="20"/>
    </row>
    <row r="52" spans="4:4">
      <c r="D52" s="20"/>
    </row>
    <row r="53" spans="4:4">
      <c r="D53" s="20"/>
    </row>
    <row r="54" spans="4:4">
      <c r="D54" s="20"/>
    </row>
    <row r="55" spans="4:4">
      <c r="D55" s="20"/>
    </row>
    <row r="56" spans="4:4">
      <c r="D56" s="20"/>
    </row>
    <row r="57" spans="4:4">
      <c r="D57" s="20"/>
    </row>
    <row r="58" spans="4:4">
      <c r="D58" s="20"/>
    </row>
    <row r="59" spans="4:4">
      <c r="D59" s="20"/>
    </row>
    <row r="60" spans="4:4">
      <c r="D60" s="2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77903149-0EC2-46B2-8D83-5F6DE2BAE4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MIN</vt:lpstr>
      <vt:lpstr>SUPPLY_LOOP</vt:lpstr>
      <vt:lpstr>PRI_PROD</vt:lpstr>
      <vt:lpstr>SCD_TRANSF</vt:lpstr>
      <vt:lpstr>PRI_IMP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2022-12-05T11:54:14Z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0x010100A7D98A4600D5044F9F854C890D6CC50E</vt:lpwstr>
  </property>
  <property fmtid="{D5CDD505-2E9C-101B-9397-08002B2CF9AE}" pid="7" name="MediaServiceImageTags">
    <vt:lpwstr/>
  </property>
  <property fmtid="{D5CDD505-2E9C-101B-9397-08002B2CF9AE}" pid="8" name="SaveCode">
    <vt:r8>652952551841735</vt:r8>
  </property>
</Properties>
</file>