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7c2cf874958896d/Documenten/School Projecten/Leerjaar 2/Project5/"/>
    </mc:Choice>
  </mc:AlternateContent>
  <xr:revisionPtr revIDLastSave="57" documentId="13_ncr:1_{5BC9974A-03F9-4266-8911-E700F53468E4}" xr6:coauthVersionLast="47" xr6:coauthVersionMax="47" xr10:uidLastSave="{39224A55-8109-4600-8F60-76F6DCC0E6DD}"/>
  <bookViews>
    <workbookView xWindow="-108" yWindow="-108" windowWidth="23256" windowHeight="12576" xr2:uid="{00000000-000D-0000-FFFF-FFFF00000000}"/>
  </bookViews>
  <sheets>
    <sheet name="Blad2" sheetId="2" r:id="rId1"/>
    <sheet name="Blad3" sheetId="3" r:id="rId2"/>
  </sheets>
  <definedNames>
    <definedName name="_xlnm.Print_Titles" localSheetId="0">Blad2!$A:$C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5" i="2" l="1"/>
  <c r="H92" i="2"/>
  <c r="H79" i="2"/>
  <c r="H72" i="2"/>
  <c r="H67" i="2"/>
  <c r="H56" i="2"/>
  <c r="H51" i="2"/>
  <c r="H44" i="2"/>
  <c r="H43" i="2"/>
  <c r="H16" i="2" s="1"/>
  <c r="H38" i="2"/>
  <c r="H27" i="2"/>
  <c r="H26" i="2"/>
  <c r="H15" i="2" s="1"/>
  <c r="H22" i="2"/>
  <c r="H19" i="2"/>
  <c r="H14" i="2"/>
  <c r="H5" i="2"/>
  <c r="E38" i="2"/>
  <c r="H21" i="2" l="1"/>
  <c r="H20" i="2"/>
  <c r="H18" i="2"/>
  <c r="H13" i="2"/>
  <c r="G38" i="2"/>
  <c r="F38" i="2"/>
  <c r="G26" i="2"/>
  <c r="G15" i="2" s="1"/>
  <c r="F26" i="2"/>
  <c r="F15" i="2" s="1"/>
  <c r="E26" i="2"/>
  <c r="G95" i="2"/>
  <c r="G92" i="2"/>
  <c r="G79" i="2"/>
  <c r="G72" i="2"/>
  <c r="G67" i="2"/>
  <c r="G56" i="2"/>
  <c r="G51" i="2"/>
  <c r="G44" i="2"/>
  <c r="G43" i="2"/>
  <c r="G16" i="2" s="1"/>
  <c r="G27" i="2"/>
  <c r="G22" i="2"/>
  <c r="G19" i="2"/>
  <c r="G14" i="2"/>
  <c r="G5" i="2"/>
  <c r="F67" i="2"/>
  <c r="F72" i="2"/>
  <c r="F95" i="2"/>
  <c r="F92" i="2"/>
  <c r="F79" i="2"/>
  <c r="F56" i="2"/>
  <c r="F51" i="2"/>
  <c r="F44" i="2"/>
  <c r="F43" i="2"/>
  <c r="F16" i="2" s="1"/>
  <c r="F27" i="2"/>
  <c r="F22" i="2"/>
  <c r="F19" i="2"/>
  <c r="F14" i="2"/>
  <c r="F5" i="2"/>
  <c r="E22" i="2"/>
  <c r="E5" i="2"/>
  <c r="E95" i="2"/>
  <c r="E92" i="2"/>
  <c r="E79" i="2"/>
  <c r="E72" i="2"/>
  <c r="E67" i="2"/>
  <c r="E56" i="2"/>
  <c r="E43" i="2"/>
  <c r="E44" i="2"/>
  <c r="E27" i="2"/>
  <c r="H17" i="2" l="1"/>
  <c r="H4" i="2" s="1"/>
  <c r="G18" i="2"/>
  <c r="G13" i="2"/>
  <c r="G21" i="2"/>
  <c r="G20" i="2"/>
  <c r="F21" i="2"/>
  <c r="F20" i="2"/>
  <c r="F18" i="2"/>
  <c r="F13" i="2"/>
  <c r="G17" i="2" l="1"/>
  <c r="G4" i="2" s="1"/>
  <c r="F17" i="2"/>
  <c r="F4" i="2" s="1"/>
  <c r="E19" i="2" l="1"/>
  <c r="E14" i="2"/>
  <c r="E51" i="2"/>
  <c r="E16" i="2" l="1"/>
  <c r="E15" i="2"/>
  <c r="E21" i="2"/>
  <c r="E20" i="2"/>
  <c r="E18" i="2"/>
  <c r="E13" i="2" l="1"/>
  <c r="E17" i="2" s="1"/>
  <c r="E4" i="2" s="1"/>
</calcChain>
</file>

<file path=xl/sharedStrings.xml><?xml version="1.0" encoding="utf-8"?>
<sst xmlns="http://schemas.openxmlformats.org/spreadsheetml/2006/main" count="151" uniqueCount="96">
  <si>
    <t>Groep1</t>
  </si>
  <si>
    <t>Project 5</t>
  </si>
  <si>
    <t>Knock-out</t>
  </si>
  <si>
    <t>Per persoon tenminste 2 userstory's  (tenminste 1 API en tenminste 1 MAD functie)</t>
  </si>
  <si>
    <t>Project staat op GIT</t>
  </si>
  <si>
    <t>Scrumboard (project backlog, sprint backlog, doin,g, done)</t>
  </si>
  <si>
    <t>Design document met daarin wireframes en ERD staat op GIT</t>
  </si>
  <si>
    <t>Per persoon een eigen beoordeling (alle onderdelen) met verwijzing waar het bewijs te vinden is (zorg dat dit ook echt terug te vinden is)</t>
  </si>
  <si>
    <t>Gezamenlijke promofilm</t>
  </si>
  <si>
    <t>Per persoon een film met daarin een toelichting op de code waarop jij jezelf hebt beoordeeld (jouw code)</t>
  </si>
  <si>
    <t>Voldoende</t>
  </si>
  <si>
    <t>Communicatie behaald (zie hieronder)</t>
  </si>
  <si>
    <t>API 1 en 2 zijn behaald (voor inhalen: zie hieronder)</t>
  </si>
  <si>
    <t>MAD 1 en 2 zijn behaald (voor inhaler: zie hieronder)</t>
  </si>
  <si>
    <t>Goed</t>
  </si>
  <si>
    <t>DD1+2 is behaald</t>
  </si>
  <si>
    <t>Communicatie: tweetalige userinterface</t>
  </si>
  <si>
    <t>Laravel1+2 is behaald</t>
  </si>
  <si>
    <t>SDLC1+2 is behaald</t>
  </si>
  <si>
    <t>Je hebt rotating tokens toegepast</t>
  </si>
  <si>
    <t>Inhalen semester 2</t>
  </si>
  <si>
    <t>API1</t>
  </si>
  <si>
    <t>API CRUD</t>
  </si>
  <si>
    <t>Tenminste 2 eenvoudige GET</t>
  </si>
  <si>
    <t>tenminste 1 extended ET</t>
  </si>
  <si>
    <t>Post/Patch/Delete</t>
  </si>
  <si>
    <t>Foutafhandeling (try/catch)</t>
  </si>
  <si>
    <t>Logging</t>
  </si>
  <si>
    <t>Feature test</t>
  </si>
  <si>
    <t>Migrations</t>
  </si>
  <si>
    <t>Models</t>
  </si>
  <si>
    <t>Database</t>
  </si>
  <si>
    <t>Zelf (semi) Life kunnen zetten</t>
  </si>
  <si>
    <t>API2</t>
  </si>
  <si>
    <t>Postman (Kan tool gebruiken, inclusief headers en body)</t>
  </si>
  <si>
    <t>Beveiligd met token (Bearer)</t>
  </si>
  <si>
    <t>Voor goed: Beveiligd met rotating token (Bearer)</t>
  </si>
  <si>
    <t>MAD</t>
  </si>
  <si>
    <t>Navigatie</t>
  </si>
  <si>
    <t>Stack navigation</t>
  </si>
  <si>
    <t>Tab navigation</t>
  </si>
  <si>
    <t>Gebruik api GET</t>
  </si>
  <si>
    <t>Gebruik api POST</t>
  </si>
  <si>
    <t>NB: Gebruik de (semi) life API</t>
  </si>
  <si>
    <t>Communicatie</t>
  </si>
  <si>
    <t>Wekelijkse VLOG</t>
  </si>
  <si>
    <t>Tweetalige interface</t>
  </si>
  <si>
    <t>Inhalen semester 1</t>
  </si>
  <si>
    <t>DD1</t>
  </si>
  <si>
    <t>Use cases maken (gebruik visio template)</t>
  </si>
  <si>
    <t>gebruik visio</t>
  </si>
  <si>
    <t>Binding</t>
  </si>
  <si>
    <t>Gebruik properties</t>
  </si>
  <si>
    <t>Gebruik interface INotifyPropertyChanged bij alle classen en windows</t>
  </si>
  <si>
    <t>Gebruik Observable collections</t>
  </si>
  <si>
    <t>Classes maken</t>
  </si>
  <si>
    <t>Database class</t>
  </si>
  <si>
    <t>Voor elke database tabel 1 class</t>
  </si>
  <si>
    <t>Database ontwerp (ERD) (gebruik visio)</t>
  </si>
  <si>
    <t>DD2</t>
  </si>
  <si>
    <t>Inheritance toepassen</t>
  </si>
  <si>
    <t>voor bijgelezen gerelateerde gegevens maak je een extended class</t>
  </si>
  <si>
    <t>Abstract class</t>
  </si>
  <si>
    <t>Laravel 1</t>
  </si>
  <si>
    <t>De student heeft de CRUD functionaliteiten toegepast.</t>
  </si>
  <si>
    <t>De student heeft gebruik gemaakt van Migrations.</t>
  </si>
  <si>
    <t>Resource controllers toegepast</t>
  </si>
  <si>
    <t>De student heeft gebruik gemaakt van Tailwind.</t>
  </si>
  <si>
    <t>De student heeft gebruik gemaakt van Seeds.</t>
  </si>
  <si>
    <t>De student heeft validatie bij de store en update toegepast.</t>
  </si>
  <si>
    <t>Laravel 2</t>
  </si>
  <si>
    <t>Eloquent</t>
  </si>
  <si>
    <t>API gebruiken + async &lt;= kenismaking</t>
  </si>
  <si>
    <t>De student heeft een één op veel relatie toegepast middels Eloquent relations.</t>
  </si>
  <si>
    <t>De student heeft foreign keys toegepast in migrations.</t>
  </si>
  <si>
    <t>De student heeft logging toegepast.</t>
  </si>
  <si>
    <t>Security</t>
  </si>
  <si>
    <t>De student maakt gebruik van authenticatie.</t>
  </si>
  <si>
    <t>De student maakt gebruik van authorisatie (ingelogd vs niet ingelogd).</t>
  </si>
  <si>
    <t>s</t>
  </si>
  <si>
    <t>SDLC 1</t>
  </si>
  <si>
    <t>classdiagram</t>
  </si>
  <si>
    <t>Unit tests</t>
  </si>
  <si>
    <t>SDLC 2</t>
  </si>
  <si>
    <t>Security (toon aan dat applicaties beveiligd zijn)</t>
  </si>
  <si>
    <t>unittesting</t>
  </si>
  <si>
    <t>beoordeling</t>
  </si>
  <si>
    <t>studiepunt behaald</t>
  </si>
  <si>
    <t>v</t>
  </si>
  <si>
    <t>behaald</t>
  </si>
  <si>
    <t>o</t>
  </si>
  <si>
    <t>niet behaald</t>
  </si>
  <si>
    <t>Delano</t>
  </si>
  <si>
    <t>Robin</t>
  </si>
  <si>
    <t>Lucas</t>
  </si>
  <si>
    <t>Guido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</si>
</sst>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 applyProtection="1">
      <alignment vertical="top"/>
    </xf>
    <xf numFmtId="0" fontId="0" fillId="2" borderId="0" xfId="0" applyFill="1" applyAlignment="1" applyProtection="1">
      <alignment vertical="top" wrapText="1"/>
    </xf>
    <xf numFmtId="0" fontId="0" fillId="2" borderId="0" xfId="0" applyFill="1" applyAlignment="1" applyProtection="1">
      <alignment vertical="top" textRotation="90"/>
    </xf>
    <xf numFmtId="0" fontId="0" fillId="2" borderId="0" xfId="0" applyFill="1" applyAlignment="1" applyProtection="1">
      <alignment vertical="top" textRotation="90" wrapText="1"/>
    </xf>
    <xf numFmtId="0" fontId="0" fillId="2" borderId="0" xfId="0" applyFill="1" applyAlignment="1" applyProtection="1">
      <alignment textRotation="90"/>
    </xf>
    <xf numFmtId="0" fontId="0" fillId="2" borderId="0" xfId="0" applyFill="1" applyProtection="1"/>
    <xf numFmtId="0" fontId="0" fillId="0" borderId="0" xfId="0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vertical="top"/>
    </xf>
  </cellXfs>
  <cellStyles count="1">
    <cellStyle name="Standaard" xfId="0" builtinId="0"/>
  </cellStyles>
  <dxfs count="16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97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23" sqref="K23"/>
    </sheetView>
  </sheetViews>
  <sheetFormatPr defaultColWidth="8.88671875" defaultRowHeight="14.4" outlineLevelRow="2" outlineLevelCol="1" x14ac:dyDescent="0.3"/>
  <cols>
    <col min="1" max="1" width="3.6640625" style="1" customWidth="1"/>
    <col min="2" max="2" width="3.5546875" style="1" customWidth="1"/>
    <col min="3" max="3" width="46.109375" style="2" customWidth="1"/>
    <col min="4" max="4" width="7" style="1" bestFit="1" customWidth="1"/>
    <col min="5" max="8" width="3.5546875" style="1" customWidth="1" outlineLevel="1"/>
    <col min="9" max="16384" width="8.88671875" style="1"/>
  </cols>
  <sheetData>
    <row r="1" spans="1:8" x14ac:dyDescent="0.3">
      <c r="D1" s="1" t="s">
        <v>0</v>
      </c>
    </row>
    <row r="2" spans="1:8" s="3" customFormat="1" ht="36" customHeight="1" x14ac:dyDescent="0.3">
      <c r="C2" s="4"/>
      <c r="E2" s="5"/>
      <c r="F2" s="5"/>
      <c r="G2" s="5"/>
      <c r="H2" s="5"/>
    </row>
    <row r="3" spans="1:8" s="3" customFormat="1" ht="36.6" x14ac:dyDescent="0.3">
      <c r="C3" s="4"/>
      <c r="E3" s="5" t="s">
        <v>92</v>
      </c>
      <c r="F3" s="5" t="s">
        <v>93</v>
      </c>
      <c r="G3" s="5" t="s">
        <v>94</v>
      </c>
      <c r="H3" s="5" t="s">
        <v>95</v>
      </c>
    </row>
    <row r="4" spans="1:8" x14ac:dyDescent="0.3">
      <c r="A4" s="1" t="s">
        <v>1</v>
      </c>
      <c r="E4" s="6" t="str">
        <f>E17</f>
        <v>O</v>
      </c>
      <c r="F4" s="6" t="str">
        <f>F17</f>
        <v>O</v>
      </c>
      <c r="G4" s="6" t="str">
        <f>G17</f>
        <v>O</v>
      </c>
      <c r="H4" s="6" t="str">
        <f>H17</f>
        <v>O</v>
      </c>
    </row>
    <row r="5" spans="1:8" outlineLevel="1" x14ac:dyDescent="0.3">
      <c r="B5" s="1" t="s">
        <v>2</v>
      </c>
      <c r="E5" s="8" t="str">
        <f>IF(COUNTIF(E6:E12,"v")=7,"V","O")</f>
        <v>O</v>
      </c>
      <c r="F5" s="8" t="str">
        <f>IF(COUNTIF(F6:F12,"v")=7,"V","O")</f>
        <v>O</v>
      </c>
      <c r="G5" s="8" t="str">
        <f>IF(COUNTIF(G6:G12,"v")=7,"V","O")</f>
        <v>O</v>
      </c>
      <c r="H5" s="8" t="str">
        <f>IF(COUNTIF(H6:H12,"v")=7,"V","O")</f>
        <v>O</v>
      </c>
    </row>
    <row r="6" spans="1:8" ht="28.8" outlineLevel="2" x14ac:dyDescent="0.3">
      <c r="C6" s="2" t="s">
        <v>3</v>
      </c>
      <c r="E6" s="7" t="s">
        <v>88</v>
      </c>
      <c r="F6" s="7"/>
      <c r="G6" s="7"/>
      <c r="H6" s="7" t="s">
        <v>88</v>
      </c>
    </row>
    <row r="7" spans="1:8" outlineLevel="2" x14ac:dyDescent="0.3">
      <c r="C7" s="2" t="s">
        <v>4</v>
      </c>
      <c r="E7" s="7" t="s">
        <v>88</v>
      </c>
      <c r="F7" s="7"/>
      <c r="G7" s="7"/>
      <c r="H7" s="7" t="s">
        <v>88</v>
      </c>
    </row>
    <row r="8" spans="1:8" ht="28.8" outlineLevel="2" x14ac:dyDescent="0.3">
      <c r="C8" s="2" t="s">
        <v>5</v>
      </c>
      <c r="E8" s="7" t="s">
        <v>88</v>
      </c>
      <c r="F8" s="7"/>
      <c r="G8" s="7"/>
      <c r="H8" s="7" t="s">
        <v>88</v>
      </c>
    </row>
    <row r="9" spans="1:8" ht="28.8" outlineLevel="2" x14ac:dyDescent="0.3">
      <c r="C9" s="2" t="s">
        <v>6</v>
      </c>
      <c r="E9" s="7"/>
      <c r="F9" s="7"/>
      <c r="G9" s="7"/>
      <c r="H9" s="7"/>
    </row>
    <row r="10" spans="1:8" ht="43.2" outlineLevel="2" x14ac:dyDescent="0.3">
      <c r="C10" s="2" t="s">
        <v>7</v>
      </c>
      <c r="E10" s="7" t="s">
        <v>88</v>
      </c>
      <c r="F10" s="7"/>
      <c r="G10" s="7"/>
      <c r="H10" s="7"/>
    </row>
    <row r="11" spans="1:8" outlineLevel="2" x14ac:dyDescent="0.3">
      <c r="C11" s="2" t="s">
        <v>8</v>
      </c>
      <c r="E11" s="7"/>
      <c r="F11" s="7"/>
      <c r="G11" s="7"/>
      <c r="H11" s="7"/>
    </row>
    <row r="12" spans="1:8" ht="28.8" outlineLevel="2" x14ac:dyDescent="0.3">
      <c r="C12" s="2" t="s">
        <v>9</v>
      </c>
      <c r="E12" s="7" t="s">
        <v>88</v>
      </c>
      <c r="F12" s="7"/>
      <c r="G12" s="7"/>
      <c r="H12" s="7"/>
    </row>
    <row r="13" spans="1:8" outlineLevel="1" x14ac:dyDescent="0.3">
      <c r="B13" s="1" t="s">
        <v>10</v>
      </c>
      <c r="E13" s="8" t="str">
        <f>IF(AND(E5="v",COUNTIF(E14:E16,"v")+COUNTIF(E14:E16,"g")=3),"V","O")</f>
        <v>O</v>
      </c>
      <c r="F13" s="8" t="str">
        <f>IF(AND(F5="v",COUNTIF(F14:F16,"v")+COUNTIF(F14:F16,"g")=3),"V","O")</f>
        <v>O</v>
      </c>
      <c r="G13" s="8" t="str">
        <f>IF(AND(G5="v",COUNTIF(G14:G16,"v")+COUNTIF(G14:G16,"g")=3),"V","O")</f>
        <v>O</v>
      </c>
      <c r="H13" s="8" t="str">
        <f>IF(AND(H5="v",COUNTIF(H14:H16,"v")+COUNTIF(H14:H16,"g")=3),"V","O")</f>
        <v>O</v>
      </c>
    </row>
    <row r="14" spans="1:8" outlineLevel="2" x14ac:dyDescent="0.3">
      <c r="C14" s="2" t="s">
        <v>11</v>
      </c>
      <c r="E14" s="1" t="str">
        <f>UPPER(E52)</f>
        <v/>
      </c>
      <c r="F14" s="1" t="str">
        <f>UPPER(F52)</f>
        <v/>
      </c>
      <c r="G14" s="1" t="str">
        <f>UPPER(G52)</f>
        <v/>
      </c>
      <c r="H14" s="1" t="str">
        <f>UPPER(H52)</f>
        <v>S</v>
      </c>
    </row>
    <row r="15" spans="1:8" outlineLevel="2" x14ac:dyDescent="0.3">
      <c r="C15" s="2" t="s">
        <v>12</v>
      </c>
      <c r="E15" s="1" t="str">
        <f>E26</f>
        <v>O</v>
      </c>
      <c r="F15" s="1" t="str">
        <f>F26</f>
        <v>O</v>
      </c>
      <c r="G15" s="1" t="str">
        <f>G26</f>
        <v>O</v>
      </c>
      <c r="H15" s="1" t="str">
        <f>H26</f>
        <v>V</v>
      </c>
    </row>
    <row r="16" spans="1:8" outlineLevel="2" x14ac:dyDescent="0.3">
      <c r="C16" s="2" t="s">
        <v>13</v>
      </c>
      <c r="E16" s="1" t="str">
        <f>E43</f>
        <v>O</v>
      </c>
      <c r="F16" s="1" t="str">
        <f>F43</f>
        <v>O</v>
      </c>
      <c r="G16" s="1" t="str">
        <f>G43</f>
        <v>O</v>
      </c>
      <c r="H16" s="1" t="str">
        <f>H43</f>
        <v>V</v>
      </c>
    </row>
    <row r="17" spans="1:8" outlineLevel="1" x14ac:dyDescent="0.3">
      <c r="B17" s="1" t="s">
        <v>14</v>
      </c>
      <c r="E17" s="8" t="str">
        <f>IF(COUNTIF(E18:E22,"v")=5,IF(E13="v","G",""),E13)</f>
        <v>O</v>
      </c>
      <c r="F17" s="8" t="str">
        <f>IF(COUNTIF(F18:F22,"v")=5,IF(F13="v","G",""),F13)</f>
        <v>O</v>
      </c>
      <c r="G17" s="8" t="str">
        <f>IF(COUNTIF(G18:G22,"v")=5,IF(G13="v","G",""),G13)</f>
        <v>O</v>
      </c>
      <c r="H17" s="8" t="str">
        <f>IF(COUNTIF(H18:H22,"v")=5,IF(H13="v","G",""),H13)</f>
        <v>O</v>
      </c>
    </row>
    <row r="18" spans="1:8" outlineLevel="2" x14ac:dyDescent="0.3">
      <c r="C18" s="2" t="s">
        <v>15</v>
      </c>
      <c r="E18" s="1" t="str">
        <f>IF(AND(E56="v",E67="v"),"V","O")</f>
        <v>O</v>
      </c>
      <c r="F18" s="1" t="str">
        <f>IF(AND(F56="v",F67="v"),"V","O")</f>
        <v>O</v>
      </c>
      <c r="G18" s="1" t="str">
        <f>IF(AND(G56="v",G67="v"),"V","O")</f>
        <v>O</v>
      </c>
      <c r="H18" s="1" t="str">
        <f>IF(AND(H56="v",H67="v"),"V","O")</f>
        <v>V</v>
      </c>
    </row>
    <row r="19" spans="1:8" outlineLevel="2" x14ac:dyDescent="0.3">
      <c r="C19" s="2" t="s">
        <v>16</v>
      </c>
      <c r="E19" s="1" t="str">
        <f>UPPER(E53)</f>
        <v/>
      </c>
      <c r="F19" s="1" t="str">
        <f>UPPER(F53)</f>
        <v/>
      </c>
      <c r="G19" s="1" t="str">
        <f>UPPER(G53)</f>
        <v/>
      </c>
      <c r="H19" s="1" t="str">
        <f>UPPER(H53)</f>
        <v>S</v>
      </c>
    </row>
    <row r="20" spans="1:8" outlineLevel="2" x14ac:dyDescent="0.3">
      <c r="C20" s="2" t="s">
        <v>17</v>
      </c>
      <c r="E20" s="1" t="str">
        <f>IF(AND(E72="v",E79="v"),"V","O")</f>
        <v>O</v>
      </c>
      <c r="F20" s="1" t="str">
        <f>IF(AND(F72="v",F79="v"),"V","O")</f>
        <v>O</v>
      </c>
      <c r="G20" s="1" t="str">
        <f>IF(AND(G72="v",G79="v"),"V","O")</f>
        <v>O</v>
      </c>
      <c r="H20" s="1" t="str">
        <f>IF(AND(H72="v",H79="v"),"V","O")</f>
        <v>O</v>
      </c>
    </row>
    <row r="21" spans="1:8" outlineLevel="2" x14ac:dyDescent="0.3">
      <c r="C21" s="2" t="s">
        <v>18</v>
      </c>
      <c r="E21" s="1" t="str">
        <f>IF(AND(E92="v",E95="v"),"V","O")</f>
        <v>O</v>
      </c>
      <c r="F21" s="1" t="str">
        <f>IF(AND(F92="v",F95="v"),"V","O")</f>
        <v>O</v>
      </c>
      <c r="G21" s="1" t="str">
        <f>IF(AND(G92="v",G95="v"),"V","O")</f>
        <v>O</v>
      </c>
      <c r="H21" s="1" t="str">
        <f>IF(AND(H92="v",H95="v"),"V","O")</f>
        <v>V</v>
      </c>
    </row>
    <row r="22" spans="1:8" outlineLevel="2" x14ac:dyDescent="0.3">
      <c r="C22" s="2" t="s">
        <v>19</v>
      </c>
      <c r="E22" s="1" t="str">
        <f>IF(E41="s","V",UPPER(E41))</f>
        <v/>
      </c>
      <c r="F22" s="1" t="str">
        <f>IF(F41="s","V",UPPER(F41))</f>
        <v/>
      </c>
      <c r="G22" s="1" t="str">
        <f>IF(G41="s","V",UPPER(G41))</f>
        <v/>
      </c>
      <c r="H22" s="1" t="str">
        <f>IF(H41="s","V",UPPER(H41))</f>
        <v/>
      </c>
    </row>
    <row r="24" spans="1:8" x14ac:dyDescent="0.3">
      <c r="A24" s="1" t="s">
        <v>20</v>
      </c>
    </row>
    <row r="26" spans="1:8" x14ac:dyDescent="0.3">
      <c r="A26" s="1" t="s">
        <v>21</v>
      </c>
      <c r="E26" s="8" t="str">
        <f>IF(COUNTIF(E28:E37,"v")+COUNTIF(E28:E37,"s")=10,"V","O")</f>
        <v>O</v>
      </c>
      <c r="F26" s="8" t="str">
        <f t="shared" ref="F26:G26" si="0">IF(COUNTIF(F28:F37,"v")+COUNTIF(F28:F37,"s")=10,"V","O")</f>
        <v>O</v>
      </c>
      <c r="G26" s="8" t="str">
        <f t="shared" si="0"/>
        <v>O</v>
      </c>
      <c r="H26" s="8" t="str">
        <f t="shared" ref="H26" si="1">IF(COUNTIF(H28:H37,"v")+COUNTIF(H28:H37,"s")=10,"V","O")</f>
        <v>V</v>
      </c>
    </row>
    <row r="27" spans="1:8" outlineLevel="1" x14ac:dyDescent="0.3">
      <c r="B27" s="1" t="s">
        <v>22</v>
      </c>
      <c r="E27" s="1" t="str">
        <f>IF(COUNTIF(E28:E30,"v")+COUNTIF(E28:E30,"s")=3,"V","O")</f>
        <v>O</v>
      </c>
      <c r="F27" s="1" t="str">
        <f>IF(COUNTIF(F28:F30,"v")+COUNTIF(F28:F30,"s")=3,"V","O")</f>
        <v>O</v>
      </c>
      <c r="G27" s="1" t="str">
        <f>IF(COUNTIF(G28:G30,"v")+COUNTIF(G28:G30,"s")=3,"V","O")</f>
        <v>O</v>
      </c>
      <c r="H27" s="1" t="str">
        <f>IF(COUNTIF(H28:H30,"v")+COUNTIF(H28:H30,"s")=3,"V","O")</f>
        <v>V</v>
      </c>
    </row>
    <row r="28" spans="1:8" outlineLevel="2" x14ac:dyDescent="0.3">
      <c r="C28" s="2" t="s">
        <v>23</v>
      </c>
      <c r="E28" s="7"/>
      <c r="F28" s="7"/>
      <c r="G28" s="7"/>
      <c r="H28" s="7" t="s">
        <v>79</v>
      </c>
    </row>
    <row r="29" spans="1:8" outlineLevel="2" x14ac:dyDescent="0.3">
      <c r="C29" s="2" t="s">
        <v>24</v>
      </c>
      <c r="E29" s="7"/>
      <c r="F29" s="7"/>
      <c r="G29" s="7"/>
      <c r="H29" s="7" t="s">
        <v>79</v>
      </c>
    </row>
    <row r="30" spans="1:8" outlineLevel="2" x14ac:dyDescent="0.3">
      <c r="C30" s="2" t="s">
        <v>25</v>
      </c>
      <c r="E30" s="7"/>
      <c r="F30" s="7"/>
      <c r="G30" s="7"/>
      <c r="H30" s="7" t="s">
        <v>79</v>
      </c>
    </row>
    <row r="31" spans="1:8" outlineLevel="1" x14ac:dyDescent="0.3">
      <c r="B31" s="1" t="s">
        <v>26</v>
      </c>
      <c r="E31" s="7"/>
      <c r="F31" s="7"/>
      <c r="G31" s="7"/>
      <c r="H31" s="7" t="s">
        <v>79</v>
      </c>
    </row>
    <row r="32" spans="1:8" outlineLevel="1" x14ac:dyDescent="0.3">
      <c r="B32" s="1" t="s">
        <v>27</v>
      </c>
      <c r="E32" s="7"/>
      <c r="F32" s="7"/>
      <c r="G32" s="7"/>
      <c r="H32" s="7" t="s">
        <v>79</v>
      </c>
    </row>
    <row r="33" spans="1:8" outlineLevel="1" x14ac:dyDescent="0.3">
      <c r="B33" s="1" t="s">
        <v>28</v>
      </c>
      <c r="E33" s="7"/>
      <c r="F33" s="7"/>
      <c r="G33" s="7"/>
      <c r="H33" s="7" t="s">
        <v>79</v>
      </c>
    </row>
    <row r="34" spans="1:8" outlineLevel="1" x14ac:dyDescent="0.3">
      <c r="B34" s="1" t="s">
        <v>29</v>
      </c>
      <c r="E34" s="7"/>
      <c r="F34" s="7"/>
      <c r="G34" s="7"/>
      <c r="H34" s="7" t="s">
        <v>79</v>
      </c>
    </row>
    <row r="35" spans="1:8" outlineLevel="1" x14ac:dyDescent="0.3">
      <c r="B35" s="1" t="s">
        <v>30</v>
      </c>
      <c r="E35" s="7"/>
      <c r="F35" s="7"/>
      <c r="G35" s="7"/>
      <c r="H35" s="7" t="s">
        <v>79</v>
      </c>
    </row>
    <row r="36" spans="1:8" outlineLevel="1" x14ac:dyDescent="0.3">
      <c r="B36" s="1" t="s">
        <v>31</v>
      </c>
      <c r="E36" s="7"/>
      <c r="F36" s="7"/>
      <c r="G36" s="7"/>
      <c r="H36" s="7" t="s">
        <v>79</v>
      </c>
    </row>
    <row r="37" spans="1:8" outlineLevel="1" x14ac:dyDescent="0.3">
      <c r="B37" s="1" t="s">
        <v>32</v>
      </c>
      <c r="E37" s="7"/>
      <c r="F37" s="7"/>
      <c r="G37" s="7"/>
      <c r="H37" s="7" t="s">
        <v>79</v>
      </c>
    </row>
    <row r="38" spans="1:8" outlineLevel="1" x14ac:dyDescent="0.3">
      <c r="A38" s="1" t="s">
        <v>33</v>
      </c>
      <c r="E38" s="8" t="str">
        <f>IF(COUNTIF(E39:E40,"v")+COUNTIF(E39:E40,"s")=2,"V","O")</f>
        <v>O</v>
      </c>
      <c r="F38" s="8" t="str">
        <f t="shared" ref="F38:G38" si="2">IF(COUNTIF(F39:F40,"v")+COUNTIF(F39:F40,"s")=2,"V","O")</f>
        <v>O</v>
      </c>
      <c r="G38" s="8" t="str">
        <f t="shared" si="2"/>
        <v>O</v>
      </c>
      <c r="H38" s="8" t="str">
        <f t="shared" ref="H38" si="3">IF(COUNTIF(H39:H40,"v")+COUNTIF(H39:H40,"s")=2,"V","O")</f>
        <v>V</v>
      </c>
    </row>
    <row r="39" spans="1:8" outlineLevel="2" x14ac:dyDescent="0.3">
      <c r="B39" s="1" t="s">
        <v>34</v>
      </c>
      <c r="E39" s="7"/>
      <c r="F39" s="7"/>
      <c r="G39" s="7"/>
      <c r="H39" s="7" t="s">
        <v>88</v>
      </c>
    </row>
    <row r="40" spans="1:8" outlineLevel="2" x14ac:dyDescent="0.3">
      <c r="B40" s="1" t="s">
        <v>35</v>
      </c>
      <c r="E40" s="7"/>
      <c r="F40" s="7"/>
      <c r="G40" s="7"/>
      <c r="H40" s="7" t="s">
        <v>88</v>
      </c>
    </row>
    <row r="41" spans="1:8" outlineLevel="2" x14ac:dyDescent="0.3">
      <c r="B41" s="1" t="s">
        <v>36</v>
      </c>
      <c r="E41" s="7"/>
      <c r="F41" s="7"/>
      <c r="G41" s="7"/>
      <c r="H41" s="7"/>
    </row>
    <row r="43" spans="1:8" x14ac:dyDescent="0.3">
      <c r="A43" s="1" t="s">
        <v>37</v>
      </c>
      <c r="E43" s="8" t="str">
        <f>IF(COUNTIF(E45:E48,"v")+COUNTIF(E45:E48,"s")=4,"V","O")</f>
        <v>O</v>
      </c>
      <c r="F43" s="8" t="str">
        <f>IF(COUNTIF(F45:F48,"v")+COUNTIF(F45:F48,"s")=4,"V","O")</f>
        <v>O</v>
      </c>
      <c r="G43" s="8" t="str">
        <f>IF(COUNTIF(G45:G48,"v")+COUNTIF(G45:G48,"s")=4,"V","O")</f>
        <v>O</v>
      </c>
      <c r="H43" s="8" t="str">
        <f>IF(COUNTIF(H45:H48,"v")+COUNTIF(H45:H48,"s")=4,"V","O")</f>
        <v>V</v>
      </c>
    </row>
    <row r="44" spans="1:8" outlineLevel="1" x14ac:dyDescent="0.3">
      <c r="B44" s="1" t="s">
        <v>38</v>
      </c>
      <c r="E44" s="1" t="str">
        <f>IF(COUNTIF(E45:E46,"v")+COUNTIF(E45:E46,"s")=2,"V","O")</f>
        <v>O</v>
      </c>
      <c r="F44" s="1" t="str">
        <f>IF(COUNTIF(F45:F46,"v")+COUNTIF(F45:F46,"s")=2,"V","O")</f>
        <v>O</v>
      </c>
      <c r="G44" s="1" t="str">
        <f>IF(COUNTIF(G45:G46,"v")+COUNTIF(G45:G46,"s")=2,"V","O")</f>
        <v>O</v>
      </c>
      <c r="H44" s="1" t="str">
        <f>IF(COUNTIF(H45:H46,"v")+COUNTIF(H45:H46,"s")=2,"V","O")</f>
        <v>V</v>
      </c>
    </row>
    <row r="45" spans="1:8" outlineLevel="2" x14ac:dyDescent="0.3">
      <c r="C45" s="2" t="s">
        <v>39</v>
      </c>
      <c r="E45" s="7"/>
      <c r="F45" s="7"/>
      <c r="G45" s="7"/>
      <c r="H45" s="7" t="s">
        <v>79</v>
      </c>
    </row>
    <row r="46" spans="1:8" outlineLevel="2" x14ac:dyDescent="0.3">
      <c r="C46" s="2" t="s">
        <v>40</v>
      </c>
      <c r="E46" s="7"/>
      <c r="F46" s="7"/>
      <c r="G46" s="7"/>
      <c r="H46" s="7" t="s">
        <v>79</v>
      </c>
    </row>
    <row r="47" spans="1:8" outlineLevel="2" x14ac:dyDescent="0.3">
      <c r="B47" s="1" t="s">
        <v>41</v>
      </c>
      <c r="E47" s="7"/>
      <c r="F47" s="7"/>
      <c r="G47" s="7"/>
      <c r="H47" s="7" t="s">
        <v>79</v>
      </c>
    </row>
    <row r="48" spans="1:8" outlineLevel="2" x14ac:dyDescent="0.3">
      <c r="B48" s="1" t="s">
        <v>42</v>
      </c>
      <c r="E48" s="7"/>
      <c r="F48" s="7"/>
      <c r="G48" s="7"/>
      <c r="H48" s="7" t="s">
        <v>79</v>
      </c>
    </row>
    <row r="49" spans="1:8" outlineLevel="1" x14ac:dyDescent="0.3">
      <c r="B49" s="1" t="s">
        <v>43</v>
      </c>
    </row>
    <row r="51" spans="1:8" x14ac:dyDescent="0.3">
      <c r="A51" s="1" t="s">
        <v>44</v>
      </c>
      <c r="E51" s="8" t="str">
        <f>IF(AND(E52="v",E53="v"),"G",IF(E52="v","V","O"))</f>
        <v>O</v>
      </c>
      <c r="F51" s="8" t="str">
        <f>IF(AND(F52="v",F53="v"),"G",IF(F52="v","V","O"))</f>
        <v>O</v>
      </c>
      <c r="G51" s="8" t="str">
        <f>IF(AND(G52="v",G53="v"),"G",IF(G52="v","V","O"))</f>
        <v>O</v>
      </c>
      <c r="H51" s="8" t="str">
        <f>IF(AND(H52="v",H53="v"),"G",IF(H52="v","V","O"))</f>
        <v>O</v>
      </c>
    </row>
    <row r="52" spans="1:8" x14ac:dyDescent="0.3">
      <c r="B52" s="1" t="s">
        <v>45</v>
      </c>
      <c r="E52" s="7"/>
      <c r="F52" s="7"/>
      <c r="G52" s="7"/>
      <c r="H52" s="7" t="s">
        <v>79</v>
      </c>
    </row>
    <row r="53" spans="1:8" x14ac:dyDescent="0.3">
      <c r="B53" s="1" t="s">
        <v>46</v>
      </c>
      <c r="E53" s="7"/>
      <c r="F53" s="7"/>
      <c r="G53" s="7"/>
      <c r="H53" s="7" t="s">
        <v>79</v>
      </c>
    </row>
    <row r="55" spans="1:8" x14ac:dyDescent="0.3">
      <c r="A55" s="1" t="s">
        <v>47</v>
      </c>
    </row>
    <row r="56" spans="1:8" x14ac:dyDescent="0.3">
      <c r="A56" s="1" t="s">
        <v>48</v>
      </c>
      <c r="E56" s="8" t="str">
        <f>IF(COUNTIF(E57:E66,"v")+COUNTIF(E57:E66,"s")=7,"V","O")</f>
        <v>O</v>
      </c>
      <c r="F56" s="8" t="str">
        <f>IF(COUNTIF(F57:F66,"v")+COUNTIF(F57:F66,"s")=7,"V","O")</f>
        <v>O</v>
      </c>
      <c r="G56" s="8" t="str">
        <f>IF(COUNTIF(G57:G66,"v")+COUNTIF(G57:G66,"s")=7,"V","O")</f>
        <v>O</v>
      </c>
      <c r="H56" s="8" t="str">
        <f>IF(COUNTIF(H57:H66,"v")+COUNTIF(H57:H66,"s")=7,"V","O")</f>
        <v>V</v>
      </c>
    </row>
    <row r="57" spans="1:8" outlineLevel="1" x14ac:dyDescent="0.3">
      <c r="B57" s="1" t="s">
        <v>49</v>
      </c>
      <c r="E57" s="7"/>
      <c r="F57" s="7"/>
      <c r="G57" s="7"/>
      <c r="H57" s="7" t="s">
        <v>79</v>
      </c>
    </row>
    <row r="58" spans="1:8" outlineLevel="2" x14ac:dyDescent="0.3">
      <c r="C58" s="2" t="s">
        <v>50</v>
      </c>
    </row>
    <row r="59" spans="1:8" outlineLevel="1" x14ac:dyDescent="0.3">
      <c r="B59" s="1" t="s">
        <v>51</v>
      </c>
    </row>
    <row r="60" spans="1:8" outlineLevel="2" x14ac:dyDescent="0.3">
      <c r="C60" s="2" t="s">
        <v>52</v>
      </c>
      <c r="E60" s="7"/>
      <c r="F60" s="7"/>
      <c r="G60" s="7"/>
      <c r="H60" s="7" t="s">
        <v>79</v>
      </c>
    </row>
    <row r="61" spans="1:8" ht="28.8" outlineLevel="2" x14ac:dyDescent="0.3">
      <c r="C61" s="2" t="s">
        <v>53</v>
      </c>
      <c r="E61" s="7"/>
      <c r="F61" s="7"/>
      <c r="G61" s="7"/>
      <c r="H61" s="7" t="s">
        <v>79</v>
      </c>
    </row>
    <row r="62" spans="1:8" outlineLevel="2" x14ac:dyDescent="0.3">
      <c r="C62" s="2" t="s">
        <v>54</v>
      </c>
      <c r="E62" s="7"/>
      <c r="F62" s="7"/>
      <c r="G62" s="7"/>
      <c r="H62" s="7" t="s">
        <v>79</v>
      </c>
    </row>
    <row r="63" spans="1:8" outlineLevel="1" x14ac:dyDescent="0.3">
      <c r="B63" s="1" t="s">
        <v>55</v>
      </c>
    </row>
    <row r="64" spans="1:8" outlineLevel="2" x14ac:dyDescent="0.3">
      <c r="C64" s="2" t="s">
        <v>56</v>
      </c>
      <c r="E64" s="7"/>
      <c r="F64" s="7"/>
      <c r="G64" s="7"/>
      <c r="H64" s="7" t="s">
        <v>79</v>
      </c>
    </row>
    <row r="65" spans="1:8" outlineLevel="2" x14ac:dyDescent="0.3">
      <c r="C65" s="2" t="s">
        <v>57</v>
      </c>
      <c r="E65" s="7"/>
      <c r="F65" s="7"/>
      <c r="G65" s="7"/>
      <c r="H65" s="7" t="s">
        <v>79</v>
      </c>
    </row>
    <row r="66" spans="1:8" outlineLevel="1" x14ac:dyDescent="0.3">
      <c r="B66" s="1" t="s">
        <v>58</v>
      </c>
      <c r="E66" s="7"/>
      <c r="F66" s="7"/>
      <c r="G66" s="7"/>
      <c r="H66" s="7" t="s">
        <v>79</v>
      </c>
    </row>
    <row r="67" spans="1:8" x14ac:dyDescent="0.3">
      <c r="A67" s="1" t="s">
        <v>59</v>
      </c>
      <c r="E67" s="1" t="str">
        <f>IF(COUNTIF(E68:E70,"v")+COUNTIF(E68:E70,"s")=2,"V","O")</f>
        <v>O</v>
      </c>
      <c r="F67" s="1" t="str">
        <f>IF(COUNTIF(F68:F70,"v")+COUNTIF(F68:F70,"s")=2,"V","O")</f>
        <v>O</v>
      </c>
      <c r="G67" s="1" t="str">
        <f>IF(COUNTIF(G68:G70,"v")+COUNTIF(G68:G70,"s")=2,"V","O")</f>
        <v>O</v>
      </c>
      <c r="H67" s="1" t="str">
        <f>IF(COUNTIF(H68:H70,"v")+COUNTIF(H68:H70,"s")=2,"V","O")</f>
        <v>V</v>
      </c>
    </row>
    <row r="68" spans="1:8" outlineLevel="1" x14ac:dyDescent="0.3">
      <c r="B68" s="1" t="s">
        <v>60</v>
      </c>
      <c r="E68" s="7"/>
      <c r="F68" s="7"/>
      <c r="G68" s="7"/>
      <c r="H68" s="7" t="s">
        <v>79</v>
      </c>
    </row>
    <row r="69" spans="1:8" ht="28.8" outlineLevel="2" x14ac:dyDescent="0.3">
      <c r="C69" s="2" t="s">
        <v>61</v>
      </c>
    </row>
    <row r="70" spans="1:8" outlineLevel="1" x14ac:dyDescent="0.3">
      <c r="B70" s="1" t="s">
        <v>62</v>
      </c>
      <c r="E70" s="7"/>
      <c r="F70" s="7"/>
      <c r="G70" s="7"/>
      <c r="H70" s="7" t="s">
        <v>79</v>
      </c>
    </row>
    <row r="72" spans="1:8" x14ac:dyDescent="0.3">
      <c r="A72" s="1" t="s">
        <v>63</v>
      </c>
      <c r="E72" s="1" t="str">
        <f>IF(COUNTIF(E73:E78,"v")+COUNTIF(E73:E78,"s")=7,"V","O")</f>
        <v>O</v>
      </c>
      <c r="F72" s="1" t="str">
        <f>IF(COUNTIF(F73:F78,"v")+COUNTIF(F73:F78,"s")=7,"V","O")</f>
        <v>O</v>
      </c>
      <c r="G72" s="1" t="str">
        <f>IF(COUNTIF(G73:G78,"v")+COUNTIF(G73:G78,"s")=7,"V","O")</f>
        <v>O</v>
      </c>
      <c r="H72" s="1" t="str">
        <f>IF(COUNTIF(H73:H78,"v")+COUNTIF(H73:H78,"s")=7,"V","O")</f>
        <v>O</v>
      </c>
    </row>
    <row r="73" spans="1:8" outlineLevel="1" x14ac:dyDescent="0.3">
      <c r="B73" s="1" t="s">
        <v>64</v>
      </c>
      <c r="E73" s="7"/>
      <c r="F73" s="7"/>
      <c r="G73" s="7"/>
      <c r="H73" s="7" t="s">
        <v>79</v>
      </c>
    </row>
    <row r="74" spans="1:8" outlineLevel="1" x14ac:dyDescent="0.3">
      <c r="B74" s="1" t="s">
        <v>65</v>
      </c>
      <c r="E74" s="7"/>
      <c r="F74" s="7"/>
      <c r="G74" s="7"/>
      <c r="H74" s="7" t="s">
        <v>79</v>
      </c>
    </row>
    <row r="75" spans="1:8" outlineLevel="1" x14ac:dyDescent="0.3">
      <c r="B75" s="1" t="s">
        <v>66</v>
      </c>
      <c r="E75" s="7"/>
      <c r="F75" s="7"/>
      <c r="G75" s="7"/>
      <c r="H75" s="7" t="s">
        <v>79</v>
      </c>
    </row>
    <row r="76" spans="1:8" outlineLevel="1" x14ac:dyDescent="0.3">
      <c r="B76" s="1" t="s">
        <v>67</v>
      </c>
      <c r="E76" s="7"/>
      <c r="F76" s="7"/>
      <c r="G76" s="7"/>
      <c r="H76" s="7" t="s">
        <v>79</v>
      </c>
    </row>
    <row r="77" spans="1:8" outlineLevel="1" x14ac:dyDescent="0.3">
      <c r="B77" s="1" t="s">
        <v>68</v>
      </c>
      <c r="E77" s="7"/>
      <c r="F77" s="7"/>
      <c r="G77" s="7"/>
      <c r="H77" s="7" t="s">
        <v>79</v>
      </c>
    </row>
    <row r="78" spans="1:8" outlineLevel="1" x14ac:dyDescent="0.3">
      <c r="B78" s="1" t="s">
        <v>69</v>
      </c>
      <c r="E78" s="7"/>
      <c r="F78" s="7"/>
      <c r="G78" s="7"/>
      <c r="H78" s="7" t="s">
        <v>79</v>
      </c>
    </row>
    <row r="79" spans="1:8" x14ac:dyDescent="0.3">
      <c r="A79" s="1" t="s">
        <v>70</v>
      </c>
      <c r="E79" s="1" t="str">
        <f>IF(COUNTIF(E80:E90,"v")+COUNTIF(E80:E90,"s")=8,"V","O")</f>
        <v>O</v>
      </c>
      <c r="F79" s="1" t="str">
        <f>IF(COUNTIF(F80:F90,"v")+COUNTIF(F80:F90,"s")=8,"V","O")</f>
        <v>O</v>
      </c>
      <c r="G79" s="1" t="str">
        <f>IF(COUNTIF(G80:G90,"v")+COUNTIF(G80:G90,"s")=8,"V","O")</f>
        <v>O</v>
      </c>
      <c r="H79" s="1" t="str">
        <f>IF(COUNTIF(H80:H90,"v")+COUNTIF(H80:H90,"s")=8,"V","O")</f>
        <v>O</v>
      </c>
    </row>
    <row r="80" spans="1:8" outlineLevel="1" x14ac:dyDescent="0.3">
      <c r="B80" s="1" t="s">
        <v>71</v>
      </c>
      <c r="E80" s="7"/>
      <c r="F80" s="7"/>
      <c r="G80" s="7"/>
      <c r="H80" s="7"/>
    </row>
    <row r="81" spans="1:8" outlineLevel="1" x14ac:dyDescent="0.3">
      <c r="B81" s="1" t="s">
        <v>72</v>
      </c>
      <c r="E81" s="7"/>
      <c r="F81" s="7"/>
      <c r="G81" s="7"/>
      <c r="H81" s="7"/>
    </row>
    <row r="82" spans="1:8" outlineLevel="1" x14ac:dyDescent="0.3">
      <c r="B82" s="1" t="s">
        <v>29</v>
      </c>
    </row>
    <row r="83" spans="1:8" ht="28.8" outlineLevel="2" x14ac:dyDescent="0.3">
      <c r="C83" s="2" t="s">
        <v>73</v>
      </c>
      <c r="E83" s="7"/>
      <c r="F83" s="7"/>
      <c r="G83" s="7"/>
      <c r="H83" s="7"/>
    </row>
    <row r="84" spans="1:8" outlineLevel="2" x14ac:dyDescent="0.3">
      <c r="C84" s="2" t="s">
        <v>74</v>
      </c>
      <c r="E84" s="7"/>
      <c r="F84" s="7"/>
      <c r="G84" s="7"/>
      <c r="H84" s="7"/>
    </row>
    <row r="85" spans="1:8" outlineLevel="2" x14ac:dyDescent="0.3">
      <c r="C85" s="2" t="s">
        <v>74</v>
      </c>
      <c r="E85" s="7"/>
      <c r="F85" s="7"/>
      <c r="G85" s="7"/>
      <c r="H85" s="7"/>
    </row>
    <row r="86" spans="1:8" outlineLevel="1" x14ac:dyDescent="0.3">
      <c r="B86" s="1" t="s">
        <v>27</v>
      </c>
    </row>
    <row r="87" spans="1:8" outlineLevel="2" x14ac:dyDescent="0.3">
      <c r="C87" s="2" t="s">
        <v>75</v>
      </c>
      <c r="E87" s="7"/>
      <c r="F87" s="7"/>
      <c r="G87" s="7"/>
      <c r="H87" s="7" t="s">
        <v>88</v>
      </c>
    </row>
    <row r="88" spans="1:8" outlineLevel="1" x14ac:dyDescent="0.3">
      <c r="B88" s="1" t="s">
        <v>76</v>
      </c>
    </row>
    <row r="89" spans="1:8" outlineLevel="2" x14ac:dyDescent="0.3">
      <c r="C89" s="2" t="s">
        <v>77</v>
      </c>
      <c r="E89" s="7"/>
      <c r="F89" s="7"/>
      <c r="G89" s="7"/>
      <c r="H89" s="7" t="s">
        <v>88</v>
      </c>
    </row>
    <row r="90" spans="1:8" ht="28.8" outlineLevel="2" x14ac:dyDescent="0.3">
      <c r="C90" s="2" t="s">
        <v>78</v>
      </c>
      <c r="E90" s="7"/>
      <c r="F90" s="7"/>
      <c r="G90" s="7"/>
      <c r="H90" s="7" t="s">
        <v>88</v>
      </c>
    </row>
    <row r="91" spans="1:8" x14ac:dyDescent="0.3">
      <c r="E91" s="1" t="s">
        <v>79</v>
      </c>
      <c r="F91" s="1" t="s">
        <v>79</v>
      </c>
      <c r="G91" s="1" t="s">
        <v>79</v>
      </c>
      <c r="H91" s="1" t="s">
        <v>79</v>
      </c>
    </row>
    <row r="92" spans="1:8" x14ac:dyDescent="0.3">
      <c r="A92" s="1" t="s">
        <v>80</v>
      </c>
      <c r="E92" s="1" t="str">
        <f>IF(COUNTIF(E93:E94,"v")+COUNTIF(E93:E94,"s")=2,"V","O")</f>
        <v>O</v>
      </c>
      <c r="F92" s="1" t="str">
        <f>IF(COUNTIF(F93:F94,"v")+COUNTIF(F93:F94,"s")=2,"V","O")</f>
        <v>O</v>
      </c>
      <c r="G92" s="1" t="str">
        <f>IF(COUNTIF(G93:G94,"v")+COUNTIF(G93:G94,"s")=2,"V","O")</f>
        <v>O</v>
      </c>
      <c r="H92" s="1" t="str">
        <f>IF(COUNTIF(H93:H94,"v")+COUNTIF(H93:H94,"s")=2,"V","O")</f>
        <v>V</v>
      </c>
    </row>
    <row r="93" spans="1:8" outlineLevel="1" x14ac:dyDescent="0.3">
      <c r="B93" s="1" t="s">
        <v>81</v>
      </c>
      <c r="E93" s="7"/>
      <c r="F93" s="7"/>
      <c r="G93" s="7"/>
      <c r="H93" s="7" t="s">
        <v>79</v>
      </c>
    </row>
    <row r="94" spans="1:8" outlineLevel="1" x14ac:dyDescent="0.3">
      <c r="B94" s="1" t="s">
        <v>82</v>
      </c>
      <c r="E94" s="7"/>
      <c r="F94" s="7"/>
      <c r="G94" s="7"/>
      <c r="H94" s="7" t="s">
        <v>79</v>
      </c>
    </row>
    <row r="95" spans="1:8" x14ac:dyDescent="0.3">
      <c r="A95" s="1" t="s">
        <v>83</v>
      </c>
      <c r="E95" s="1" t="str">
        <f>IF(COUNTIF(E96:E97,"v")+COUNTIF(E96:E97,"s")=2,"V","O")</f>
        <v>O</v>
      </c>
      <c r="F95" s="1" t="str">
        <f>IF(COUNTIF(F96:F97,"v")+COUNTIF(F96:F97,"s")=2,"V","O")</f>
        <v>O</v>
      </c>
      <c r="G95" s="1" t="str">
        <f>IF(COUNTIF(G96:G97,"v")+COUNTIF(G96:G97,"s")=2,"V","O")</f>
        <v>O</v>
      </c>
      <c r="H95" s="1" t="str">
        <f>IF(COUNTIF(H96:H97,"v")+COUNTIF(H96:H97,"s")=2,"V","O")</f>
        <v>V</v>
      </c>
    </row>
    <row r="96" spans="1:8" outlineLevel="1" x14ac:dyDescent="0.3">
      <c r="B96" s="1" t="s">
        <v>84</v>
      </c>
      <c r="E96" s="7"/>
      <c r="F96" s="7"/>
      <c r="G96" s="7"/>
      <c r="H96" s="7" t="s">
        <v>79</v>
      </c>
    </row>
    <row r="97" spans="2:8" outlineLevel="1" x14ac:dyDescent="0.3">
      <c r="B97" s="1" t="s">
        <v>85</v>
      </c>
      <c r="E97" s="7"/>
      <c r="F97" s="7"/>
      <c r="G97" s="7"/>
      <c r="H97" s="7" t="s">
        <v>79</v>
      </c>
    </row>
  </sheetData>
  <sheetProtection selectLockedCells="1"/>
  <conditionalFormatting sqref="E4">
    <cfRule type="cellIs" dxfId="15" priority="113" operator="equal">
      <formula>0</formula>
    </cfRule>
    <cfRule type="cellIs" dxfId="14" priority="114" operator="equal">
      <formula>"o"</formula>
    </cfRule>
    <cfRule type="cellIs" dxfId="13" priority="115" operator="equal">
      <formula>"g"</formula>
    </cfRule>
    <cfRule type="cellIs" dxfId="12" priority="116" operator="equal">
      <formula>"V"</formula>
    </cfRule>
  </conditionalFormatting>
  <conditionalFormatting sqref="F4">
    <cfRule type="cellIs" dxfId="11" priority="109" operator="equal">
      <formula>0</formula>
    </cfRule>
    <cfRule type="cellIs" dxfId="10" priority="110" operator="equal">
      <formula>"o"</formula>
    </cfRule>
    <cfRule type="cellIs" dxfId="9" priority="111" operator="equal">
      <formula>"g"</formula>
    </cfRule>
    <cfRule type="cellIs" dxfId="8" priority="112" operator="equal">
      <formula>"V"</formula>
    </cfRule>
  </conditionalFormatting>
  <conditionalFormatting sqref="G4">
    <cfRule type="cellIs" dxfId="7" priority="105" operator="equal">
      <formula>0</formula>
    </cfRule>
    <cfRule type="cellIs" dxfId="6" priority="106" operator="equal">
      <formula>"o"</formula>
    </cfRule>
    <cfRule type="cellIs" dxfId="5" priority="107" operator="equal">
      <formula>"g"</formula>
    </cfRule>
    <cfRule type="cellIs" dxfId="4" priority="108" operator="equal">
      <formula>"V"</formula>
    </cfRule>
  </conditionalFormatting>
  <conditionalFormatting sqref="H4">
    <cfRule type="cellIs" dxfId="3" priority="1" operator="equal">
      <formula>0</formula>
    </cfRule>
    <cfRule type="cellIs" dxfId="2" priority="2" operator="equal">
      <formula>"o"</formula>
    </cfRule>
    <cfRule type="cellIs" dxfId="1" priority="3" operator="equal">
      <formula>"g"</formula>
    </cfRule>
    <cfRule type="cellIs" dxfId="0" priority="4" operator="equal">
      <formula>"V"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43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Blad3!$A$2:$A$4</xm:f>
          </x14:formula1>
          <xm:sqref>E64:H66 E39:H41 E52:H53 E60:H62 E57:H57 E45:H48 E70:H70 E80:H81 E89:H90 E83:H85 E96:H97 E93:H94 E68:H68 E87:H87 E28:H37 E73:H78</xm:sqref>
        </x14:dataValidation>
        <x14:dataValidation type="list" allowBlank="1" showInputMessage="1" showErrorMessage="1" xr:uid="{00000000-0002-0000-0000-000001000000}">
          <x14:formula1>
            <xm:f>Blad3!$A$3:$A$4</xm:f>
          </x14:formula1>
          <xm:sqref>E6:H12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86</v>
      </c>
    </row>
    <row r="2" spans="1:2" x14ac:dyDescent="0.3">
      <c r="A2" t="s">
        <v>79</v>
      </c>
      <c r="B2" t="s">
        <v>87</v>
      </c>
    </row>
    <row r="3" spans="1:2" x14ac:dyDescent="0.3">
      <c r="A3" t="s">
        <v>88</v>
      </c>
      <c r="B3" t="s">
        <v>89</v>
      </c>
    </row>
    <row r="4" spans="1:2" x14ac:dyDescent="0.3">
      <c r="A4" t="s">
        <v>90</v>
      </c>
      <c r="B4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Blad2</vt:lpstr>
      <vt:lpstr>Blad3</vt:lpstr>
      <vt:lpstr>Blad2!Afdruktitels</vt:lpstr>
    </vt:vector>
  </TitlesOfParts>
  <Manager/>
  <Company>Summa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Buenen, Stef</dc:creator>
  <cp:keywords/>
  <dc:description/>
  <cp:lastModifiedBy>Guido Meijer</cp:lastModifiedBy>
  <cp:revision/>
  <dcterms:created xsi:type="dcterms:W3CDTF">2022-06-15T05:06:13Z</dcterms:created>
  <dcterms:modified xsi:type="dcterms:W3CDTF">2022-06-28T07:51:06Z</dcterms:modified>
  <cp:category/>
  <cp:contentStatus/>
</cp:coreProperties>
</file>