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York\Test\BDN-HAC incomplete data\"/>
    </mc:Choice>
  </mc:AlternateContent>
  <xr:revisionPtr revIDLastSave="0" documentId="13_ncr:1_{134C5C99-B162-44E7-90A2-BAF4FC97AEF2}" xr6:coauthVersionLast="47" xr6:coauthVersionMax="47" xr10:uidLastSave="{00000000-0000-0000-0000-000000000000}"/>
  <bookViews>
    <workbookView xWindow="-108" yWindow="-108" windowWidth="30936" windowHeight="17496" firstSheet="3" activeTab="11" xr2:uid="{00000000-000D-0000-FFFF-FFFF00000000}"/>
  </bookViews>
  <sheets>
    <sheet name="Original" sheetId="1" r:id="rId1"/>
    <sheet name="BDN-HAC " sheetId="2" r:id="rId2"/>
    <sheet name="BDN-HAC  offline" sheetId="3" r:id="rId3"/>
    <sheet name="BDN-HAC  non-critical" sheetId="7" r:id="rId4"/>
    <sheet name="New char vs EC" sheetId="9" r:id="rId5"/>
    <sheet name="BDN-HAC  critical" sheetId="8" r:id="rId6"/>
    <sheet name="offline Graph" sheetId="6" r:id="rId7"/>
    <sheet name="Graph non-critical" sheetId="10" r:id="rId8"/>
    <sheet name="Grpah EC NC" sheetId="11" r:id="rId9"/>
    <sheet name="Weak node" sheetId="12" r:id="rId10"/>
    <sheet name="ROC" sheetId="13" r:id="rId11"/>
    <sheet name="ROC (2)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34" i="14" l="1"/>
  <c r="AG34" i="14"/>
  <c r="AH33" i="14"/>
  <c r="AG33" i="14"/>
  <c r="AH32" i="14"/>
  <c r="AG32" i="14"/>
  <c r="AH31" i="14"/>
  <c r="AG31" i="14"/>
  <c r="AG35" i="13"/>
  <c r="AF35" i="13"/>
  <c r="AG34" i="13"/>
  <c r="AF34" i="13"/>
  <c r="AG33" i="13"/>
  <c r="AF33" i="13"/>
  <c r="AG32" i="13"/>
  <c r="AF32" i="13"/>
  <c r="AS24" i="3"/>
  <c r="E9" i="11" l="1"/>
  <c r="B9" i="11"/>
  <c r="E8" i="11"/>
  <c r="B8" i="11"/>
  <c r="AF3" i="8" l="1"/>
  <c r="AF4" i="8"/>
  <c r="AF5" i="8"/>
  <c r="AF6" i="8"/>
  <c r="AF7" i="8"/>
  <c r="AF8" i="8"/>
  <c r="AF9" i="8"/>
  <c r="AF10" i="8"/>
  <c r="AF11" i="8"/>
  <c r="AF12" i="8"/>
  <c r="AF14" i="8"/>
  <c r="AF16" i="8"/>
  <c r="AF17" i="8"/>
  <c r="AF18" i="8"/>
  <c r="AF19" i="8"/>
  <c r="AF20" i="8"/>
  <c r="AF21" i="8"/>
  <c r="AF23" i="8"/>
  <c r="AF24" i="8"/>
  <c r="AF25" i="8"/>
  <c r="AF26" i="8"/>
  <c r="AF27" i="8"/>
  <c r="AF28" i="8"/>
  <c r="AF30" i="8"/>
  <c r="AH3" i="7"/>
  <c r="AH4" i="7"/>
  <c r="AH5" i="7"/>
  <c r="AH6" i="7"/>
  <c r="AH7" i="7"/>
  <c r="AH8" i="7"/>
  <c r="AH9" i="7"/>
  <c r="AH10" i="7"/>
  <c r="AH11" i="7"/>
  <c r="AH12" i="7"/>
  <c r="AH14" i="7"/>
  <c r="AH16" i="7"/>
  <c r="AH17" i="7"/>
  <c r="AH18" i="7"/>
  <c r="AH19" i="7"/>
  <c r="AH20" i="7"/>
  <c r="AH21" i="7"/>
  <c r="AH23" i="7"/>
  <c r="AH24" i="7"/>
  <c r="AH26" i="7"/>
  <c r="AH27" i="7"/>
  <c r="AH28" i="7"/>
  <c r="AH30" i="7"/>
  <c r="AF2" i="8"/>
  <c r="AH2" i="7"/>
  <c r="BD24" i="3" l="1"/>
  <c r="BA24" i="3"/>
  <c r="AX24" i="3"/>
  <c r="AU24" i="3"/>
  <c r="AP24" i="3"/>
  <c r="AN24" i="3"/>
  <c r="AL24" i="3"/>
  <c r="AO2" i="9" l="1"/>
  <c r="AO3" i="9"/>
  <c r="AO4" i="9"/>
  <c r="AO5" i="9"/>
  <c r="AO6" i="9"/>
  <c r="AO7" i="9"/>
  <c r="AO8" i="9"/>
  <c r="AO9" i="9"/>
  <c r="AO10" i="9"/>
  <c r="AO11" i="9"/>
  <c r="AO12" i="9"/>
  <c r="AO14" i="9"/>
  <c r="AO16" i="9"/>
  <c r="AO17" i="9"/>
  <c r="AO18" i="9"/>
  <c r="AO19" i="9"/>
  <c r="AO20" i="9"/>
  <c r="AO21" i="9"/>
  <c r="AO23" i="9"/>
  <c r="AO24" i="9"/>
  <c r="AO26" i="9"/>
  <c r="AO27" i="9"/>
  <c r="AO28" i="9"/>
  <c r="AO30" i="9"/>
  <c r="AG3" i="9"/>
  <c r="AG4" i="9"/>
  <c r="AG5" i="9"/>
  <c r="AG6" i="9"/>
  <c r="AG7" i="9"/>
  <c r="AG8" i="9"/>
  <c r="AG9" i="9"/>
  <c r="AG10" i="9"/>
  <c r="AG11" i="9"/>
  <c r="AG12" i="9"/>
  <c r="AG14" i="9"/>
  <c r="AG16" i="9"/>
  <c r="AG17" i="9"/>
  <c r="AG18" i="9"/>
  <c r="AG19" i="9"/>
  <c r="AG20" i="9"/>
  <c r="AG21" i="9"/>
  <c r="AG23" i="9"/>
  <c r="AG24" i="9"/>
  <c r="AG26" i="9"/>
  <c r="AG27" i="9"/>
  <c r="AG28" i="9"/>
  <c r="AG30" i="9"/>
  <c r="AG2" i="9"/>
  <c r="AG32" i="9" l="1"/>
  <c r="AG35" i="9"/>
  <c r="AG34" i="9"/>
  <c r="AG33" i="9"/>
  <c r="AO34" i="9"/>
  <c r="AO35" i="9"/>
  <c r="AO33" i="9"/>
  <c r="AO32" i="9"/>
  <c r="K15" i="6" l="1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AX10" i="3"/>
  <c r="AX11" i="3"/>
  <c r="AX9" i="3"/>
  <c r="BD3" i="3" l="1"/>
  <c r="BD33" i="3" s="1"/>
  <c r="BD4" i="3"/>
  <c r="BD5" i="3"/>
  <c r="BD6" i="3"/>
  <c r="BD7" i="3"/>
  <c r="BD8" i="3"/>
  <c r="BD9" i="3"/>
  <c r="BD10" i="3"/>
  <c r="BD11" i="3"/>
  <c r="BD12" i="3"/>
  <c r="BD14" i="3"/>
  <c r="BD16" i="3"/>
  <c r="BD17" i="3"/>
  <c r="BD18" i="3"/>
  <c r="BD19" i="3"/>
  <c r="BD20" i="3"/>
  <c r="BD21" i="3"/>
  <c r="BD23" i="3"/>
  <c r="BD25" i="3"/>
  <c r="BD26" i="3"/>
  <c r="BD27" i="3"/>
  <c r="BD29" i="3"/>
  <c r="BA3" i="3"/>
  <c r="BA4" i="3"/>
  <c r="BA5" i="3"/>
  <c r="BA6" i="3"/>
  <c r="BA7" i="3"/>
  <c r="BA8" i="3"/>
  <c r="BA9" i="3"/>
  <c r="BA10" i="3"/>
  <c r="BA11" i="3"/>
  <c r="BA12" i="3"/>
  <c r="BA14" i="3"/>
  <c r="BA16" i="3"/>
  <c r="BA17" i="3"/>
  <c r="BA18" i="3"/>
  <c r="BA19" i="3"/>
  <c r="BA20" i="3"/>
  <c r="BA21" i="3"/>
  <c r="BA23" i="3"/>
  <c r="BA25" i="3"/>
  <c r="BA26" i="3"/>
  <c r="BA27" i="3"/>
  <c r="BA29" i="3"/>
  <c r="BD2" i="3"/>
  <c r="BA2" i="3"/>
  <c r="AX3" i="3"/>
  <c r="AX4" i="3"/>
  <c r="AX5" i="3"/>
  <c r="AX6" i="3"/>
  <c r="AX7" i="3"/>
  <c r="AX8" i="3"/>
  <c r="AX12" i="3"/>
  <c r="AX14" i="3"/>
  <c r="AX16" i="3"/>
  <c r="AX17" i="3"/>
  <c r="AX18" i="3"/>
  <c r="AX19" i="3"/>
  <c r="AX20" i="3"/>
  <c r="AX21" i="3"/>
  <c r="AX23" i="3"/>
  <c r="AX25" i="3"/>
  <c r="AX26" i="3"/>
  <c r="AX27" i="3"/>
  <c r="AX29" i="3"/>
  <c r="AX2" i="3"/>
  <c r="AU3" i="3"/>
  <c r="AU4" i="3"/>
  <c r="AU5" i="3"/>
  <c r="AU6" i="3"/>
  <c r="AU7" i="3"/>
  <c r="AU8" i="3"/>
  <c r="AU9" i="3"/>
  <c r="AU10" i="3"/>
  <c r="AU11" i="3"/>
  <c r="AU12" i="3"/>
  <c r="AU14" i="3"/>
  <c r="AU16" i="3"/>
  <c r="AU17" i="3"/>
  <c r="AU18" i="3"/>
  <c r="AU19" i="3"/>
  <c r="AU20" i="3"/>
  <c r="AU21" i="3"/>
  <c r="AU23" i="3"/>
  <c r="AU25" i="3"/>
  <c r="AU26" i="3"/>
  <c r="AU27" i="3"/>
  <c r="AU29" i="3"/>
  <c r="AS3" i="3"/>
  <c r="AS4" i="3"/>
  <c r="AS5" i="3"/>
  <c r="AS6" i="3"/>
  <c r="AS7" i="3"/>
  <c r="AS8" i="3"/>
  <c r="AS9" i="3"/>
  <c r="AS10" i="3"/>
  <c r="AS11" i="3"/>
  <c r="AS12" i="3"/>
  <c r="AS14" i="3"/>
  <c r="AS16" i="3"/>
  <c r="AS17" i="3"/>
  <c r="AS18" i="3"/>
  <c r="AS19" i="3"/>
  <c r="AS20" i="3"/>
  <c r="AS21" i="3"/>
  <c r="AS23" i="3"/>
  <c r="AS25" i="3"/>
  <c r="AS26" i="3"/>
  <c r="AS27" i="3"/>
  <c r="AS29" i="3"/>
  <c r="AU2" i="3"/>
  <c r="AS2" i="3"/>
  <c r="AN23" i="3"/>
  <c r="AN8" i="3"/>
  <c r="AP3" i="3"/>
  <c r="AP4" i="3"/>
  <c r="AP5" i="3"/>
  <c r="AP6" i="3"/>
  <c r="AP8" i="3"/>
  <c r="AP9" i="3"/>
  <c r="AP10" i="3"/>
  <c r="AP33" i="3" s="1"/>
  <c r="AP11" i="3"/>
  <c r="AP16" i="3"/>
  <c r="AP17" i="3"/>
  <c r="AP18" i="3"/>
  <c r="AP19" i="3"/>
  <c r="AP20" i="3"/>
  <c r="AP23" i="3"/>
  <c r="AP25" i="3"/>
  <c r="AP26" i="3"/>
  <c r="AP2" i="3"/>
  <c r="AX33" i="3" l="1"/>
  <c r="AX32" i="3"/>
  <c r="BA32" i="3"/>
  <c r="BA31" i="3"/>
  <c r="BA33" i="3"/>
  <c r="BD32" i="3"/>
  <c r="BD34" i="3"/>
  <c r="BD31" i="3"/>
  <c r="BA34" i="3"/>
  <c r="AX34" i="3"/>
  <c r="AX31" i="3"/>
  <c r="AU33" i="3"/>
  <c r="AU31" i="3"/>
  <c r="AU32" i="3"/>
  <c r="AU34" i="3"/>
  <c r="AS34" i="3"/>
  <c r="AS31" i="3"/>
  <c r="AS32" i="3"/>
  <c r="AS33" i="3"/>
  <c r="AP31" i="3"/>
  <c r="AP34" i="3"/>
  <c r="AP32" i="3"/>
  <c r="AL23" i="3"/>
  <c r="AL8" i="3"/>
  <c r="AL9" i="3"/>
  <c r="C55" i="9" l="1"/>
  <c r="AN3" i="3" l="1"/>
  <c r="AN4" i="3"/>
  <c r="AN5" i="3"/>
  <c r="AN6" i="3"/>
  <c r="AN7" i="3"/>
  <c r="AN9" i="3"/>
  <c r="AN10" i="3"/>
  <c r="AN11" i="3"/>
  <c r="AN12" i="3"/>
  <c r="AN14" i="3"/>
  <c r="AN16" i="3"/>
  <c r="AN17" i="3"/>
  <c r="AN18" i="3"/>
  <c r="AN19" i="3"/>
  <c r="AN20" i="3"/>
  <c r="AN21" i="3"/>
  <c r="AN25" i="3"/>
  <c r="AN26" i="3"/>
  <c r="AN27" i="3"/>
  <c r="AN29" i="3"/>
  <c r="AN2" i="3"/>
  <c r="AL2" i="3"/>
  <c r="AL3" i="3"/>
  <c r="AL4" i="3"/>
  <c r="AL5" i="3"/>
  <c r="AL6" i="3"/>
  <c r="AL7" i="3"/>
  <c r="AL10" i="3"/>
  <c r="AL11" i="3"/>
  <c r="AL12" i="3"/>
  <c r="AL14" i="3"/>
  <c r="AL16" i="3"/>
  <c r="AL17" i="3"/>
  <c r="AL18" i="3"/>
  <c r="AL19" i="3"/>
  <c r="AL20" i="3"/>
  <c r="AL21" i="3"/>
  <c r="AL25" i="3"/>
  <c r="AL26" i="3"/>
  <c r="AL27" i="3"/>
  <c r="AL29" i="3"/>
  <c r="AN34" i="3" l="1"/>
  <c r="AN31" i="3"/>
  <c r="AN32" i="3"/>
  <c r="AN33" i="3"/>
  <c r="AL31" i="3"/>
  <c r="AG36" i="2" l="1"/>
  <c r="AF36" i="2"/>
  <c r="AG35" i="2"/>
  <c r="AF35" i="2"/>
  <c r="AG34" i="2"/>
  <c r="AF34" i="2"/>
  <c r="AG33" i="2"/>
  <c r="AF33" i="2"/>
  <c r="AL33" i="3" l="1"/>
  <c r="AL34" i="3"/>
  <c r="AL32" i="3"/>
  <c r="AF35" i="8" l="1"/>
  <c r="AF34" i="8"/>
  <c r="AF33" i="8"/>
  <c r="AF32" i="8"/>
  <c r="AH35" i="7"/>
  <c r="AH34" i="7"/>
  <c r="AH33" i="7"/>
  <c r="AH32" i="7"/>
</calcChain>
</file>

<file path=xl/sharedStrings.xml><?xml version="1.0" encoding="utf-8"?>
<sst xmlns="http://schemas.openxmlformats.org/spreadsheetml/2006/main" count="4337" uniqueCount="142">
  <si>
    <t>Test case</t>
  </si>
  <si>
    <t>error message</t>
  </si>
  <si>
    <t>resource_id</t>
  </si>
  <si>
    <t>entry_id</t>
  </si>
  <si>
    <t>resource_name</t>
  </si>
  <si>
    <t>HAC_resource_name</t>
  </si>
  <si>
    <t>group_id</t>
  </si>
  <si>
    <t>cluster_id</t>
  </si>
  <si>
    <t>node_id</t>
  </si>
  <si>
    <t>event_date</t>
  </si>
  <si>
    <t>current_state</t>
  </si>
  <si>
    <t>aggeregated_failure_count</t>
  </si>
  <si>
    <t>failure_repetition</t>
  </si>
  <si>
    <t>error_rating</t>
  </si>
  <si>
    <t>dependency_factor</t>
  </si>
  <si>
    <t>critical_factor</t>
  </si>
  <si>
    <t>redundancy_factor</t>
  </si>
  <si>
    <t>reinitialization_factor</t>
  </si>
  <si>
    <t>dependency_type</t>
  </si>
  <si>
    <t>dependency_levels_up</t>
  </si>
  <si>
    <t>dependency_levels_down</t>
  </si>
  <si>
    <t>BN-HAC</t>
  </si>
  <si>
    <t>Actual</t>
  </si>
  <si>
    <t>Expected</t>
  </si>
  <si>
    <t>C1G1A1B1</t>
  </si>
  <si>
    <t>message and lock service</t>
  </si>
  <si>
    <t>rsc_DEV_ASCS00</t>
  </si>
  <si>
    <t>C1G1A1</t>
  </si>
  <si>
    <t>cluster1</t>
  </si>
  <si>
    <t>not running</t>
  </si>
  <si>
    <t>offline</t>
  </si>
  <si>
    <t>low</t>
  </si>
  <si>
    <t>local</t>
  </si>
  <si>
    <t>C1G1A1B1C3</t>
  </si>
  <si>
    <t>FS interface</t>
  </si>
  <si>
    <t>fs_3_DEV_ASCS</t>
  </si>
  <si>
    <t>high</t>
  </si>
  <si>
    <t>C1G3A1B1</t>
  </si>
  <si>
    <t>main instance</t>
  </si>
  <si>
    <t>rsc_DEV_CI</t>
  </si>
  <si>
    <t>C1G3A1</t>
  </si>
  <si>
    <t>C1G2A1B1</t>
  </si>
  <si>
    <t>database</t>
  </si>
  <si>
    <t>rsc_DEV_database</t>
  </si>
  <si>
    <t>C1G2A1</t>
  </si>
  <si>
    <t>C1G1A1B1C2</t>
  </si>
  <si>
    <t>FS trans</t>
  </si>
  <si>
    <t>fs_2_DEV_ASCS</t>
  </si>
  <si>
    <t>C1G5A1B1</t>
  </si>
  <si>
    <t>DLM</t>
  </si>
  <si>
    <t>dlm_DEV</t>
  </si>
  <si>
    <t>C1G5A1</t>
  </si>
  <si>
    <t>shared</t>
  </si>
  <si>
    <t>C1G1A1B1C1</t>
  </si>
  <si>
    <t>FS message and lock</t>
  </si>
  <si>
    <t>fs_DEV_ASCS</t>
  </si>
  <si>
    <t>BDN-HAC-1</t>
  </si>
  <si>
    <t>BDN-HAC-2</t>
  </si>
  <si>
    <t>No failure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</si>
  <si>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</si>
  <si>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</si>
  <si>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</si>
  <si>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</si>
  <si>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</si>
  <si>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</si>
  <si>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</si>
  <si>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</si>
  <si>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</si>
  <si>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ID</t>
  </si>
  <si>
    <t>System failover</t>
  </si>
  <si>
    <t>RG failover</t>
  </si>
  <si>
    <t>RG failure</t>
  </si>
  <si>
    <t>System</t>
  </si>
  <si>
    <t>Failure</t>
  </si>
  <si>
    <t>A2</t>
  </si>
  <si>
    <t>A2,A3</t>
  </si>
  <si>
    <t>A5</t>
  </si>
  <si>
    <t>B2</t>
  </si>
  <si>
    <t>B3</t>
  </si>
  <si>
    <t>B4</t>
  </si>
  <si>
    <t>C1</t>
  </si>
  <si>
    <t>Accuracy</t>
  </si>
  <si>
    <t>Sensitivity (TPR)</t>
  </si>
  <si>
    <t xml:space="preserve">F1 Score </t>
  </si>
  <si>
    <t xml:space="preserve">Precision </t>
  </si>
  <si>
    <t>A3</t>
  </si>
  <si>
    <t>A4</t>
  </si>
  <si>
    <t>BDN-HAC</t>
  </si>
  <si>
    <t>U1 only A2</t>
  </si>
  <si>
    <t>U1 only A2,A3</t>
  </si>
  <si>
    <t>U1 only A2,A3,A4</t>
  </si>
  <si>
    <t>U1 only A2,A3,A4,A5</t>
  </si>
  <si>
    <t>U1 only A2,A3,A4,A5,B2</t>
  </si>
  <si>
    <t>U1 only A2,A3,A4,A5,B2, B3</t>
  </si>
  <si>
    <t>U1 only A2,A3,A4,A5,B2, B3, B4</t>
  </si>
  <si>
    <t>U1 only A2,A3,A4,A5,B2, B3, B4, C1</t>
  </si>
  <si>
    <t>TP</t>
  </si>
  <si>
    <t>FN</t>
  </si>
  <si>
    <t>FP</t>
  </si>
  <si>
    <t>TN</t>
  </si>
  <si>
    <t>critical_factor C1</t>
  </si>
  <si>
    <t>failure_repetition A2</t>
  </si>
  <si>
    <t>redundancy_factor A3</t>
  </si>
  <si>
    <t>aggeregated_failure_count A4</t>
  </si>
  <si>
    <t>reinitialization_factor A5</t>
  </si>
  <si>
    <t>dependency_type B2</t>
  </si>
  <si>
    <t>dependency_levels_up  B4</t>
  </si>
  <si>
    <t>dependency_levels_down B3</t>
  </si>
  <si>
    <t>U1</t>
  </si>
  <si>
    <t>TPR</t>
  </si>
  <si>
    <t>FPR (1-TNR)</t>
  </si>
  <si>
    <t>failure</t>
  </si>
  <si>
    <t>Correct prediction</t>
  </si>
  <si>
    <t>Incorrect prediction</t>
  </si>
  <si>
    <t>True postive</t>
  </si>
  <si>
    <t>False poitive</t>
  </si>
  <si>
    <t>False negative</t>
  </si>
  <si>
    <t>True negative</t>
  </si>
  <si>
    <t xml:space="preserve">Failures that not </t>
  </si>
  <si>
    <t>A2,A3,A4</t>
  </si>
  <si>
    <t>A2,A3,A4,A5</t>
  </si>
  <si>
    <t>A2,A3,A4,A5,B2</t>
  </si>
  <si>
    <t>A2,A3,A4,A5,B2,B3</t>
  </si>
  <si>
    <t>A2,A3,A4,A5,B2,B3,B4</t>
  </si>
  <si>
    <t>A2,A3,A4,A5,B2,B3,B4,C1</t>
  </si>
  <si>
    <t>All</t>
  </si>
  <si>
    <t xml:space="preserve">Specificity </t>
  </si>
  <si>
    <t>MCC</t>
  </si>
  <si>
    <t>Learning 3</t>
  </si>
  <si>
    <t>Q6</t>
  </si>
  <si>
    <t>Q8</t>
  </si>
  <si>
    <t>Learning 4</t>
  </si>
  <si>
    <t>Learning 9</t>
  </si>
  <si>
    <t>Learning 10</t>
  </si>
  <si>
    <t>Non-critical</t>
  </si>
  <si>
    <t>Critical</t>
  </si>
  <si>
    <t>Sensitivity</t>
  </si>
  <si>
    <t>EC</t>
  </si>
  <si>
    <t>NC</t>
  </si>
  <si>
    <t>HAC</t>
  </si>
  <si>
    <t>BDN-HAC-2 cutoff value</t>
  </si>
  <si>
    <t>BDN-HAC-1 cutoff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</si>
</sst>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22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1" fillId="0" borderId="1" xfId="0" quotePrefix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3" borderId="0" xfId="0" applyFill="1"/>
    <xf numFmtId="0" fontId="1" fillId="0" borderId="2" xfId="0" applyFont="1" applyFill="1" applyBorder="1" applyAlignment="1">
      <alignment horizontal="left" wrapText="1"/>
    </xf>
    <xf numFmtId="0" fontId="2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1" fillId="5" borderId="1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0" fillId="5" borderId="0" xfId="0" applyFill="1"/>
    <xf numFmtId="22" fontId="1" fillId="0" borderId="1" xfId="0" applyNumberFormat="1" applyFont="1" applyBorder="1" applyAlignment="1">
      <alignment horizontal="left"/>
    </xf>
    <xf numFmtId="0" fontId="0" fillId="4" borderId="0" xfId="0" applyFill="1"/>
    <xf numFmtId="0" fontId="1" fillId="4" borderId="1" xfId="0" applyFont="1" applyFill="1" applyBorder="1" applyAlignment="1">
      <alignment horizontal="left" wrapText="1"/>
    </xf>
    <xf numFmtId="22" fontId="1" fillId="4" borderId="1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'offline Graph'!$B$2</c:f>
              <c:strCache>
                <c:ptCount val="1"/>
                <c:pt idx="0">
                  <c:v>Accuracy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'offline Graph'!$C$1:$K$1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Graph'!$C$2:$K$2</c:f>
              <c:numCache>
                <c:formatCode>General</c:formatCode>
                <c:ptCount val="9"/>
                <c:pt idx="0">
                  <c:v>0.75</c:v>
                </c:pt>
                <c:pt idx="1">
                  <c:v>0.41670000000000001</c:v>
                </c:pt>
                <c:pt idx="2">
                  <c:v>0.41670000000000001</c:v>
                </c:pt>
                <c:pt idx="3">
                  <c:v>0.5</c:v>
                </c:pt>
                <c:pt idx="4">
                  <c:v>0.5</c:v>
                </c:pt>
                <c:pt idx="5">
                  <c:v>0.83330000000000004</c:v>
                </c:pt>
                <c:pt idx="6">
                  <c:v>0.66669999999999996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D-4BB9-BF3C-537B8A8BB7E2}"/>
            </c:ext>
          </c:extLst>
        </c:ser>
        <c:ser>
          <c:idx val="1"/>
          <c:order val="1"/>
          <c:tx>
            <c:strRef>
              <c:f>'offline Graph'!$B$6</c:f>
              <c:strCache>
                <c:ptCount val="1"/>
                <c:pt idx="0">
                  <c:v>F1 Score 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'offline Graph'!$C$1:$K$1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Graph'!$C$6:$K$6</c:f>
              <c:numCache>
                <c:formatCode>General</c:formatCode>
                <c:ptCount val="9"/>
                <c:pt idx="0">
                  <c:v>0.85709999999999997</c:v>
                </c:pt>
                <c:pt idx="1">
                  <c:v>0.36359999999999998</c:v>
                </c:pt>
                <c:pt idx="2">
                  <c:v>0.36359999999999998</c:v>
                </c:pt>
                <c:pt idx="3">
                  <c:v>0.625</c:v>
                </c:pt>
                <c:pt idx="4">
                  <c:v>0.625</c:v>
                </c:pt>
                <c:pt idx="5">
                  <c:v>0.9</c:v>
                </c:pt>
                <c:pt idx="6">
                  <c:v>0.77780000000000005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ED-4BB9-BF3C-537B8A8BB7E2}"/>
            </c:ext>
          </c:extLst>
        </c:ser>
        <c:ser>
          <c:idx val="2"/>
          <c:order val="2"/>
          <c:tx>
            <c:strRef>
              <c:f>'offline Graph'!$B$7</c:f>
              <c:strCache>
                <c:ptCount val="1"/>
                <c:pt idx="0">
                  <c:v>MCC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'offline Graph'!$C$1:$K$1</c:f>
              <c:strCache>
                <c:ptCount val="9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B2</c:v>
                </c:pt>
                <c:pt idx="5">
                  <c:v>B3</c:v>
                </c:pt>
                <c:pt idx="6">
                  <c:v>B4</c:v>
                </c:pt>
                <c:pt idx="7">
                  <c:v>C1</c:v>
                </c:pt>
                <c:pt idx="8">
                  <c:v>All</c:v>
                </c:pt>
              </c:strCache>
            </c:strRef>
          </c:cat>
          <c:val>
            <c:numRef>
              <c:f>'offline Graph'!$C$7:$K$7</c:f>
              <c:numCache>
                <c:formatCode>General</c:formatCode>
                <c:ptCount val="9"/>
                <c:pt idx="0">
                  <c:v>0</c:v>
                </c:pt>
                <c:pt idx="1">
                  <c:v>0.25819999999999999</c:v>
                </c:pt>
                <c:pt idx="2">
                  <c:v>0.25819999999999999</c:v>
                </c:pt>
                <c:pt idx="3">
                  <c:v>-9.7600000000000006E-2</c:v>
                </c:pt>
                <c:pt idx="4">
                  <c:v>-9.7600000000000006E-2</c:v>
                </c:pt>
                <c:pt idx="5">
                  <c:v>0.5222</c:v>
                </c:pt>
                <c:pt idx="6">
                  <c:v>0.1111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ED-4BB9-BF3C-537B8A8B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918120"/>
        <c:axId val="556918448"/>
      </c:lineChart>
      <c:catAx>
        <c:axId val="55691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BDN nodes with data</a:t>
                </a:r>
              </a:p>
            </c:rich>
          </c:tx>
          <c:layout>
            <c:manualLayout>
              <c:xMode val="edge"/>
              <c:yMode val="edge"/>
              <c:x val="0.42892935258092746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18448"/>
        <c:crosses val="autoZero"/>
        <c:auto val="1"/>
        <c:lblAlgn val="ctr"/>
        <c:lblOffset val="100"/>
        <c:noMultiLvlLbl val="0"/>
      </c:catAx>
      <c:valAx>
        <c:axId val="5569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6918120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26643832020997377"/>
          <c:y val="6.5438174394867293E-2"/>
          <c:w val="0.64456649168853897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 non-critical'!$B$2</c:f>
              <c:strCache>
                <c:ptCount val="1"/>
                <c:pt idx="0">
                  <c:v>Non-critical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non-critical'!$A$3:$A$8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non-critical'!$B$3:$B$8</c:f>
              <c:numCache>
                <c:formatCode>General</c:formatCode>
                <c:ptCount val="6"/>
                <c:pt idx="0">
                  <c:v>0.58330000000000004</c:v>
                </c:pt>
                <c:pt idx="1">
                  <c:v>0.77780000000000005</c:v>
                </c:pt>
                <c:pt idx="2">
                  <c:v>0.73680000000000001</c:v>
                </c:pt>
                <c:pt idx="3">
                  <c:v>0</c:v>
                </c:pt>
                <c:pt idx="4">
                  <c:v>0.7</c:v>
                </c:pt>
                <c:pt idx="5">
                  <c:v>-0.25819999999999999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B-4708-9CD3-1FB12A50E29B}"/>
            </c:ext>
          </c:extLst>
        </c:ser>
        <c:ser>
          <c:idx val="1"/>
          <c:order val="1"/>
          <c:tx>
            <c:strRef>
              <c:f>'Graph non-critical'!$C$2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'Graph non-critical'!$A$3:$A$8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'Graph non-critical'!$C$3:$C$8</c:f>
              <c:numCache>
                <c:formatCode>General</c:formatCode>
                <c:ptCount val="6"/>
                <c:pt idx="0">
                  <c:v>0.75</c:v>
                </c:pt>
                <c:pt idx="1">
                  <c:v>0.66669999999999996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0.57740000000000002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B-4708-9CD3-1FB12A50E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597024120"/>
        <c:axId val="597019200"/>
      </c:barChart>
      <c:catAx>
        <c:axId val="59702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7019200"/>
        <c:crosses val="autoZero"/>
        <c:auto val="1"/>
        <c:lblAlgn val="ctr"/>
        <c:lblOffset val="100"/>
        <c:noMultiLvlLbl val="0"/>
      </c:catAx>
      <c:valAx>
        <c:axId val="59701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7024120"/>
        <c:crosses val="autoZero"/>
        <c:crossBetween val="between"/>
      </c:valAx>
      <c:spPr>
        <a:noFill/>
        <a:ln w="63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3279083552055993"/>
          <c:y val="0.16203703703703703"/>
          <c:w val="0.32751640419947509"/>
          <c:h val="7.8537839020122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'Grpah EC NC'!$K$1</c:f>
              <c:strCache>
                <c:ptCount val="1"/>
                <c:pt idx="0">
                  <c:v>EC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NC'!$K$2:$K$7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1</c:v>
                </c:pt>
                <c:pt idx="2">
                  <c:v>0.9</c:v>
                </c:pt>
                <c:pt idx="3">
                  <c:v>0.33329999999999999</c:v>
                </c:pt>
                <c:pt idx="4">
                  <c:v>0.81820000000000004</c:v>
                </c:pt>
                <c:pt idx="5">
                  <c:v>0.5222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1-4BC5-9CC4-51D9F314DA31}"/>
            </c:ext>
          </c:extLst>
        </c:ser>
        <c:ser>
          <c:idx val="1"/>
          <c:order val="1"/>
          <c:tx>
            <c:strRef>
              <c:f>'Grpah EC NC'!$L$1</c:f>
              <c:strCache>
                <c:ptCount val="1"/>
                <c:pt idx="0">
                  <c:v>NC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'Grpah EC NC'!$J$2:$J$7</c:f>
              <c:strCache>
                <c:ptCount val="6"/>
                <c:pt idx="0">
                  <c:v>Accuracy</c:v>
                </c:pt>
                <c:pt idx="1">
                  <c:v>Sensitivity</c:v>
                </c:pt>
                <c:pt idx="2">
                  <c:v>F1 Score </c:v>
                </c:pt>
                <c:pt idx="3">
                  <c:v>Specificity </c:v>
                </c:pt>
                <c:pt idx="4">
                  <c:v>Precision </c:v>
                </c:pt>
                <c:pt idx="5">
                  <c:v>MCC</c:v>
                </c:pt>
              </c:strCache>
            </c:strRef>
          </c:cat>
          <c:val>
            <c:numRef>
              <c:f>'Grpah EC NC'!$L$2:$L$7</c:f>
              <c:numCache>
                <c:formatCode>General</c:formatCode>
                <c:ptCount val="6"/>
                <c:pt idx="0">
                  <c:v>0.75</c:v>
                </c:pt>
                <c:pt idx="1">
                  <c:v>0.66669999999999996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0.57740000000000002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1-4BC5-9CC4-51D9F314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759178344"/>
        <c:axId val="759176048"/>
      </c:barChart>
      <c:catAx>
        <c:axId val="75917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Detection quality 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176048"/>
        <c:crosses val="autoZero"/>
        <c:auto val="1"/>
        <c:lblAlgn val="ctr"/>
        <c:lblOffset val="100"/>
        <c:noMultiLvlLbl val="0"/>
      </c:catAx>
      <c:valAx>
        <c:axId val="759176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cap="none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917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'ROC (2)'!$W$1</c:f>
              <c:strCache>
                <c:ptCount val="1"/>
                <c:pt idx="0">
                  <c:v>BDN-HAC-1</c:v>
                </c:pt>
              </c:strCache>
            </c:strRef>
          </c:tx>
          <c:spPr>
            <a:ln w="6350" cap="rnd">
              <a:solidFill>
                <a:srgbClr val="0000FF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val>
            <c:numRef>
              <c:f>'ROC (2)'!$W$2:$W$27</c:f>
              <c:numCache>
                <c:formatCode>General</c:formatCode>
                <c:ptCount val="26"/>
                <c:pt idx="0">
                  <c:v>28.4</c:v>
                </c:pt>
                <c:pt idx="1">
                  <c:v>56.7</c:v>
                </c:pt>
                <c:pt idx="2">
                  <c:v>0.8</c:v>
                </c:pt>
                <c:pt idx="3">
                  <c:v>0.8</c:v>
                </c:pt>
                <c:pt idx="4">
                  <c:v>14.6</c:v>
                </c:pt>
                <c:pt idx="5">
                  <c:v>-5.8</c:v>
                </c:pt>
                <c:pt idx="6">
                  <c:v>35.409999999999997</c:v>
                </c:pt>
                <c:pt idx="7">
                  <c:v>56.7</c:v>
                </c:pt>
                <c:pt idx="8">
                  <c:v>56.7</c:v>
                </c:pt>
                <c:pt idx="9">
                  <c:v>57.6</c:v>
                </c:pt>
                <c:pt idx="10">
                  <c:v>-5.8</c:v>
                </c:pt>
                <c:pt idx="11">
                  <c:v>14.6</c:v>
                </c:pt>
                <c:pt idx="12">
                  <c:v>-58</c:v>
                </c:pt>
                <c:pt idx="13">
                  <c:v>42.2</c:v>
                </c:pt>
                <c:pt idx="14">
                  <c:v>57.6</c:v>
                </c:pt>
                <c:pt idx="15">
                  <c:v>0.8</c:v>
                </c:pt>
                <c:pt idx="16">
                  <c:v>0.8</c:v>
                </c:pt>
                <c:pt idx="17">
                  <c:v>14.6</c:v>
                </c:pt>
                <c:pt idx="18">
                  <c:v>-5.8</c:v>
                </c:pt>
                <c:pt idx="19">
                  <c:v>42.2</c:v>
                </c:pt>
                <c:pt idx="20">
                  <c:v>35.409999999999997</c:v>
                </c:pt>
                <c:pt idx="21">
                  <c:v>57.6</c:v>
                </c:pt>
                <c:pt idx="22">
                  <c:v>56.7</c:v>
                </c:pt>
                <c:pt idx="23">
                  <c:v>57.6</c:v>
                </c:pt>
                <c:pt idx="24">
                  <c:v>-5.8</c:v>
                </c:pt>
                <c:pt idx="25">
                  <c:v>-58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D-4BE6-BA66-37C111FE2604}"/>
            </c:ext>
          </c:extLst>
        </c:ser>
        <c:ser>
          <c:idx val="1"/>
          <c:order val="1"/>
          <c:tx>
            <c:strRef>
              <c:f>'ROC (2)'!$X$1</c:f>
              <c:strCache>
                <c:ptCount val="1"/>
                <c:pt idx="0">
                  <c:v>BDN-HAC-1 cutoff value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'ROC (2)'!$X$2:$X$27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D-4BE6-BA66-37C111FE2604}"/>
            </c:ext>
          </c:extLst>
        </c:ser>
        <c:ser>
          <c:idx val="2"/>
          <c:order val="2"/>
          <c:tx>
            <c:strRef>
              <c:f>'ROC (2)'!$Y$1</c:f>
              <c:strCache>
                <c:ptCount val="1"/>
                <c:pt idx="0">
                  <c:v>BDN-HAC-2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'ROC (2)'!$Y$2:$Y$27</c:f>
              <c:numCache>
                <c:formatCode>General</c:formatCode>
                <c:ptCount val="26"/>
                <c:pt idx="0">
                  <c:v>240</c:v>
                </c:pt>
                <c:pt idx="1">
                  <c:v>390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180</c:v>
                </c:pt>
                <c:pt idx="6">
                  <c:v>270</c:v>
                </c:pt>
                <c:pt idx="7">
                  <c:v>390</c:v>
                </c:pt>
                <c:pt idx="8">
                  <c:v>390</c:v>
                </c:pt>
                <c:pt idx="9">
                  <c:v>390</c:v>
                </c:pt>
                <c:pt idx="10">
                  <c:v>180</c:v>
                </c:pt>
                <c:pt idx="11">
                  <c:v>220</c:v>
                </c:pt>
                <c:pt idx="12">
                  <c:v>80</c:v>
                </c:pt>
                <c:pt idx="13">
                  <c:v>240</c:v>
                </c:pt>
                <c:pt idx="14">
                  <c:v>390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180</c:v>
                </c:pt>
                <c:pt idx="19">
                  <c:v>240</c:v>
                </c:pt>
                <c:pt idx="20">
                  <c:v>270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180</c:v>
                </c:pt>
                <c:pt idx="2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2D-4BE6-BA66-37C111FE2604}"/>
            </c:ext>
          </c:extLst>
        </c:ser>
        <c:ser>
          <c:idx val="3"/>
          <c:order val="3"/>
          <c:tx>
            <c:strRef>
              <c:f>'ROC (2)'!$Z$1</c:f>
              <c:strCache>
                <c:ptCount val="1"/>
                <c:pt idx="0">
                  <c:v>BDN-HAC-2 cutoff value</c:v>
                </c:pt>
              </c:strCache>
            </c:strRef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'ROC (2)'!$Z$2:$Z$27</c:f>
              <c:numCache>
                <c:formatCode>General</c:formatCode>
                <c:ptCount val="26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2D-4BE6-BA66-37C111FE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4768408"/>
        <c:axId val="714768736"/>
      </c:lineChart>
      <c:catAx>
        <c:axId val="714768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0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 cases</a:t>
                </a:r>
                <a:endParaRPr lang="en-GB" sz="10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768736"/>
        <c:crosses val="autoZero"/>
        <c:auto val="1"/>
        <c:lblAlgn val="ctr"/>
        <c:lblOffset val="100"/>
        <c:noMultiLvlLbl val="0"/>
      </c:catAx>
      <c:valAx>
        <c:axId val="7147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solidFill>
                      <a:schemeClr val="tx1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Utility outcome</a:t>
                </a:r>
                <a:endParaRPr lang="en-GB" sz="1000">
                  <a:solidFill>
                    <a:schemeClr val="tx1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14768408"/>
        <c:crosses val="autoZero"/>
        <c:crossBetween val="between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14</xdr:row>
      <xdr:rowOff>110490</xdr:rowOff>
    </xdr:from>
    <xdr:to>
      <xdr:col>19</xdr:col>
      <xdr:colOff>228600</xdr:colOff>
      <xdr:row>29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3115C6-2102-4C30-A90D-06367F0E22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14</xdr:row>
      <xdr:rowOff>110490</xdr:rowOff>
    </xdr:from>
    <xdr:to>
      <xdr:col>17</xdr:col>
      <xdr:colOff>91440</xdr:colOff>
      <xdr:row>29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C2570-98B2-40FE-8F58-CC9AFFC48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327660</xdr:colOff>
      <xdr:row>16</xdr:row>
      <xdr:rowOff>156210</xdr:rowOff>
    </xdr:from>
    <xdr:to>
      <xdr:col>23</xdr:col>
      <xdr:colOff>22860</xdr:colOff>
      <xdr:row>31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1433B-326B-4721-A840-C1DE15F04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411480</xdr:colOff>
      <xdr:row>3</xdr:row>
      <xdr:rowOff>137166</xdr:rowOff>
    </xdr:from>
    <xdr:to>
      <xdr:col>54</xdr:col>
      <xdr:colOff>106680</xdr:colOff>
      <xdr:row>10</xdr:row>
      <xdr:rowOff>22866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E4F28D-FA3B-449B-B2EB-3B6A9C3938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"/>
  <sheetViews>
    <sheetView topLeftCell="A10" workbookViewId="0">
      <selection activeCell="J25" sqref="J25"/>
    </sheetView>
  </sheetViews>
  <sheetFormatPr defaultRowHeight="14.4" x14ac:dyDescent="0.3"/>
  <cols>
    <col min="10" max="10" width="23.77734375" customWidth="1"/>
  </cols>
  <sheetData>
    <row r="1" spans="1:22" x14ac:dyDescent="0.3">
      <c r="A1" s="3" t="s">
        <v>0</v>
      </c>
      <c r="B1" s="3" t="s">
        <v>3</v>
      </c>
      <c r="C1" s="3" t="s">
        <v>2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22" ht="42" x14ac:dyDescent="0.3">
      <c r="A2" s="4" t="s">
        <v>59</v>
      </c>
      <c r="B2" s="5">
        <v>181198</v>
      </c>
      <c r="C2" s="5" t="s">
        <v>24</v>
      </c>
      <c r="D2" s="5" t="s">
        <v>25</v>
      </c>
      <c r="E2" s="5" t="s">
        <v>26</v>
      </c>
      <c r="F2" s="5" t="s">
        <v>27</v>
      </c>
      <c r="G2" s="5" t="s">
        <v>28</v>
      </c>
      <c r="H2" s="5">
        <v>1</v>
      </c>
      <c r="I2" s="5" t="s">
        <v>29</v>
      </c>
      <c r="J2" s="6">
        <v>44261.042812500003</v>
      </c>
      <c r="K2" s="5">
        <v>1</v>
      </c>
      <c r="L2" s="5">
        <v>23</v>
      </c>
      <c r="M2" s="5">
        <v>0</v>
      </c>
      <c r="N2" s="5">
        <v>1</v>
      </c>
      <c r="O2" s="5">
        <v>3</v>
      </c>
      <c r="V2" s="2"/>
    </row>
    <row r="3" spans="1:22" ht="28.2" x14ac:dyDescent="0.3">
      <c r="A3" s="4" t="s">
        <v>60</v>
      </c>
      <c r="B3" s="5">
        <v>181003</v>
      </c>
      <c r="C3" s="5" t="s">
        <v>33</v>
      </c>
      <c r="D3" s="5" t="s">
        <v>34</v>
      </c>
      <c r="E3" s="5" t="s">
        <v>35</v>
      </c>
      <c r="F3" s="5" t="s">
        <v>27</v>
      </c>
      <c r="G3" s="5" t="s">
        <v>28</v>
      </c>
      <c r="H3" s="5">
        <v>1</v>
      </c>
      <c r="I3" s="5" t="s">
        <v>29</v>
      </c>
      <c r="J3" s="6">
        <v>44260.491620370369</v>
      </c>
      <c r="K3" s="5">
        <v>0</v>
      </c>
      <c r="L3" s="5">
        <v>3</v>
      </c>
      <c r="M3" s="5">
        <v>1</v>
      </c>
      <c r="N3" s="5">
        <v>1</v>
      </c>
      <c r="O3" s="5">
        <v>3</v>
      </c>
    </row>
    <row r="4" spans="1:22" ht="28.2" x14ac:dyDescent="0.3">
      <c r="A4" s="4" t="s">
        <v>61</v>
      </c>
      <c r="B4" s="5">
        <v>181005</v>
      </c>
      <c r="C4" s="5" t="s">
        <v>37</v>
      </c>
      <c r="D4" s="5" t="s">
        <v>38</v>
      </c>
      <c r="E4" s="5" t="s">
        <v>39</v>
      </c>
      <c r="F4" s="5" t="s">
        <v>40</v>
      </c>
      <c r="G4" s="5" t="s">
        <v>28</v>
      </c>
      <c r="H4" s="5">
        <v>1</v>
      </c>
      <c r="I4" s="5" t="s">
        <v>29</v>
      </c>
      <c r="J4" s="6">
        <v>44260.494270833333</v>
      </c>
      <c r="K4" s="5">
        <v>0</v>
      </c>
      <c r="L4" s="5">
        <v>9</v>
      </c>
      <c r="M4" s="5">
        <v>0</v>
      </c>
      <c r="N4" s="5">
        <v>1</v>
      </c>
      <c r="O4" s="5">
        <v>3</v>
      </c>
    </row>
    <row r="5" spans="1:22" ht="28.2" x14ac:dyDescent="0.3">
      <c r="A5" s="4" t="s">
        <v>61</v>
      </c>
      <c r="B5" s="5">
        <v>181008</v>
      </c>
      <c r="C5" s="5" t="s">
        <v>37</v>
      </c>
      <c r="D5" s="5" t="s">
        <v>38</v>
      </c>
      <c r="E5" s="5" t="s">
        <v>39</v>
      </c>
      <c r="F5" s="5" t="s">
        <v>40</v>
      </c>
      <c r="G5" s="5" t="s">
        <v>28</v>
      </c>
      <c r="H5" s="5">
        <v>1</v>
      </c>
      <c r="I5" s="5" t="s">
        <v>29</v>
      </c>
      <c r="J5" s="6">
        <v>44260.496712962966</v>
      </c>
      <c r="K5" s="5">
        <v>0</v>
      </c>
      <c r="L5" s="5">
        <v>10</v>
      </c>
      <c r="M5" s="5">
        <v>0</v>
      </c>
      <c r="N5" s="5">
        <v>1</v>
      </c>
      <c r="O5" s="5">
        <v>3</v>
      </c>
      <c r="P5" s="1"/>
    </row>
    <row r="6" spans="1:22" ht="28.2" x14ac:dyDescent="0.3">
      <c r="A6" s="4" t="s">
        <v>62</v>
      </c>
      <c r="B6" s="5">
        <v>181044</v>
      </c>
      <c r="C6" s="5" t="s">
        <v>41</v>
      </c>
      <c r="D6" s="5" t="s">
        <v>42</v>
      </c>
      <c r="E6" s="5" t="s">
        <v>43</v>
      </c>
      <c r="F6" s="5" t="s">
        <v>44</v>
      </c>
      <c r="G6" s="5" t="s">
        <v>28</v>
      </c>
      <c r="H6" s="5">
        <v>1</v>
      </c>
      <c r="I6" s="5" t="s">
        <v>29</v>
      </c>
      <c r="J6" s="6">
        <v>44260.597291666665</v>
      </c>
      <c r="K6" s="5">
        <v>0</v>
      </c>
      <c r="L6" s="5">
        <v>7</v>
      </c>
      <c r="M6" s="5">
        <v>0</v>
      </c>
      <c r="N6" s="5">
        <v>1</v>
      </c>
      <c r="O6" s="5">
        <v>3</v>
      </c>
    </row>
    <row r="7" spans="1:22" ht="42" x14ac:dyDescent="0.3">
      <c r="A7" s="7" t="s">
        <v>63</v>
      </c>
      <c r="B7" s="5">
        <v>842</v>
      </c>
      <c r="C7" s="5" t="s">
        <v>53</v>
      </c>
      <c r="D7" s="5" t="s">
        <v>54</v>
      </c>
      <c r="E7" s="5" t="s">
        <v>55</v>
      </c>
      <c r="F7" s="5" t="s">
        <v>27</v>
      </c>
      <c r="G7" s="5" t="s">
        <v>28</v>
      </c>
      <c r="H7" s="5">
        <v>1</v>
      </c>
      <c r="I7" s="5" t="s">
        <v>29</v>
      </c>
      <c r="J7" s="6">
        <v>44264.347303240742</v>
      </c>
      <c r="K7" s="5">
        <v>0</v>
      </c>
      <c r="L7" s="5">
        <v>0</v>
      </c>
      <c r="M7" s="5">
        <v>0</v>
      </c>
      <c r="N7" s="5">
        <v>1</v>
      </c>
      <c r="O7" s="5">
        <v>3</v>
      </c>
    </row>
    <row r="8" spans="1:22" ht="42" x14ac:dyDescent="0.3">
      <c r="A8" s="7" t="s">
        <v>64</v>
      </c>
      <c r="B8" s="5">
        <v>843</v>
      </c>
      <c r="C8" s="5" t="s">
        <v>24</v>
      </c>
      <c r="D8" s="5" t="s">
        <v>25</v>
      </c>
      <c r="E8" s="5" t="s">
        <v>26</v>
      </c>
      <c r="F8" s="5" t="s">
        <v>27</v>
      </c>
      <c r="G8" s="5" t="s">
        <v>28</v>
      </c>
      <c r="H8" s="5">
        <v>1</v>
      </c>
      <c r="I8" s="5" t="s">
        <v>29</v>
      </c>
      <c r="J8" s="6">
        <v>44264.36515046296</v>
      </c>
      <c r="K8" s="5">
        <v>1</v>
      </c>
      <c r="L8" s="5">
        <v>3</v>
      </c>
      <c r="M8" s="5">
        <v>0</v>
      </c>
      <c r="N8" s="5">
        <v>1</v>
      </c>
      <c r="O8" s="5">
        <v>3</v>
      </c>
    </row>
    <row r="9" spans="1:22" ht="28.2" x14ac:dyDescent="0.3">
      <c r="A9" s="4" t="s">
        <v>64</v>
      </c>
      <c r="B9" s="5">
        <v>862</v>
      </c>
      <c r="C9" s="5" t="s">
        <v>33</v>
      </c>
      <c r="D9" s="5" t="s">
        <v>34</v>
      </c>
      <c r="E9" s="5" t="s">
        <v>35</v>
      </c>
      <c r="F9" s="5" t="s">
        <v>27</v>
      </c>
      <c r="G9" s="5" t="s">
        <v>28</v>
      </c>
      <c r="H9" s="5">
        <v>1</v>
      </c>
      <c r="I9" s="5" t="s">
        <v>29</v>
      </c>
      <c r="J9" s="6">
        <v>44264.36515046296</v>
      </c>
      <c r="K9" s="5">
        <v>0</v>
      </c>
      <c r="L9" s="5">
        <v>1</v>
      </c>
      <c r="M9" s="5">
        <v>0</v>
      </c>
      <c r="N9" s="5">
        <v>1</v>
      </c>
      <c r="O9" s="5">
        <v>3</v>
      </c>
    </row>
    <row r="10" spans="1:22" ht="28.2" x14ac:dyDescent="0.3">
      <c r="A10" s="4" t="s">
        <v>65</v>
      </c>
      <c r="B10" s="5">
        <v>181083</v>
      </c>
      <c r="C10" s="5" t="s">
        <v>45</v>
      </c>
      <c r="D10" s="5" t="s">
        <v>46</v>
      </c>
      <c r="E10" s="5" t="s">
        <v>47</v>
      </c>
      <c r="F10" s="5" t="s">
        <v>27</v>
      </c>
      <c r="G10" s="5" t="s">
        <v>28</v>
      </c>
      <c r="H10" s="5">
        <v>1</v>
      </c>
      <c r="I10" s="5" t="s">
        <v>29</v>
      </c>
      <c r="J10" s="6">
        <v>44260.745127314818</v>
      </c>
      <c r="K10" s="5">
        <v>0</v>
      </c>
      <c r="L10" s="5">
        <v>0</v>
      </c>
      <c r="M10" s="5">
        <v>0</v>
      </c>
      <c r="N10" s="5">
        <v>1</v>
      </c>
      <c r="O10" s="5">
        <v>3</v>
      </c>
    </row>
    <row r="11" spans="1:22" ht="28.2" x14ac:dyDescent="0.3">
      <c r="A11" s="4" t="s">
        <v>65</v>
      </c>
      <c r="B11" s="5">
        <v>181084</v>
      </c>
      <c r="C11" s="5" t="s">
        <v>33</v>
      </c>
      <c r="D11" s="5" t="s">
        <v>34</v>
      </c>
      <c r="E11" s="5" t="s">
        <v>35</v>
      </c>
      <c r="F11" s="5" t="s">
        <v>27</v>
      </c>
      <c r="G11" s="5" t="s">
        <v>28</v>
      </c>
      <c r="H11" s="5">
        <v>1</v>
      </c>
      <c r="I11" s="5" t="s">
        <v>29</v>
      </c>
      <c r="J11" s="6">
        <v>44260.745127314818</v>
      </c>
      <c r="K11" s="5">
        <v>0</v>
      </c>
      <c r="L11" s="5">
        <v>12</v>
      </c>
      <c r="M11" s="5">
        <v>0</v>
      </c>
      <c r="N11" s="5">
        <v>1</v>
      </c>
      <c r="O11" s="5">
        <v>3</v>
      </c>
    </row>
    <row r="12" spans="1:22" ht="42" x14ac:dyDescent="0.3">
      <c r="A12" s="7" t="s">
        <v>66</v>
      </c>
      <c r="B12" s="5">
        <v>869</v>
      </c>
      <c r="C12" s="5" t="s">
        <v>53</v>
      </c>
      <c r="D12" s="5" t="s">
        <v>54</v>
      </c>
      <c r="E12" s="5" t="s">
        <v>55</v>
      </c>
      <c r="F12" s="5" t="s">
        <v>27</v>
      </c>
      <c r="G12" s="5" t="s">
        <v>28</v>
      </c>
      <c r="H12" s="5">
        <v>1</v>
      </c>
      <c r="I12" s="5" t="s">
        <v>29</v>
      </c>
      <c r="J12" s="6">
        <v>44264.377511574072</v>
      </c>
      <c r="K12" s="5">
        <v>0</v>
      </c>
      <c r="L12" s="5">
        <v>4</v>
      </c>
      <c r="M12" s="5">
        <v>0</v>
      </c>
      <c r="N12" s="5">
        <v>1</v>
      </c>
      <c r="O12" s="5">
        <v>3</v>
      </c>
    </row>
    <row r="13" spans="1:22" ht="28.2" x14ac:dyDescent="0.3">
      <c r="A13" s="4" t="s">
        <v>66</v>
      </c>
      <c r="B13" s="5">
        <v>871</v>
      </c>
      <c r="C13" s="5" t="s">
        <v>37</v>
      </c>
      <c r="D13" s="5" t="s">
        <v>38</v>
      </c>
      <c r="E13" s="5" t="s">
        <v>39</v>
      </c>
      <c r="F13" s="5" t="s">
        <v>40</v>
      </c>
      <c r="G13" s="5" t="s">
        <v>28</v>
      </c>
      <c r="H13" s="5">
        <v>1</v>
      </c>
      <c r="I13" s="5" t="s">
        <v>29</v>
      </c>
      <c r="J13" s="6">
        <v>44264.377511574072</v>
      </c>
      <c r="K13" s="5">
        <v>0</v>
      </c>
      <c r="L13" s="5">
        <v>5</v>
      </c>
      <c r="M13" s="5">
        <v>0</v>
      </c>
      <c r="N13" s="5">
        <v>1</v>
      </c>
      <c r="O13" s="5">
        <v>3</v>
      </c>
    </row>
    <row r="14" spans="1:22" ht="28.2" x14ac:dyDescent="0.3">
      <c r="A14" s="4" t="s">
        <v>67</v>
      </c>
      <c r="B14" s="5">
        <v>181160</v>
      </c>
      <c r="C14" s="5" t="s">
        <v>48</v>
      </c>
      <c r="D14" s="5" t="s">
        <v>49</v>
      </c>
      <c r="E14" s="5" t="s">
        <v>50</v>
      </c>
      <c r="F14" s="5" t="s">
        <v>51</v>
      </c>
      <c r="G14" s="5" t="s">
        <v>28</v>
      </c>
      <c r="H14" s="5">
        <v>1</v>
      </c>
      <c r="I14" s="5" t="s">
        <v>29</v>
      </c>
      <c r="J14" s="6">
        <v>44260.948113425926</v>
      </c>
      <c r="K14" s="5">
        <v>0</v>
      </c>
      <c r="L14" s="5">
        <v>0</v>
      </c>
      <c r="M14" s="5">
        <v>0</v>
      </c>
      <c r="N14" s="5">
        <v>1</v>
      </c>
      <c r="O14" s="5">
        <v>3</v>
      </c>
    </row>
    <row r="15" spans="1:22" x14ac:dyDescent="0.3">
      <c r="A15" s="4"/>
      <c r="B15" s="5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</row>
    <row r="16" spans="1:22" x14ac:dyDescent="0.3">
      <c r="A16" s="4"/>
      <c r="B16" s="5"/>
      <c r="C16" s="5"/>
      <c r="D16" s="5"/>
      <c r="E16" s="5"/>
      <c r="F16" s="5"/>
      <c r="G16" s="5"/>
      <c r="H16" s="5"/>
      <c r="I16" s="5"/>
      <c r="J16" s="6"/>
      <c r="K16" s="5"/>
      <c r="L16" s="5"/>
      <c r="M16" s="5"/>
      <c r="N16" s="5"/>
      <c r="O16" s="5"/>
      <c r="P16" s="1"/>
      <c r="Q16" s="1"/>
      <c r="R16" s="1"/>
      <c r="S16" s="1"/>
    </row>
    <row r="17" spans="1:18" ht="42" x14ac:dyDescent="0.3">
      <c r="A17" s="4" t="s">
        <v>59</v>
      </c>
      <c r="B17" s="5">
        <v>181162</v>
      </c>
      <c r="C17" s="5" t="s">
        <v>24</v>
      </c>
      <c r="D17" s="5" t="s">
        <v>25</v>
      </c>
      <c r="E17" s="5" t="s">
        <v>26</v>
      </c>
      <c r="F17" s="5" t="s">
        <v>27</v>
      </c>
      <c r="G17" s="5" t="s">
        <v>28</v>
      </c>
      <c r="H17" s="5">
        <v>1</v>
      </c>
      <c r="I17" s="5" t="s">
        <v>29</v>
      </c>
      <c r="J17" s="6">
        <v>44260.981817129628</v>
      </c>
      <c r="K17" s="5">
        <v>1</v>
      </c>
      <c r="L17" s="5">
        <v>8</v>
      </c>
      <c r="M17" s="5">
        <v>0</v>
      </c>
      <c r="N17" s="5">
        <v>1</v>
      </c>
      <c r="O17" s="5">
        <v>3</v>
      </c>
    </row>
    <row r="18" spans="1:18" ht="28.2" x14ac:dyDescent="0.3">
      <c r="A18" s="4" t="s">
        <v>60</v>
      </c>
      <c r="B18" s="5">
        <v>181166</v>
      </c>
      <c r="C18" s="5" t="s">
        <v>33</v>
      </c>
      <c r="D18" s="5" t="s">
        <v>34</v>
      </c>
      <c r="E18" s="5" t="s">
        <v>35</v>
      </c>
      <c r="F18" s="5" t="s">
        <v>27</v>
      </c>
      <c r="G18" s="5" t="s">
        <v>28</v>
      </c>
      <c r="H18" s="5">
        <v>1</v>
      </c>
      <c r="I18" s="5" t="s">
        <v>29</v>
      </c>
      <c r="J18" s="6">
        <v>44261.014062499999</v>
      </c>
      <c r="K18" s="5">
        <v>0</v>
      </c>
      <c r="L18" s="5">
        <v>16</v>
      </c>
      <c r="M18" s="5">
        <v>0</v>
      </c>
      <c r="N18" s="5">
        <v>1</v>
      </c>
      <c r="O18" s="5">
        <v>3</v>
      </c>
    </row>
    <row r="19" spans="1:18" ht="28.2" x14ac:dyDescent="0.3">
      <c r="A19" s="4" t="s">
        <v>61</v>
      </c>
      <c r="B19" s="5">
        <v>181171</v>
      </c>
      <c r="C19" s="5" t="s">
        <v>37</v>
      </c>
      <c r="D19" s="5" t="s">
        <v>38</v>
      </c>
      <c r="E19" s="5" t="s">
        <v>39</v>
      </c>
      <c r="F19" s="5" t="s">
        <v>40</v>
      </c>
      <c r="G19" s="5" t="s">
        <v>28</v>
      </c>
      <c r="H19" s="5">
        <v>1</v>
      </c>
      <c r="I19" s="5" t="s">
        <v>29</v>
      </c>
      <c r="J19" s="6">
        <v>44261.021145833336</v>
      </c>
      <c r="K19" s="5">
        <v>0</v>
      </c>
      <c r="L19" s="5">
        <v>9</v>
      </c>
      <c r="M19" s="5">
        <v>1</v>
      </c>
      <c r="N19" s="5">
        <v>1</v>
      </c>
      <c r="O19" s="5">
        <v>3</v>
      </c>
    </row>
    <row r="20" spans="1:18" ht="28.2" x14ac:dyDescent="0.3">
      <c r="A20" s="4" t="s">
        <v>61</v>
      </c>
      <c r="B20" s="5">
        <v>181176</v>
      </c>
      <c r="C20" s="5" t="s">
        <v>37</v>
      </c>
      <c r="D20" s="5" t="s">
        <v>38</v>
      </c>
      <c r="E20" s="5" t="s">
        <v>39</v>
      </c>
      <c r="F20" s="5" t="s">
        <v>40</v>
      </c>
      <c r="G20" s="5" t="s">
        <v>28</v>
      </c>
      <c r="H20" s="5">
        <v>1</v>
      </c>
      <c r="I20" s="5" t="s">
        <v>29</v>
      </c>
      <c r="J20" s="6">
        <v>44261.021909722222</v>
      </c>
      <c r="K20" s="5">
        <v>0</v>
      </c>
      <c r="L20" s="5">
        <v>10</v>
      </c>
      <c r="M20" s="5">
        <v>2</v>
      </c>
      <c r="N20" s="5">
        <v>1</v>
      </c>
      <c r="O20" s="5">
        <v>3</v>
      </c>
    </row>
    <row r="21" spans="1:18" ht="28.2" x14ac:dyDescent="0.3">
      <c r="A21" s="4" t="s">
        <v>62</v>
      </c>
      <c r="B21" s="5">
        <v>181200</v>
      </c>
      <c r="C21" s="5" t="s">
        <v>41</v>
      </c>
      <c r="D21" s="5" t="s">
        <v>42</v>
      </c>
      <c r="E21" s="5" t="s">
        <v>43</v>
      </c>
      <c r="F21" s="5" t="s">
        <v>44</v>
      </c>
      <c r="G21" s="5" t="s">
        <v>28</v>
      </c>
      <c r="H21" s="5">
        <v>1</v>
      </c>
      <c r="I21" s="5" t="s">
        <v>29</v>
      </c>
      <c r="J21" s="6">
        <v>44261.048171296294</v>
      </c>
      <c r="K21" s="5">
        <v>0</v>
      </c>
      <c r="L21" s="5">
        <v>1</v>
      </c>
      <c r="M21" s="5">
        <v>0</v>
      </c>
      <c r="N21" s="5">
        <v>1</v>
      </c>
      <c r="O21" s="5">
        <v>3</v>
      </c>
    </row>
    <row r="22" spans="1:18" ht="42" x14ac:dyDescent="0.3">
      <c r="A22" s="7" t="s">
        <v>63</v>
      </c>
      <c r="B22" s="8">
        <v>181211</v>
      </c>
      <c r="C22" s="8" t="s">
        <v>53</v>
      </c>
      <c r="D22" s="8" t="s">
        <v>54</v>
      </c>
      <c r="E22" s="8" t="s">
        <v>55</v>
      </c>
      <c r="F22" s="8" t="s">
        <v>27</v>
      </c>
      <c r="G22" s="8" t="s">
        <v>28</v>
      </c>
      <c r="H22" s="8">
        <v>1</v>
      </c>
      <c r="I22" s="8" t="s">
        <v>29</v>
      </c>
      <c r="J22" s="9">
        <v>44261.054293981484</v>
      </c>
      <c r="K22" s="8">
        <v>0</v>
      </c>
      <c r="L22" s="8">
        <v>2</v>
      </c>
      <c r="M22" s="8">
        <v>1</v>
      </c>
      <c r="N22" s="8">
        <v>1</v>
      </c>
      <c r="O22" s="8">
        <v>3</v>
      </c>
    </row>
    <row r="23" spans="1:18" ht="42" x14ac:dyDescent="0.3">
      <c r="A23" s="7" t="s">
        <v>63</v>
      </c>
      <c r="B23" s="8">
        <v>181209</v>
      </c>
      <c r="C23" s="8" t="s">
        <v>24</v>
      </c>
      <c r="D23" s="8" t="s">
        <v>25</v>
      </c>
      <c r="E23" s="8" t="s">
        <v>26</v>
      </c>
      <c r="F23" s="8" t="s">
        <v>27</v>
      </c>
      <c r="G23" s="8" t="s">
        <v>28</v>
      </c>
      <c r="H23" s="8">
        <v>1</v>
      </c>
      <c r="I23" s="8" t="s">
        <v>29</v>
      </c>
      <c r="J23" s="9">
        <v>44261.054270833331</v>
      </c>
      <c r="K23" s="8">
        <v>1</v>
      </c>
      <c r="L23" s="8">
        <v>26</v>
      </c>
      <c r="M23" s="8">
        <v>1</v>
      </c>
      <c r="N23" s="8">
        <v>1</v>
      </c>
      <c r="O23" s="8">
        <v>3</v>
      </c>
    </row>
    <row r="24" spans="1:18" ht="42" x14ac:dyDescent="0.3">
      <c r="A24" s="7" t="s">
        <v>64</v>
      </c>
      <c r="B24" s="5">
        <v>181264</v>
      </c>
      <c r="C24" s="5" t="s">
        <v>24</v>
      </c>
      <c r="D24" s="5" t="s">
        <v>25</v>
      </c>
      <c r="E24" s="5" t="s">
        <v>26</v>
      </c>
      <c r="F24" s="5" t="s">
        <v>27</v>
      </c>
      <c r="G24" s="5" t="s">
        <v>28</v>
      </c>
      <c r="H24" s="5">
        <v>1</v>
      </c>
      <c r="I24" s="5" t="s">
        <v>29</v>
      </c>
      <c r="J24" s="24">
        <v>44261.11136574074</v>
      </c>
      <c r="K24" s="5">
        <v>1</v>
      </c>
      <c r="L24" s="5">
        <v>3</v>
      </c>
      <c r="M24" s="5">
        <v>0</v>
      </c>
      <c r="N24" s="5">
        <v>1</v>
      </c>
      <c r="O24" s="5">
        <v>3</v>
      </c>
    </row>
    <row r="25" spans="1:18" ht="28.2" x14ac:dyDescent="0.3">
      <c r="A25" s="4" t="s">
        <v>64</v>
      </c>
      <c r="B25" s="5">
        <v>181265</v>
      </c>
      <c r="C25" s="5" t="s">
        <v>33</v>
      </c>
      <c r="D25" s="5" t="s">
        <v>34</v>
      </c>
      <c r="E25" s="5" t="s">
        <v>35</v>
      </c>
      <c r="F25" s="5" t="s">
        <v>27</v>
      </c>
      <c r="G25" s="5" t="s">
        <v>28</v>
      </c>
      <c r="H25" s="5">
        <v>1</v>
      </c>
      <c r="I25" s="5" t="s">
        <v>29</v>
      </c>
      <c r="J25" s="24">
        <v>44261.11136574074</v>
      </c>
      <c r="K25" s="5">
        <v>0</v>
      </c>
      <c r="L25" s="5">
        <v>16</v>
      </c>
      <c r="M25" s="5">
        <v>0</v>
      </c>
      <c r="N25" s="5">
        <v>1</v>
      </c>
      <c r="O25" s="5">
        <v>3</v>
      </c>
    </row>
    <row r="26" spans="1:18" ht="28.2" x14ac:dyDescent="0.3">
      <c r="A26" s="4" t="s">
        <v>65</v>
      </c>
      <c r="B26" s="5">
        <v>181266</v>
      </c>
      <c r="C26" s="5" t="s">
        <v>45</v>
      </c>
      <c r="D26" s="5" t="s">
        <v>46</v>
      </c>
      <c r="E26" s="5" t="s">
        <v>47</v>
      </c>
      <c r="F26" s="5" t="s">
        <v>27</v>
      </c>
      <c r="G26" s="5" t="s">
        <v>28</v>
      </c>
      <c r="H26" s="5">
        <v>1</v>
      </c>
      <c r="I26" s="5" t="s">
        <v>29</v>
      </c>
      <c r="J26" s="6">
        <v>44261.114560185182</v>
      </c>
      <c r="K26" s="5">
        <v>0</v>
      </c>
      <c r="L26" s="5">
        <v>4</v>
      </c>
      <c r="M26" s="5">
        <v>0</v>
      </c>
      <c r="N26" s="5">
        <v>1</v>
      </c>
      <c r="O26" s="5">
        <v>3</v>
      </c>
    </row>
    <row r="27" spans="1:18" ht="28.2" x14ac:dyDescent="0.3">
      <c r="A27" s="4" t="s">
        <v>65</v>
      </c>
      <c r="B27" s="5">
        <v>181267</v>
      </c>
      <c r="C27" s="5" t="s">
        <v>33</v>
      </c>
      <c r="D27" s="5" t="s">
        <v>34</v>
      </c>
      <c r="E27" s="5" t="s">
        <v>35</v>
      </c>
      <c r="F27" s="5" t="s">
        <v>27</v>
      </c>
      <c r="G27" s="5" t="s">
        <v>28</v>
      </c>
      <c r="H27" s="5">
        <v>1</v>
      </c>
      <c r="I27" s="5" t="s">
        <v>29</v>
      </c>
      <c r="J27" s="6">
        <v>44261.114560185182</v>
      </c>
      <c r="K27" s="5">
        <v>0</v>
      </c>
      <c r="L27" s="5">
        <v>17</v>
      </c>
      <c r="M27" s="5">
        <v>0</v>
      </c>
      <c r="N27" s="5">
        <v>1</v>
      </c>
      <c r="O27" s="5">
        <v>3</v>
      </c>
    </row>
    <row r="28" spans="1:18" ht="42" x14ac:dyDescent="0.3">
      <c r="A28" s="4" t="s">
        <v>66</v>
      </c>
      <c r="B28" s="5">
        <v>181268</v>
      </c>
      <c r="C28" s="5" t="s">
        <v>53</v>
      </c>
      <c r="D28" s="5" t="s">
        <v>54</v>
      </c>
      <c r="E28" s="5" t="s">
        <v>55</v>
      </c>
      <c r="F28" s="5" t="s">
        <v>27</v>
      </c>
      <c r="G28" s="5" t="s">
        <v>28</v>
      </c>
      <c r="H28" s="5">
        <v>1</v>
      </c>
      <c r="I28" s="5" t="s">
        <v>29</v>
      </c>
      <c r="J28" s="6">
        <v>44261.117511574077</v>
      </c>
      <c r="K28" s="5">
        <v>0</v>
      </c>
      <c r="L28" s="5">
        <v>5</v>
      </c>
      <c r="M28" s="5">
        <v>0</v>
      </c>
      <c r="N28" s="5">
        <v>1</v>
      </c>
      <c r="O28" s="5">
        <v>3</v>
      </c>
    </row>
    <row r="29" spans="1:18" x14ac:dyDescent="0.3">
      <c r="A29" s="4" t="s">
        <v>66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8" ht="28.2" x14ac:dyDescent="0.3">
      <c r="A30" s="4" t="s">
        <v>67</v>
      </c>
      <c r="B30" s="5">
        <v>181367</v>
      </c>
      <c r="C30" s="5" t="s">
        <v>48</v>
      </c>
      <c r="D30" s="5" t="s">
        <v>49</v>
      </c>
      <c r="E30" s="5" t="s">
        <v>50</v>
      </c>
      <c r="F30" s="5" t="s">
        <v>51</v>
      </c>
      <c r="G30" s="5" t="s">
        <v>28</v>
      </c>
      <c r="H30" s="5">
        <v>1</v>
      </c>
      <c r="I30" s="5" t="s">
        <v>29</v>
      </c>
      <c r="J30" s="6">
        <v>44261.176828703705</v>
      </c>
      <c r="K30" s="5">
        <v>0</v>
      </c>
      <c r="L30" s="5">
        <v>7</v>
      </c>
      <c r="M30" s="5">
        <v>0</v>
      </c>
      <c r="N30" s="5">
        <v>1</v>
      </c>
      <c r="O30" s="5">
        <v>3</v>
      </c>
      <c r="P30" s="1"/>
      <c r="Q30" s="1"/>
      <c r="R30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8791-99D8-4ACA-9BEF-C665629AE296}">
  <dimension ref="A1"/>
  <sheetViews>
    <sheetView workbookViewId="0">
      <selection activeCell="T33" sqref="T33"/>
    </sheetView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EF39-33BD-4973-8F68-CAD2B86F4DD8}">
  <dimension ref="A1:AQ38"/>
  <sheetViews>
    <sheetView workbookViewId="0">
      <pane ySplit="1" topLeftCell="A2" activePane="bottomLeft" state="frozen"/>
      <selection pane="bottomLeft" activeCell="X1" sqref="X1"/>
    </sheetView>
  </sheetViews>
  <sheetFormatPr defaultRowHeight="14.4" x14ac:dyDescent="0.3"/>
  <cols>
    <col min="10" max="10" width="22.21875" customWidth="1"/>
    <col min="21" max="21" width="11.44140625" customWidth="1"/>
    <col min="22" max="22" width="12.109375" customWidth="1"/>
  </cols>
  <sheetData>
    <row r="1" spans="1:43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15</v>
      </c>
      <c r="M1" s="3" t="s">
        <v>12</v>
      </c>
      <c r="N1" s="3" t="s">
        <v>16</v>
      </c>
      <c r="O1" s="3" t="s">
        <v>11</v>
      </c>
      <c r="P1" s="3" t="s">
        <v>17</v>
      </c>
      <c r="Q1" s="3" t="s">
        <v>18</v>
      </c>
      <c r="R1" s="3" t="s">
        <v>19</v>
      </c>
      <c r="S1" s="3" t="s">
        <v>20</v>
      </c>
      <c r="T1" s="3"/>
      <c r="U1" s="3" t="s">
        <v>22</v>
      </c>
      <c r="V1" s="3" t="s">
        <v>23</v>
      </c>
      <c r="W1" s="3" t="s">
        <v>56</v>
      </c>
      <c r="X1" s="3" t="s">
        <v>57</v>
      </c>
      <c r="Y1" s="3" t="s">
        <v>21</v>
      </c>
      <c r="AA1" s="3" t="s">
        <v>22</v>
      </c>
      <c r="AB1" s="3" t="s">
        <v>23</v>
      </c>
      <c r="AC1" s="3" t="s">
        <v>56</v>
      </c>
      <c r="AF1" s="29" t="s">
        <v>22</v>
      </c>
      <c r="AG1" s="29" t="s">
        <v>23</v>
      </c>
      <c r="AH1" s="3" t="s">
        <v>139</v>
      </c>
      <c r="AI1" s="3" t="s">
        <v>87</v>
      </c>
      <c r="AJ1" s="12" t="s">
        <v>22</v>
      </c>
      <c r="AK1" s="3" t="s">
        <v>139</v>
      </c>
      <c r="AL1" s="3" t="s">
        <v>87</v>
      </c>
      <c r="AM1" s="3" t="s">
        <v>139</v>
      </c>
      <c r="AN1" s="30" t="s">
        <v>21</v>
      </c>
      <c r="AO1" s="12" t="s">
        <v>22</v>
      </c>
      <c r="AP1" s="3" t="s">
        <v>139</v>
      </c>
      <c r="AQ1" s="30" t="s">
        <v>21</v>
      </c>
    </row>
    <row r="2" spans="1:43" ht="42" x14ac:dyDescent="0.3">
      <c r="A2" s="4"/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240</v>
      </c>
      <c r="Y2" s="4"/>
      <c r="AA2" s="4">
        <v>1</v>
      </c>
      <c r="AB2" s="4">
        <v>1</v>
      </c>
      <c r="AC2" s="4">
        <v>1</v>
      </c>
      <c r="AF2" s="4" t="s">
        <v>96</v>
      </c>
      <c r="AG2" s="4" t="s">
        <v>96</v>
      </c>
      <c r="AH2" s="4" t="s">
        <v>58</v>
      </c>
      <c r="AI2" s="4" t="s">
        <v>58</v>
      </c>
      <c r="AJ2">
        <v>1</v>
      </c>
      <c r="AK2">
        <v>3</v>
      </c>
      <c r="AL2">
        <v>3</v>
      </c>
      <c r="AM2" s="4" t="s">
        <v>58</v>
      </c>
      <c r="AN2" s="4" t="s">
        <v>58</v>
      </c>
      <c r="AO2">
        <v>1</v>
      </c>
      <c r="AP2">
        <v>3</v>
      </c>
      <c r="AQ2">
        <v>3</v>
      </c>
    </row>
    <row r="3" spans="1:43" ht="28.2" x14ac:dyDescent="0.3">
      <c r="A3" s="4"/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390</v>
      </c>
      <c r="Y3" s="4"/>
      <c r="AA3" s="4">
        <v>1</v>
      </c>
      <c r="AB3" s="4">
        <v>1</v>
      </c>
      <c r="AC3" s="4">
        <v>1</v>
      </c>
      <c r="AF3" s="4" t="s">
        <v>96</v>
      </c>
      <c r="AG3" s="4" t="s">
        <v>96</v>
      </c>
      <c r="AH3" s="4" t="s">
        <v>58</v>
      </c>
      <c r="AI3" s="4" t="s">
        <v>58</v>
      </c>
      <c r="AJ3">
        <v>1</v>
      </c>
      <c r="AK3">
        <v>3</v>
      </c>
      <c r="AL3">
        <v>3</v>
      </c>
      <c r="AM3" s="4" t="s">
        <v>58</v>
      </c>
      <c r="AN3" s="4" t="s">
        <v>58</v>
      </c>
      <c r="AO3">
        <v>1</v>
      </c>
      <c r="AP3">
        <v>3</v>
      </c>
      <c r="AQ3">
        <v>3</v>
      </c>
    </row>
    <row r="4" spans="1:43" ht="28.2" x14ac:dyDescent="0.3">
      <c r="A4" s="4"/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220</v>
      </c>
      <c r="Y4" s="4"/>
      <c r="AA4" s="4">
        <v>1</v>
      </c>
      <c r="AB4" s="4">
        <v>1</v>
      </c>
      <c r="AC4" s="4">
        <v>1</v>
      </c>
      <c r="AF4" s="4" t="s">
        <v>96</v>
      </c>
      <c r="AG4" s="4" t="s">
        <v>96</v>
      </c>
      <c r="AH4" s="4" t="s">
        <v>58</v>
      </c>
      <c r="AI4" s="4" t="s">
        <v>58</v>
      </c>
      <c r="AJ4">
        <v>1</v>
      </c>
      <c r="AK4">
        <v>3</v>
      </c>
      <c r="AL4">
        <v>3</v>
      </c>
      <c r="AM4" s="4" t="s">
        <v>58</v>
      </c>
      <c r="AN4" s="4" t="s">
        <v>58</v>
      </c>
      <c r="AO4">
        <v>1</v>
      </c>
      <c r="AP4">
        <v>3</v>
      </c>
      <c r="AQ4">
        <v>3</v>
      </c>
    </row>
    <row r="5" spans="1:43" ht="28.2" x14ac:dyDescent="0.3">
      <c r="A5" s="4"/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220</v>
      </c>
      <c r="Y5" s="4"/>
      <c r="AA5" s="4">
        <v>1</v>
      </c>
      <c r="AB5" s="4">
        <v>1</v>
      </c>
      <c r="AC5" s="4">
        <v>1</v>
      </c>
      <c r="AF5" s="4" t="s">
        <v>96</v>
      </c>
      <c r="AG5" s="4" t="s">
        <v>96</v>
      </c>
      <c r="AH5" s="4" t="s">
        <v>58</v>
      </c>
      <c r="AI5" s="4" t="s">
        <v>58</v>
      </c>
      <c r="AJ5">
        <v>1</v>
      </c>
      <c r="AK5">
        <v>3</v>
      </c>
      <c r="AL5">
        <v>3</v>
      </c>
      <c r="AM5" s="4" t="s">
        <v>58</v>
      </c>
      <c r="AN5" s="4" t="s">
        <v>58</v>
      </c>
      <c r="AO5">
        <v>1</v>
      </c>
      <c r="AP5">
        <v>3</v>
      </c>
      <c r="AQ5">
        <v>3</v>
      </c>
    </row>
    <row r="6" spans="1:43" ht="28.2" x14ac:dyDescent="0.3">
      <c r="A6" s="4"/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220</v>
      </c>
      <c r="Y6" s="4"/>
      <c r="AA6" s="4">
        <v>1</v>
      </c>
      <c r="AB6" s="4">
        <v>1</v>
      </c>
      <c r="AC6" s="4">
        <v>1</v>
      </c>
      <c r="AF6" s="4" t="s">
        <v>96</v>
      </c>
      <c r="AG6" s="4" t="s">
        <v>96</v>
      </c>
      <c r="AH6" s="4" t="s">
        <v>58</v>
      </c>
      <c r="AI6" s="4" t="s">
        <v>58</v>
      </c>
      <c r="AJ6">
        <v>1</v>
      </c>
      <c r="AK6">
        <v>3</v>
      </c>
      <c r="AL6">
        <v>3</v>
      </c>
      <c r="AM6" s="4" t="s">
        <v>58</v>
      </c>
      <c r="AN6" s="4" t="s">
        <v>58</v>
      </c>
      <c r="AO6">
        <v>1</v>
      </c>
      <c r="AP6">
        <v>3</v>
      </c>
      <c r="AQ6">
        <v>3</v>
      </c>
    </row>
    <row r="7" spans="1:43" ht="42" x14ac:dyDescent="0.3">
      <c r="A7" s="4"/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180</v>
      </c>
      <c r="Y7" s="4"/>
      <c r="AA7" s="4">
        <v>3</v>
      </c>
      <c r="AB7" s="4">
        <v>2</v>
      </c>
      <c r="AC7" s="4">
        <v>2</v>
      </c>
      <c r="AF7" s="4" t="s">
        <v>99</v>
      </c>
      <c r="AG7" s="4" t="s">
        <v>99</v>
      </c>
      <c r="AH7" s="4" t="s">
        <v>69</v>
      </c>
      <c r="AI7" s="7" t="s">
        <v>73</v>
      </c>
      <c r="AJ7">
        <v>0</v>
      </c>
      <c r="AK7">
        <v>1</v>
      </c>
      <c r="AL7">
        <v>1</v>
      </c>
      <c r="AM7" s="4" t="s">
        <v>69</v>
      </c>
      <c r="AN7" s="4" t="s">
        <v>70</v>
      </c>
      <c r="AO7" s="30">
        <v>0</v>
      </c>
      <c r="AP7" s="30">
        <v>1</v>
      </c>
      <c r="AQ7" s="30">
        <v>2</v>
      </c>
    </row>
    <row r="8" spans="1:43" ht="42" x14ac:dyDescent="0.3">
      <c r="A8" s="4"/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/>
      <c r="Y8" s="4"/>
      <c r="AA8" s="4"/>
      <c r="AB8" s="4"/>
      <c r="AC8" s="4"/>
      <c r="AF8" s="4" t="s">
        <v>96</v>
      </c>
      <c r="AG8" s="4" t="s">
        <v>96</v>
      </c>
      <c r="AH8" s="4" t="s">
        <v>58</v>
      </c>
      <c r="AI8" s="4" t="s">
        <v>58</v>
      </c>
      <c r="AJ8">
        <v>1</v>
      </c>
      <c r="AK8">
        <v>3</v>
      </c>
      <c r="AL8">
        <v>3</v>
      </c>
      <c r="AM8" s="4" t="s">
        <v>58</v>
      </c>
      <c r="AN8" s="4" t="s">
        <v>58</v>
      </c>
      <c r="AO8">
        <v>1</v>
      </c>
      <c r="AP8">
        <v>3</v>
      </c>
      <c r="AQ8">
        <v>3</v>
      </c>
    </row>
    <row r="9" spans="1:43" ht="28.2" x14ac:dyDescent="0.3">
      <c r="A9" s="4"/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390</v>
      </c>
      <c r="Y9" s="4"/>
      <c r="AA9" s="4">
        <v>1</v>
      </c>
      <c r="AB9" s="4">
        <v>1</v>
      </c>
      <c r="AC9" s="4">
        <v>1</v>
      </c>
      <c r="AF9" s="4" t="s">
        <v>96</v>
      </c>
      <c r="AG9" s="4" t="s">
        <v>96</v>
      </c>
      <c r="AH9" s="4" t="s">
        <v>58</v>
      </c>
      <c r="AI9" s="4" t="s">
        <v>58</v>
      </c>
      <c r="AJ9">
        <v>1</v>
      </c>
      <c r="AK9">
        <v>3</v>
      </c>
      <c r="AL9">
        <v>3</v>
      </c>
      <c r="AM9" s="4" t="s">
        <v>58</v>
      </c>
      <c r="AN9" s="4" t="s">
        <v>58</v>
      </c>
      <c r="AO9">
        <v>1</v>
      </c>
      <c r="AP9">
        <v>3</v>
      </c>
      <c r="AQ9">
        <v>3</v>
      </c>
    </row>
    <row r="10" spans="1:43" ht="28.2" x14ac:dyDescent="0.3">
      <c r="A10" s="4"/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390</v>
      </c>
      <c r="Y10" s="4"/>
      <c r="AA10" s="4">
        <v>1</v>
      </c>
      <c r="AB10" s="4">
        <v>1</v>
      </c>
      <c r="AC10" s="4">
        <v>1</v>
      </c>
      <c r="AF10" s="4" t="s">
        <v>96</v>
      </c>
      <c r="AG10" s="4" t="s">
        <v>96</v>
      </c>
      <c r="AH10" s="4" t="s">
        <v>58</v>
      </c>
      <c r="AI10" s="4" t="s">
        <v>58</v>
      </c>
      <c r="AJ10">
        <v>1</v>
      </c>
      <c r="AK10">
        <v>3</v>
      </c>
      <c r="AL10">
        <v>3</v>
      </c>
      <c r="AM10" s="4" t="s">
        <v>58</v>
      </c>
      <c r="AN10" s="4" t="s">
        <v>58</v>
      </c>
      <c r="AO10">
        <v>1</v>
      </c>
      <c r="AP10">
        <v>3</v>
      </c>
      <c r="AQ10">
        <v>3</v>
      </c>
    </row>
    <row r="11" spans="1:43" ht="28.2" x14ac:dyDescent="0.3">
      <c r="A11" s="4"/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390</v>
      </c>
      <c r="Y11" s="4"/>
      <c r="AA11" s="4">
        <v>1</v>
      </c>
      <c r="AB11" s="4">
        <v>1</v>
      </c>
      <c r="AC11" s="4">
        <v>1</v>
      </c>
      <c r="AF11" s="4" t="s">
        <v>96</v>
      </c>
      <c r="AG11" s="4" t="s">
        <v>96</v>
      </c>
      <c r="AH11" s="4" t="s">
        <v>58</v>
      </c>
      <c r="AI11" s="4" t="s">
        <v>58</v>
      </c>
      <c r="AJ11">
        <v>1</v>
      </c>
      <c r="AK11">
        <v>3</v>
      </c>
      <c r="AL11">
        <v>3</v>
      </c>
      <c r="AM11" s="4" t="s">
        <v>58</v>
      </c>
      <c r="AN11" s="4" t="s">
        <v>58</v>
      </c>
      <c r="AO11">
        <v>1</v>
      </c>
      <c r="AP11">
        <v>3</v>
      </c>
      <c r="AQ11">
        <v>3</v>
      </c>
    </row>
    <row r="12" spans="1:43" ht="42" x14ac:dyDescent="0.3">
      <c r="A12" s="4"/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180</v>
      </c>
      <c r="Y12" s="4"/>
      <c r="AA12" s="4">
        <v>3</v>
      </c>
      <c r="AB12" s="4">
        <v>2</v>
      </c>
      <c r="AC12" s="4">
        <v>2</v>
      </c>
      <c r="AF12" s="4" t="s">
        <v>99</v>
      </c>
      <c r="AG12" s="4" t="s">
        <v>99</v>
      </c>
      <c r="AH12" s="4" t="s">
        <v>69</v>
      </c>
      <c r="AI12" s="7" t="s">
        <v>73</v>
      </c>
      <c r="AJ12">
        <v>0</v>
      </c>
      <c r="AK12">
        <v>1</v>
      </c>
      <c r="AL12">
        <v>1</v>
      </c>
      <c r="AM12" s="4" t="s">
        <v>69</v>
      </c>
      <c r="AN12" s="4" t="s">
        <v>70</v>
      </c>
      <c r="AO12" s="30">
        <v>0</v>
      </c>
      <c r="AP12" s="30">
        <v>1</v>
      </c>
      <c r="AQ12" s="30">
        <v>2</v>
      </c>
    </row>
    <row r="13" spans="1:43" ht="28.2" x14ac:dyDescent="0.3">
      <c r="A13" s="4"/>
      <c r="B13" s="4" t="s">
        <v>66</v>
      </c>
      <c r="C13" s="5">
        <v>871</v>
      </c>
      <c r="D13" s="5" t="s">
        <v>37</v>
      </c>
      <c r="E13" s="5" t="s">
        <v>38</v>
      </c>
      <c r="F13" s="5" t="s">
        <v>39</v>
      </c>
      <c r="G13" s="5" t="s">
        <v>40</v>
      </c>
      <c r="H13" s="5" t="s">
        <v>28</v>
      </c>
      <c r="I13" s="5">
        <v>1</v>
      </c>
      <c r="J13" s="6">
        <v>44264.377511574072</v>
      </c>
      <c r="K13" s="5" t="s">
        <v>30</v>
      </c>
      <c r="L13" s="5" t="b">
        <v>1</v>
      </c>
      <c r="M13" s="5" t="s">
        <v>31</v>
      </c>
      <c r="N13" s="5" t="b">
        <v>0</v>
      </c>
      <c r="O13" s="5" t="s">
        <v>31</v>
      </c>
      <c r="P13" s="5" t="b">
        <v>1</v>
      </c>
      <c r="Q13" s="5" t="s">
        <v>32</v>
      </c>
      <c r="R13" s="5" t="s">
        <v>31</v>
      </c>
      <c r="S13" s="5" t="s">
        <v>31</v>
      </c>
      <c r="T13" s="4"/>
      <c r="U13" s="4" t="s">
        <v>58</v>
      </c>
      <c r="V13" s="4" t="s">
        <v>58</v>
      </c>
      <c r="W13" s="4">
        <v>14.6</v>
      </c>
      <c r="X13" s="4">
        <v>220</v>
      </c>
      <c r="Y13" s="4"/>
      <c r="AA13" s="4">
        <v>1</v>
      </c>
      <c r="AB13" s="4">
        <v>1</v>
      </c>
      <c r="AC13" s="4">
        <v>1</v>
      </c>
      <c r="AF13" s="4"/>
      <c r="AG13" s="4"/>
      <c r="AH13" s="4"/>
      <c r="AI13" s="4"/>
      <c r="AM13" s="4"/>
      <c r="AN13" s="4"/>
    </row>
    <row r="14" spans="1:43" ht="28.2" x14ac:dyDescent="0.3">
      <c r="A14" s="4"/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80</v>
      </c>
      <c r="Y14" s="4"/>
      <c r="AA14" s="4">
        <v>3</v>
      </c>
      <c r="AB14" s="4">
        <v>3</v>
      </c>
      <c r="AC14" s="4">
        <v>3</v>
      </c>
      <c r="AF14" s="4" t="s">
        <v>99</v>
      </c>
      <c r="AG14" s="4" t="s">
        <v>99</v>
      </c>
      <c r="AH14" s="4" t="s">
        <v>69</v>
      </c>
      <c r="AI14" s="7" t="s">
        <v>73</v>
      </c>
      <c r="AJ14">
        <v>0</v>
      </c>
      <c r="AK14">
        <v>1</v>
      </c>
      <c r="AL14">
        <v>1</v>
      </c>
      <c r="AM14" s="4" t="s">
        <v>69</v>
      </c>
      <c r="AN14" s="4" t="s">
        <v>69</v>
      </c>
      <c r="AO14">
        <v>0</v>
      </c>
      <c r="AP14">
        <v>1</v>
      </c>
      <c r="AQ14">
        <v>1</v>
      </c>
    </row>
    <row r="15" spans="1:43" x14ac:dyDescent="0.3">
      <c r="A15" s="4"/>
      <c r="B15" s="4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  <c r="AA15" s="4"/>
      <c r="AB15" s="4"/>
      <c r="AC15" s="4"/>
      <c r="AF15" s="4"/>
      <c r="AG15" s="4"/>
      <c r="AH15" s="4"/>
      <c r="AI15" s="4"/>
      <c r="AM15" s="4"/>
      <c r="AN15" s="4"/>
    </row>
    <row r="16" spans="1:43" ht="42" x14ac:dyDescent="0.3">
      <c r="A16" s="4"/>
      <c r="B16" s="4" t="s">
        <v>59</v>
      </c>
      <c r="C16" s="5">
        <v>181162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>
        <v>1</v>
      </c>
      <c r="J16" s="6">
        <v>44260.981817129628</v>
      </c>
      <c r="K16" s="5" t="s">
        <v>30</v>
      </c>
      <c r="L16" s="5" t="b">
        <v>1</v>
      </c>
      <c r="M16" s="5" t="s">
        <v>31</v>
      </c>
      <c r="N16" s="5" t="b">
        <v>1</v>
      </c>
      <c r="O16" s="5" t="s">
        <v>36</v>
      </c>
      <c r="P16" s="5" t="b">
        <v>1</v>
      </c>
      <c r="Q16" s="5" t="s">
        <v>32</v>
      </c>
      <c r="R16" s="5" t="s">
        <v>31</v>
      </c>
      <c r="S16" s="5" t="s">
        <v>31</v>
      </c>
      <c r="T16" s="4"/>
      <c r="U16" s="4" t="s">
        <v>58</v>
      </c>
      <c r="V16" s="4" t="s">
        <v>58</v>
      </c>
      <c r="W16" s="4">
        <v>42.2</v>
      </c>
      <c r="X16" s="4">
        <v>240</v>
      </c>
      <c r="Y16" s="4"/>
      <c r="AA16" s="4">
        <v>1</v>
      </c>
      <c r="AB16" s="4">
        <v>1</v>
      </c>
      <c r="AC16" s="4">
        <v>1</v>
      </c>
      <c r="AF16" s="4" t="s">
        <v>96</v>
      </c>
      <c r="AG16" s="4" t="s">
        <v>96</v>
      </c>
      <c r="AH16" s="4" t="s">
        <v>58</v>
      </c>
      <c r="AI16" s="4" t="s">
        <v>58</v>
      </c>
      <c r="AJ16">
        <v>1</v>
      </c>
      <c r="AK16">
        <v>3</v>
      </c>
      <c r="AL16">
        <v>3</v>
      </c>
      <c r="AM16" s="4" t="s">
        <v>58</v>
      </c>
      <c r="AN16" s="4" t="s">
        <v>58</v>
      </c>
      <c r="AO16">
        <v>1</v>
      </c>
      <c r="AP16">
        <v>3</v>
      </c>
      <c r="AQ16">
        <v>3</v>
      </c>
    </row>
    <row r="17" spans="1:43" ht="28.2" x14ac:dyDescent="0.3">
      <c r="A17" s="4"/>
      <c r="B17" s="4" t="s">
        <v>60</v>
      </c>
      <c r="C17" s="5">
        <v>181166</v>
      </c>
      <c r="D17" s="5" t="s">
        <v>33</v>
      </c>
      <c r="E17" s="5" t="s">
        <v>34</v>
      </c>
      <c r="F17" s="5" t="s">
        <v>35</v>
      </c>
      <c r="G17" s="5" t="s">
        <v>27</v>
      </c>
      <c r="H17" s="5" t="s">
        <v>28</v>
      </c>
      <c r="I17" s="5">
        <v>1</v>
      </c>
      <c r="J17" s="6">
        <v>44261.014062499999</v>
      </c>
      <c r="K17" s="5" t="s">
        <v>30</v>
      </c>
      <c r="L17" s="5" t="b">
        <v>0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36</v>
      </c>
      <c r="S17" s="5" t="s">
        <v>31</v>
      </c>
      <c r="T17" s="4"/>
      <c r="U17" s="4" t="s">
        <v>58</v>
      </c>
      <c r="V17" s="4" t="s">
        <v>58</v>
      </c>
      <c r="W17" s="4">
        <v>57.6</v>
      </c>
      <c r="X17" s="4">
        <v>390</v>
      </c>
      <c r="Y17" s="4"/>
      <c r="AA17" s="4">
        <v>1</v>
      </c>
      <c r="AB17" s="4">
        <v>1</v>
      </c>
      <c r="AC17" s="4">
        <v>1</v>
      </c>
      <c r="AF17" s="4" t="s">
        <v>96</v>
      </c>
      <c r="AG17" s="4" t="s">
        <v>96</v>
      </c>
      <c r="AH17" s="4" t="s">
        <v>58</v>
      </c>
      <c r="AI17" s="4" t="s">
        <v>58</v>
      </c>
      <c r="AJ17">
        <v>1</v>
      </c>
      <c r="AK17">
        <v>3</v>
      </c>
      <c r="AL17">
        <v>3</v>
      </c>
      <c r="AM17" s="4" t="s">
        <v>58</v>
      </c>
      <c r="AN17" s="4" t="s">
        <v>58</v>
      </c>
      <c r="AO17">
        <v>1</v>
      </c>
      <c r="AP17">
        <v>3</v>
      </c>
      <c r="AQ17">
        <v>3</v>
      </c>
    </row>
    <row r="18" spans="1:43" ht="28.2" x14ac:dyDescent="0.3">
      <c r="A18" s="4"/>
      <c r="B18" s="4" t="s">
        <v>61</v>
      </c>
      <c r="C18" s="5">
        <v>181171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44261.021145833336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70</v>
      </c>
      <c r="V18" s="4" t="s">
        <v>58</v>
      </c>
      <c r="W18" s="4">
        <v>0.8</v>
      </c>
      <c r="X18" s="4">
        <v>220</v>
      </c>
      <c r="Y18" s="4"/>
      <c r="AA18" s="4">
        <v>2</v>
      </c>
      <c r="AB18" s="4">
        <v>1</v>
      </c>
      <c r="AC18" s="4">
        <v>1</v>
      </c>
      <c r="AF18" s="4" t="s">
        <v>97</v>
      </c>
      <c r="AG18" s="4" t="s">
        <v>96</v>
      </c>
      <c r="AH18" s="7" t="s">
        <v>73</v>
      </c>
      <c r="AI18" s="4" t="s">
        <v>58</v>
      </c>
      <c r="AJ18">
        <v>1</v>
      </c>
      <c r="AK18">
        <v>1</v>
      </c>
      <c r="AL18">
        <v>3</v>
      </c>
      <c r="AM18" s="4" t="s">
        <v>70</v>
      </c>
      <c r="AN18" s="4" t="s">
        <v>58</v>
      </c>
      <c r="AO18">
        <v>1</v>
      </c>
      <c r="AP18">
        <v>2</v>
      </c>
      <c r="AQ18">
        <v>3</v>
      </c>
    </row>
    <row r="19" spans="1:43" ht="28.2" x14ac:dyDescent="0.3">
      <c r="A19" s="4"/>
      <c r="B19" s="4" t="s">
        <v>61</v>
      </c>
      <c r="C19" s="5">
        <v>181176</v>
      </c>
      <c r="D19" s="5" t="s">
        <v>37</v>
      </c>
      <c r="E19" s="5" t="s">
        <v>38</v>
      </c>
      <c r="F19" s="5" t="s">
        <v>39</v>
      </c>
      <c r="G19" s="5" t="s">
        <v>40</v>
      </c>
      <c r="H19" s="5" t="s">
        <v>28</v>
      </c>
      <c r="I19" s="5">
        <v>1</v>
      </c>
      <c r="J19" s="6">
        <v>44261.021909722222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36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4" t="s">
        <v>58</v>
      </c>
      <c r="W19" s="4">
        <v>0.8</v>
      </c>
      <c r="X19" s="4">
        <v>220</v>
      </c>
      <c r="Y19" s="4"/>
      <c r="AA19" s="4">
        <v>1</v>
      </c>
      <c r="AB19" s="4">
        <v>1</v>
      </c>
      <c r="AC19" s="4">
        <v>1</v>
      </c>
      <c r="AF19" s="4" t="s">
        <v>96</v>
      </c>
      <c r="AG19" s="4" t="s">
        <v>96</v>
      </c>
      <c r="AH19" s="4" t="s">
        <v>58</v>
      </c>
      <c r="AI19" s="4" t="s">
        <v>58</v>
      </c>
      <c r="AJ19">
        <v>1</v>
      </c>
      <c r="AK19">
        <v>3</v>
      </c>
      <c r="AL19">
        <v>3</v>
      </c>
      <c r="AM19" s="4" t="s">
        <v>58</v>
      </c>
      <c r="AN19" s="4" t="s">
        <v>58</v>
      </c>
      <c r="AO19">
        <v>1</v>
      </c>
      <c r="AP19">
        <v>3</v>
      </c>
      <c r="AQ19">
        <v>3</v>
      </c>
    </row>
    <row r="20" spans="1:43" ht="28.2" x14ac:dyDescent="0.3">
      <c r="A20" s="4"/>
      <c r="B20" s="4" t="s">
        <v>62</v>
      </c>
      <c r="C20" s="5">
        <v>181200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28</v>
      </c>
      <c r="I20" s="5">
        <v>1</v>
      </c>
      <c r="J20" s="6">
        <v>44261.048171296294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31</v>
      </c>
      <c r="S20" s="5" t="s">
        <v>31</v>
      </c>
      <c r="T20" s="4"/>
      <c r="U20" s="4" t="s">
        <v>58</v>
      </c>
      <c r="V20" s="4" t="s">
        <v>58</v>
      </c>
      <c r="W20" s="4">
        <v>14.6</v>
      </c>
      <c r="X20" s="4">
        <v>220</v>
      </c>
      <c r="Y20" s="4"/>
      <c r="AA20" s="4">
        <v>1</v>
      </c>
      <c r="AB20" s="4">
        <v>1</v>
      </c>
      <c r="AC20" s="4">
        <v>1</v>
      </c>
      <c r="AF20" s="4" t="s">
        <v>96</v>
      </c>
      <c r="AG20" s="4" t="s">
        <v>96</v>
      </c>
      <c r="AH20" s="4" t="s">
        <v>58</v>
      </c>
      <c r="AI20" s="4" t="s">
        <v>58</v>
      </c>
      <c r="AJ20">
        <v>1</v>
      </c>
      <c r="AK20">
        <v>3</v>
      </c>
      <c r="AL20">
        <v>3</v>
      </c>
      <c r="AM20" s="4" t="s">
        <v>58</v>
      </c>
      <c r="AN20" s="4" t="s">
        <v>58</v>
      </c>
      <c r="AO20">
        <v>1</v>
      </c>
      <c r="AP20">
        <v>3</v>
      </c>
      <c r="AQ20">
        <v>3</v>
      </c>
    </row>
    <row r="21" spans="1:43" ht="42" x14ac:dyDescent="0.3">
      <c r="A21" s="4"/>
      <c r="B21" s="4" t="s">
        <v>63</v>
      </c>
      <c r="C21" s="5">
        <v>181211</v>
      </c>
      <c r="D21" s="5" t="s">
        <v>53</v>
      </c>
      <c r="E21" s="5" t="s">
        <v>54</v>
      </c>
      <c r="F21" s="5" t="s">
        <v>55</v>
      </c>
      <c r="G21" s="5" t="s">
        <v>27</v>
      </c>
      <c r="H21" s="5" t="s">
        <v>28</v>
      </c>
      <c r="I21" s="5">
        <v>1</v>
      </c>
      <c r="J21" s="6">
        <v>44261.054293981484</v>
      </c>
      <c r="K21" s="5" t="s">
        <v>30</v>
      </c>
      <c r="L21" s="5" t="b">
        <v>1</v>
      </c>
      <c r="M21" s="5" t="s">
        <v>31</v>
      </c>
      <c r="N21" s="5" t="b">
        <v>0</v>
      </c>
      <c r="O21" s="5" t="s">
        <v>31</v>
      </c>
      <c r="P21" s="5" t="b">
        <v>1</v>
      </c>
      <c r="Q21" s="5" t="s">
        <v>32</v>
      </c>
      <c r="R21" s="5" t="s">
        <v>36</v>
      </c>
      <c r="S21" s="5" t="s">
        <v>31</v>
      </c>
      <c r="T21" s="4"/>
      <c r="U21" s="4" t="s">
        <v>69</v>
      </c>
      <c r="V21" s="4" t="s">
        <v>70</v>
      </c>
      <c r="W21" s="4">
        <v>-5.8</v>
      </c>
      <c r="X21" s="4">
        <v>180</v>
      </c>
      <c r="Y21" s="4"/>
      <c r="AA21" s="4">
        <v>3</v>
      </c>
      <c r="AB21" s="4">
        <v>2</v>
      </c>
      <c r="AC21" s="4">
        <v>2</v>
      </c>
      <c r="AF21" s="4" t="s">
        <v>99</v>
      </c>
      <c r="AG21" s="4" t="s">
        <v>99</v>
      </c>
      <c r="AH21" s="4" t="s">
        <v>69</v>
      </c>
      <c r="AI21" s="7" t="s">
        <v>73</v>
      </c>
      <c r="AJ21">
        <v>0</v>
      </c>
      <c r="AK21">
        <v>1</v>
      </c>
      <c r="AL21">
        <v>1</v>
      </c>
      <c r="AM21" s="4" t="s">
        <v>69</v>
      </c>
      <c r="AN21" s="4" t="s">
        <v>70</v>
      </c>
      <c r="AO21" s="30">
        <v>0</v>
      </c>
      <c r="AP21" s="30">
        <v>1</v>
      </c>
      <c r="AQ21" s="30">
        <v>2</v>
      </c>
    </row>
    <row r="22" spans="1:43" ht="42" x14ac:dyDescent="0.3">
      <c r="A22" s="4"/>
      <c r="B22" s="7" t="s">
        <v>63</v>
      </c>
      <c r="C22" s="5">
        <v>181209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44261.054270833331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36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4" t="s">
        <v>58</v>
      </c>
      <c r="W22" s="4">
        <v>42.2</v>
      </c>
      <c r="X22" s="4">
        <v>240</v>
      </c>
      <c r="Y22" s="4"/>
      <c r="AA22" s="4">
        <v>1</v>
      </c>
      <c r="AB22" s="4">
        <v>1</v>
      </c>
      <c r="AC22" s="4">
        <v>1</v>
      </c>
      <c r="AF22" s="4"/>
      <c r="AG22" s="4"/>
      <c r="AH22" s="4"/>
      <c r="AI22" s="4"/>
      <c r="AM22" s="4"/>
      <c r="AN22" s="4"/>
    </row>
    <row r="23" spans="1:43" ht="42" x14ac:dyDescent="0.3">
      <c r="A23" s="4"/>
      <c r="B23" s="4" t="s">
        <v>64</v>
      </c>
      <c r="C23" s="5">
        <v>181264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1</v>
      </c>
      <c r="M23" s="5" t="s">
        <v>31</v>
      </c>
      <c r="N23" s="5" t="b">
        <v>1</v>
      </c>
      <c r="O23" s="5" t="s">
        <v>31</v>
      </c>
      <c r="P23" s="5" t="b">
        <v>1</v>
      </c>
      <c r="Q23" s="5" t="s">
        <v>32</v>
      </c>
      <c r="R23" s="5" t="s">
        <v>31</v>
      </c>
      <c r="S23" s="5" t="s">
        <v>31</v>
      </c>
      <c r="T23" s="4"/>
      <c r="U23" s="4" t="s">
        <v>58</v>
      </c>
      <c r="V23" s="4" t="s">
        <v>58</v>
      </c>
      <c r="W23" s="4">
        <v>35.409999999999997</v>
      </c>
      <c r="X23" s="4"/>
      <c r="Y23" s="4"/>
      <c r="AA23" s="4"/>
      <c r="AB23" s="4"/>
      <c r="AC23" s="4"/>
      <c r="AF23" s="4" t="s">
        <v>96</v>
      </c>
      <c r="AG23" s="4" t="s">
        <v>96</v>
      </c>
      <c r="AH23" s="4" t="s">
        <v>58</v>
      </c>
      <c r="AI23" s="4" t="s">
        <v>58</v>
      </c>
      <c r="AJ23">
        <v>1</v>
      </c>
      <c r="AK23">
        <v>3</v>
      </c>
      <c r="AL23">
        <v>3</v>
      </c>
      <c r="AM23" s="4" t="s">
        <v>58</v>
      </c>
      <c r="AN23" s="4" t="s">
        <v>58</v>
      </c>
      <c r="AO23">
        <v>1</v>
      </c>
      <c r="AP23">
        <v>3</v>
      </c>
      <c r="AQ23">
        <v>3</v>
      </c>
    </row>
    <row r="24" spans="1:43" ht="28.2" x14ac:dyDescent="0.3">
      <c r="A24" s="4"/>
      <c r="B24" s="4" t="s">
        <v>64</v>
      </c>
      <c r="C24" s="5">
        <v>181265</v>
      </c>
      <c r="D24" s="5" t="s">
        <v>33</v>
      </c>
      <c r="E24" s="5" t="s">
        <v>34</v>
      </c>
      <c r="F24" s="5" t="s">
        <v>35</v>
      </c>
      <c r="G24" s="5" t="s">
        <v>27</v>
      </c>
      <c r="H24" s="5" t="s">
        <v>28</v>
      </c>
      <c r="I24" s="5">
        <v>1</v>
      </c>
      <c r="J24" s="6">
        <v>44261.111307870371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36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57.6</v>
      </c>
      <c r="X24" s="4">
        <v>390</v>
      </c>
      <c r="Y24" s="4"/>
      <c r="AA24" s="4">
        <v>1</v>
      </c>
      <c r="AB24" s="4">
        <v>1</v>
      </c>
      <c r="AC24" s="4">
        <v>1</v>
      </c>
      <c r="AF24" s="4" t="s">
        <v>96</v>
      </c>
      <c r="AG24" s="4" t="s">
        <v>96</v>
      </c>
      <c r="AH24" s="4" t="s">
        <v>58</v>
      </c>
      <c r="AI24" s="4" t="s">
        <v>58</v>
      </c>
      <c r="AJ24">
        <v>1</v>
      </c>
      <c r="AK24">
        <v>3</v>
      </c>
      <c r="AL24">
        <v>3</v>
      </c>
      <c r="AM24" s="4" t="s">
        <v>58</v>
      </c>
      <c r="AN24" s="4" t="s">
        <v>58</v>
      </c>
      <c r="AO24">
        <v>1</v>
      </c>
      <c r="AP24">
        <v>3</v>
      </c>
      <c r="AQ24">
        <v>3</v>
      </c>
    </row>
    <row r="25" spans="1:43" ht="28.2" x14ac:dyDescent="0.3">
      <c r="A25" s="4"/>
      <c r="B25" s="4" t="s">
        <v>65</v>
      </c>
      <c r="C25" s="5">
        <v>181266</v>
      </c>
      <c r="D25" s="5" t="s">
        <v>45</v>
      </c>
      <c r="E25" s="5" t="s">
        <v>46</v>
      </c>
      <c r="F25" s="5" t="s">
        <v>47</v>
      </c>
      <c r="G25" s="5" t="s">
        <v>27</v>
      </c>
      <c r="H25" s="5" t="s">
        <v>28</v>
      </c>
      <c r="I25" s="5">
        <v>1</v>
      </c>
      <c r="J25" s="6">
        <v>44261.114560185182</v>
      </c>
      <c r="K25" s="5" t="s">
        <v>30</v>
      </c>
      <c r="L25" s="5" t="b">
        <v>0</v>
      </c>
      <c r="M25" s="5" t="s">
        <v>31</v>
      </c>
      <c r="N25" s="5" t="b">
        <v>0</v>
      </c>
      <c r="O25" s="5" t="s">
        <v>31</v>
      </c>
      <c r="P25" s="5" t="b">
        <v>1</v>
      </c>
      <c r="Q25" s="5" t="s">
        <v>32</v>
      </c>
      <c r="R25" s="5" t="s">
        <v>36</v>
      </c>
      <c r="S25" s="5" t="s">
        <v>31</v>
      </c>
      <c r="T25" s="4"/>
      <c r="U25" s="4" t="s">
        <v>58</v>
      </c>
      <c r="V25" s="4" t="s">
        <v>58</v>
      </c>
      <c r="W25" s="4">
        <v>56.7</v>
      </c>
      <c r="X25" s="4">
        <v>390</v>
      </c>
      <c r="Y25" s="4"/>
      <c r="AA25" s="4">
        <v>1</v>
      </c>
      <c r="AB25" s="4">
        <v>1</v>
      </c>
      <c r="AC25" s="4">
        <v>1</v>
      </c>
      <c r="AF25" s="4" t="s">
        <v>96</v>
      </c>
      <c r="AG25" s="4" t="s">
        <v>96</v>
      </c>
      <c r="AH25" s="4" t="s">
        <v>58</v>
      </c>
      <c r="AI25" s="4" t="s">
        <v>58</v>
      </c>
      <c r="AJ25">
        <v>1</v>
      </c>
      <c r="AK25">
        <v>3</v>
      </c>
      <c r="AL25">
        <v>3</v>
      </c>
      <c r="AM25" s="4" t="s">
        <v>58</v>
      </c>
      <c r="AN25" s="4" t="s">
        <v>58</v>
      </c>
      <c r="AO25">
        <v>1</v>
      </c>
      <c r="AP25">
        <v>3</v>
      </c>
      <c r="AQ25">
        <v>3</v>
      </c>
    </row>
    <row r="26" spans="1:43" ht="28.2" x14ac:dyDescent="0.3">
      <c r="A26" s="4"/>
      <c r="B26" s="4" t="s">
        <v>65</v>
      </c>
      <c r="C26" s="5">
        <v>181267</v>
      </c>
      <c r="D26" s="5" t="s">
        <v>33</v>
      </c>
      <c r="E26" s="5" t="s">
        <v>34</v>
      </c>
      <c r="F26" s="5" t="s">
        <v>35</v>
      </c>
      <c r="G26" s="5" t="s">
        <v>27</v>
      </c>
      <c r="H26" s="5" t="s">
        <v>28</v>
      </c>
      <c r="I26" s="5">
        <v>1</v>
      </c>
      <c r="J26" s="6">
        <v>44261.114560185182</v>
      </c>
      <c r="K26" s="5" t="s">
        <v>30</v>
      </c>
      <c r="L26" s="5" t="b">
        <v>0</v>
      </c>
      <c r="M26" s="5" t="s">
        <v>31</v>
      </c>
      <c r="N26" s="5" t="b">
        <v>0</v>
      </c>
      <c r="O26" s="5" t="s">
        <v>36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58</v>
      </c>
      <c r="V26" s="4" t="s">
        <v>58</v>
      </c>
      <c r="W26" s="4">
        <v>57.6</v>
      </c>
      <c r="X26" s="4">
        <v>390</v>
      </c>
      <c r="Y26" s="4"/>
      <c r="AA26" s="4">
        <v>1</v>
      </c>
      <c r="AB26" s="4">
        <v>1</v>
      </c>
      <c r="AC26" s="4">
        <v>1</v>
      </c>
      <c r="AF26" s="4" t="s">
        <v>96</v>
      </c>
      <c r="AG26" s="4" t="s">
        <v>96</v>
      </c>
      <c r="AH26" s="4" t="s">
        <v>58</v>
      </c>
      <c r="AI26" s="4" t="s">
        <v>58</v>
      </c>
      <c r="AJ26">
        <v>1</v>
      </c>
      <c r="AK26">
        <v>3</v>
      </c>
      <c r="AL26">
        <v>3</v>
      </c>
      <c r="AM26" s="4" t="s">
        <v>58</v>
      </c>
      <c r="AN26" s="4" t="s">
        <v>58</v>
      </c>
      <c r="AO26">
        <v>1</v>
      </c>
      <c r="AP26">
        <v>3</v>
      </c>
      <c r="AQ26">
        <v>3</v>
      </c>
    </row>
    <row r="27" spans="1:43" ht="42" x14ac:dyDescent="0.3">
      <c r="A27" s="4"/>
      <c r="B27" s="4" t="s">
        <v>66</v>
      </c>
      <c r="C27" s="5">
        <v>181268</v>
      </c>
      <c r="D27" s="5" t="s">
        <v>53</v>
      </c>
      <c r="E27" s="5" t="s">
        <v>54</v>
      </c>
      <c r="F27" s="5" t="s">
        <v>55</v>
      </c>
      <c r="G27" s="5" t="s">
        <v>27</v>
      </c>
      <c r="H27" s="5" t="s">
        <v>28</v>
      </c>
      <c r="I27" s="5">
        <v>1</v>
      </c>
      <c r="J27" s="6">
        <v>44261.117511574077</v>
      </c>
      <c r="K27" s="5" t="s">
        <v>30</v>
      </c>
      <c r="L27" s="5" t="b">
        <v>1</v>
      </c>
      <c r="M27" s="5" t="s">
        <v>31</v>
      </c>
      <c r="N27" s="5" t="b">
        <v>0</v>
      </c>
      <c r="O27" s="5" t="s">
        <v>31</v>
      </c>
      <c r="P27" s="5" t="b">
        <v>1</v>
      </c>
      <c r="Q27" s="5" t="s">
        <v>32</v>
      </c>
      <c r="R27" s="5" t="s">
        <v>36</v>
      </c>
      <c r="S27" s="5" t="s">
        <v>31</v>
      </c>
      <c r="T27" s="4"/>
      <c r="U27" s="4" t="s">
        <v>69</v>
      </c>
      <c r="V27" s="4" t="s">
        <v>70</v>
      </c>
      <c r="W27" s="11">
        <v>-5.8</v>
      </c>
      <c r="X27" s="4">
        <v>180</v>
      </c>
      <c r="Y27" s="4"/>
      <c r="AA27" s="4">
        <v>3</v>
      </c>
      <c r="AB27" s="4">
        <v>2</v>
      </c>
      <c r="AC27" s="11">
        <v>2</v>
      </c>
      <c r="AF27" s="4" t="s">
        <v>99</v>
      </c>
      <c r="AG27" s="4" t="s">
        <v>99</v>
      </c>
      <c r="AH27" s="4" t="s">
        <v>69</v>
      </c>
      <c r="AI27" s="7" t="s">
        <v>73</v>
      </c>
      <c r="AJ27">
        <v>0</v>
      </c>
      <c r="AK27">
        <v>1</v>
      </c>
      <c r="AL27">
        <v>1</v>
      </c>
      <c r="AM27" s="4" t="s">
        <v>69</v>
      </c>
      <c r="AN27" s="4" t="s">
        <v>70</v>
      </c>
      <c r="AO27" s="30">
        <v>0</v>
      </c>
      <c r="AP27" s="30">
        <v>1</v>
      </c>
      <c r="AQ27" s="30">
        <v>2</v>
      </c>
    </row>
    <row r="28" spans="1:43" ht="28.2" x14ac:dyDescent="0.3">
      <c r="A28" s="4"/>
      <c r="B28" s="4" t="s">
        <v>67</v>
      </c>
      <c r="C28" s="5">
        <v>181367</v>
      </c>
      <c r="D28" s="5" t="s">
        <v>48</v>
      </c>
      <c r="E28" s="5" t="s">
        <v>49</v>
      </c>
      <c r="F28" s="5" t="s">
        <v>50</v>
      </c>
      <c r="G28" s="5" t="s">
        <v>51</v>
      </c>
      <c r="H28" s="5" t="s">
        <v>28</v>
      </c>
      <c r="I28" s="5">
        <v>1</v>
      </c>
      <c r="J28" s="6">
        <v>44261.176828703705</v>
      </c>
      <c r="K28" s="5" t="s">
        <v>30</v>
      </c>
      <c r="L28" s="5" t="b">
        <v>1</v>
      </c>
      <c r="M28" s="5" t="s">
        <v>31</v>
      </c>
      <c r="N28" s="5" t="b">
        <v>0</v>
      </c>
      <c r="O28" s="5" t="s">
        <v>31</v>
      </c>
      <c r="P28" s="5" t="b">
        <v>0</v>
      </c>
      <c r="Q28" s="5" t="s">
        <v>52</v>
      </c>
      <c r="R28" s="5" t="s">
        <v>31</v>
      </c>
      <c r="S28" s="5" t="s">
        <v>31</v>
      </c>
      <c r="T28" s="4"/>
      <c r="U28" s="4" t="s">
        <v>69</v>
      </c>
      <c r="V28" s="4" t="s">
        <v>69</v>
      </c>
      <c r="W28" s="4">
        <v>-58</v>
      </c>
      <c r="X28" s="4">
        <v>80</v>
      </c>
      <c r="Y28" s="4"/>
      <c r="AA28" s="4">
        <v>3</v>
      </c>
      <c r="AB28" s="4">
        <v>3</v>
      </c>
      <c r="AC28" s="4">
        <v>3</v>
      </c>
      <c r="AF28" s="4" t="s">
        <v>99</v>
      </c>
      <c r="AG28" s="4" t="s">
        <v>99</v>
      </c>
      <c r="AH28" s="4" t="s">
        <v>69</v>
      </c>
      <c r="AI28" s="7" t="s">
        <v>73</v>
      </c>
      <c r="AJ28">
        <v>0</v>
      </c>
      <c r="AK28">
        <v>1</v>
      </c>
      <c r="AL28">
        <v>1</v>
      </c>
      <c r="AM28" s="4" t="s">
        <v>69</v>
      </c>
      <c r="AN28" s="4" t="s">
        <v>69</v>
      </c>
      <c r="AO28">
        <v>0</v>
      </c>
      <c r="AP28">
        <v>1</v>
      </c>
      <c r="AQ28">
        <v>1</v>
      </c>
    </row>
    <row r="29" spans="1:43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F29" s="4"/>
      <c r="AG29" s="4"/>
    </row>
    <row r="32" spans="1:43" x14ac:dyDescent="0.3">
      <c r="Z32" t="s">
        <v>58</v>
      </c>
      <c r="AA32">
        <v>17</v>
      </c>
      <c r="AB32">
        <v>18</v>
      </c>
      <c r="AE32" t="s">
        <v>96</v>
      </c>
      <c r="AF32">
        <f>COUNTIF(AF1:AF30,"TP")</f>
        <v>17</v>
      </c>
      <c r="AG32">
        <f>COUNTIF(AG1:AG28,"TP")</f>
        <v>18</v>
      </c>
    </row>
    <row r="33" spans="26:33" x14ac:dyDescent="0.3">
      <c r="Z33" t="s">
        <v>71</v>
      </c>
      <c r="AA33">
        <v>1</v>
      </c>
      <c r="AB33">
        <v>4</v>
      </c>
      <c r="AE33" t="s">
        <v>97</v>
      </c>
      <c r="AF33">
        <f>COUNTIF(AF1:AF30,"FN")</f>
        <v>1</v>
      </c>
      <c r="AG33">
        <f>COUNTIF(AG1:AG30,"FN")</f>
        <v>0</v>
      </c>
    </row>
    <row r="34" spans="26:33" x14ac:dyDescent="0.3">
      <c r="Z34" t="s">
        <v>72</v>
      </c>
      <c r="AA34">
        <v>6</v>
      </c>
      <c r="AB34">
        <v>2</v>
      </c>
      <c r="AE34" t="s">
        <v>98</v>
      </c>
      <c r="AF34">
        <f>COUNTIF(AF1:AF30,"FP")</f>
        <v>0</v>
      </c>
      <c r="AG34">
        <f>COUNTIF(AG1:AG30,"FP")</f>
        <v>0</v>
      </c>
    </row>
    <row r="35" spans="26:33" x14ac:dyDescent="0.3">
      <c r="AE35" t="s">
        <v>99</v>
      </c>
      <c r="AF35">
        <f>COUNTIF(AF1:AF30,"TN")</f>
        <v>6</v>
      </c>
      <c r="AG35">
        <f>COUNTIF(AG1:AG30,"TN")</f>
        <v>6</v>
      </c>
    </row>
    <row r="37" spans="26:33" x14ac:dyDescent="0.3">
      <c r="Z37" t="s">
        <v>73</v>
      </c>
      <c r="AA37">
        <v>7</v>
      </c>
      <c r="AB37">
        <v>6</v>
      </c>
    </row>
    <row r="38" spans="26:33" x14ac:dyDescent="0.3">
      <c r="Z38" t="s">
        <v>58</v>
      </c>
      <c r="AA38">
        <v>17</v>
      </c>
      <c r="AB38">
        <v>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6BAD2-19AD-46B8-96DF-013561AE5317}">
  <dimension ref="A1:AR37"/>
  <sheetViews>
    <sheetView tabSelected="1" topLeftCell="AD1" workbookViewId="0">
      <pane ySplit="1" topLeftCell="A2" activePane="bottomLeft" state="frozen"/>
      <selection pane="bottomLeft" activeCell="BG6" sqref="BG6"/>
    </sheetView>
  </sheetViews>
  <sheetFormatPr defaultRowHeight="14.4" x14ac:dyDescent="0.3"/>
  <cols>
    <col min="10" max="10" width="22.21875" customWidth="1"/>
    <col min="21" max="21" width="11.44140625" customWidth="1"/>
    <col min="22" max="22" width="12.109375" customWidth="1"/>
  </cols>
  <sheetData>
    <row r="1" spans="1:44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15</v>
      </c>
      <c r="M1" s="3" t="s">
        <v>12</v>
      </c>
      <c r="N1" s="3" t="s">
        <v>16</v>
      </c>
      <c r="O1" s="3" t="s">
        <v>11</v>
      </c>
      <c r="P1" s="3" t="s">
        <v>17</v>
      </c>
      <c r="Q1" s="3" t="s">
        <v>18</v>
      </c>
      <c r="R1" s="3" t="s">
        <v>19</v>
      </c>
      <c r="S1" s="3" t="s">
        <v>20</v>
      </c>
      <c r="T1" s="3"/>
      <c r="U1" s="3" t="s">
        <v>22</v>
      </c>
      <c r="V1" s="3" t="s">
        <v>23</v>
      </c>
      <c r="W1" s="3" t="s">
        <v>56</v>
      </c>
      <c r="X1" s="3" t="s">
        <v>141</v>
      </c>
      <c r="Y1" s="3" t="s">
        <v>57</v>
      </c>
      <c r="Z1" s="3" t="s">
        <v>140</v>
      </c>
      <c r="AB1" s="3" t="s">
        <v>22</v>
      </c>
      <c r="AC1" s="3" t="s">
        <v>23</v>
      </c>
      <c r="AD1" s="3" t="s">
        <v>56</v>
      </c>
      <c r="AG1" s="29" t="s">
        <v>22</v>
      </c>
      <c r="AH1" s="29" t="s">
        <v>23</v>
      </c>
      <c r="AI1" s="3" t="s">
        <v>139</v>
      </c>
      <c r="AJ1" s="3" t="s">
        <v>87</v>
      </c>
      <c r="AK1" s="12" t="s">
        <v>22</v>
      </c>
      <c r="AL1" s="3" t="s">
        <v>139</v>
      </c>
      <c r="AM1" s="3" t="s">
        <v>87</v>
      </c>
      <c r="AN1" s="3" t="s">
        <v>139</v>
      </c>
      <c r="AO1" s="30" t="s">
        <v>21</v>
      </c>
      <c r="AP1" s="12" t="s">
        <v>22</v>
      </c>
      <c r="AQ1" s="3" t="s">
        <v>139</v>
      </c>
      <c r="AR1" s="30" t="s">
        <v>21</v>
      </c>
    </row>
    <row r="2" spans="1:44" ht="42" x14ac:dyDescent="0.3">
      <c r="A2" s="4"/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0</v>
      </c>
      <c r="Y2" s="4">
        <v>240</v>
      </c>
      <c r="Z2" s="4">
        <v>200</v>
      </c>
      <c r="AB2" s="4">
        <v>1</v>
      </c>
      <c r="AC2" s="4">
        <v>1</v>
      </c>
      <c r="AD2" s="4">
        <v>1</v>
      </c>
      <c r="AG2" s="4" t="s">
        <v>96</v>
      </c>
      <c r="AH2" s="4" t="s">
        <v>96</v>
      </c>
      <c r="AI2" s="4" t="s">
        <v>58</v>
      </c>
      <c r="AJ2" s="4" t="s">
        <v>58</v>
      </c>
      <c r="AK2">
        <v>1</v>
      </c>
      <c r="AL2">
        <v>3</v>
      </c>
      <c r="AM2">
        <v>3</v>
      </c>
      <c r="AN2" s="4" t="s">
        <v>58</v>
      </c>
      <c r="AO2" s="4" t="s">
        <v>58</v>
      </c>
      <c r="AP2">
        <v>1</v>
      </c>
      <c r="AQ2">
        <v>3</v>
      </c>
      <c r="AR2">
        <v>3</v>
      </c>
    </row>
    <row r="3" spans="1:44" ht="28.2" x14ac:dyDescent="0.3">
      <c r="A3" s="4"/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0</v>
      </c>
      <c r="Y3" s="4">
        <v>390</v>
      </c>
      <c r="Z3" s="4">
        <v>200</v>
      </c>
      <c r="AB3" s="4">
        <v>1</v>
      </c>
      <c r="AC3" s="4">
        <v>1</v>
      </c>
      <c r="AD3" s="4">
        <v>1</v>
      </c>
      <c r="AG3" s="4" t="s">
        <v>96</v>
      </c>
      <c r="AH3" s="4" t="s">
        <v>96</v>
      </c>
      <c r="AI3" s="4" t="s">
        <v>58</v>
      </c>
      <c r="AJ3" s="4" t="s">
        <v>58</v>
      </c>
      <c r="AK3">
        <v>1</v>
      </c>
      <c r="AL3">
        <v>3</v>
      </c>
      <c r="AM3">
        <v>3</v>
      </c>
      <c r="AN3" s="4" t="s">
        <v>58</v>
      </c>
      <c r="AO3" s="4" t="s">
        <v>58</v>
      </c>
      <c r="AP3">
        <v>1</v>
      </c>
      <c r="AQ3">
        <v>3</v>
      </c>
      <c r="AR3">
        <v>3</v>
      </c>
    </row>
    <row r="4" spans="1:44" ht="28.2" x14ac:dyDescent="0.3">
      <c r="A4" s="4"/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0</v>
      </c>
      <c r="Y4" s="4">
        <v>220</v>
      </c>
      <c r="Z4" s="4">
        <v>200</v>
      </c>
      <c r="AB4" s="4">
        <v>1</v>
      </c>
      <c r="AC4" s="4">
        <v>1</v>
      </c>
      <c r="AD4" s="4">
        <v>1</v>
      </c>
      <c r="AG4" s="4" t="s">
        <v>96</v>
      </c>
      <c r="AH4" s="4" t="s">
        <v>96</v>
      </c>
      <c r="AI4" s="4" t="s">
        <v>58</v>
      </c>
      <c r="AJ4" s="4" t="s">
        <v>58</v>
      </c>
      <c r="AK4">
        <v>1</v>
      </c>
      <c r="AL4">
        <v>3</v>
      </c>
      <c r="AM4">
        <v>3</v>
      </c>
      <c r="AN4" s="4" t="s">
        <v>58</v>
      </c>
      <c r="AO4" s="4" t="s">
        <v>58</v>
      </c>
      <c r="AP4">
        <v>1</v>
      </c>
      <c r="AQ4">
        <v>3</v>
      </c>
      <c r="AR4">
        <v>3</v>
      </c>
    </row>
    <row r="5" spans="1:44" ht="28.2" x14ac:dyDescent="0.3">
      <c r="A5" s="4"/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0</v>
      </c>
      <c r="Y5" s="4">
        <v>220</v>
      </c>
      <c r="Z5" s="4">
        <v>200</v>
      </c>
      <c r="AB5" s="4">
        <v>1</v>
      </c>
      <c r="AC5" s="4">
        <v>1</v>
      </c>
      <c r="AD5" s="4">
        <v>1</v>
      </c>
      <c r="AG5" s="4" t="s">
        <v>96</v>
      </c>
      <c r="AH5" s="4" t="s">
        <v>96</v>
      </c>
      <c r="AI5" s="4" t="s">
        <v>58</v>
      </c>
      <c r="AJ5" s="4" t="s">
        <v>58</v>
      </c>
      <c r="AK5">
        <v>1</v>
      </c>
      <c r="AL5">
        <v>3</v>
      </c>
      <c r="AM5">
        <v>3</v>
      </c>
      <c r="AN5" s="4" t="s">
        <v>58</v>
      </c>
      <c r="AO5" s="4" t="s">
        <v>58</v>
      </c>
      <c r="AP5">
        <v>1</v>
      </c>
      <c r="AQ5">
        <v>3</v>
      </c>
      <c r="AR5">
        <v>3</v>
      </c>
    </row>
    <row r="6" spans="1:44" ht="28.2" x14ac:dyDescent="0.3">
      <c r="A6" s="4"/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0</v>
      </c>
      <c r="Y6" s="4">
        <v>220</v>
      </c>
      <c r="Z6" s="4">
        <v>200</v>
      </c>
      <c r="AB6" s="4">
        <v>1</v>
      </c>
      <c r="AC6" s="4">
        <v>1</v>
      </c>
      <c r="AD6" s="4">
        <v>1</v>
      </c>
      <c r="AG6" s="4" t="s">
        <v>96</v>
      </c>
      <c r="AH6" s="4" t="s">
        <v>96</v>
      </c>
      <c r="AI6" s="4" t="s">
        <v>58</v>
      </c>
      <c r="AJ6" s="4" t="s">
        <v>58</v>
      </c>
      <c r="AK6">
        <v>1</v>
      </c>
      <c r="AL6">
        <v>3</v>
      </c>
      <c r="AM6">
        <v>3</v>
      </c>
      <c r="AN6" s="4" t="s">
        <v>58</v>
      </c>
      <c r="AO6" s="4" t="s">
        <v>58</v>
      </c>
      <c r="AP6">
        <v>1</v>
      </c>
      <c r="AQ6">
        <v>3</v>
      </c>
      <c r="AR6">
        <v>3</v>
      </c>
    </row>
    <row r="7" spans="1:44" ht="42" x14ac:dyDescent="0.3">
      <c r="A7" s="4"/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0</v>
      </c>
      <c r="Y7" s="4">
        <v>180</v>
      </c>
      <c r="Z7" s="4">
        <v>200</v>
      </c>
      <c r="AB7" s="4">
        <v>3</v>
      </c>
      <c r="AC7" s="4">
        <v>2</v>
      </c>
      <c r="AD7" s="4">
        <v>2</v>
      </c>
      <c r="AG7" s="4" t="s">
        <v>99</v>
      </c>
      <c r="AH7" s="4" t="s">
        <v>99</v>
      </c>
      <c r="AI7" s="4" t="s">
        <v>69</v>
      </c>
      <c r="AJ7" s="7" t="s">
        <v>73</v>
      </c>
      <c r="AK7">
        <v>0</v>
      </c>
      <c r="AL7">
        <v>1</v>
      </c>
      <c r="AM7">
        <v>1</v>
      </c>
      <c r="AN7" s="4" t="s">
        <v>69</v>
      </c>
      <c r="AO7" s="4" t="s">
        <v>70</v>
      </c>
      <c r="AP7" s="30">
        <v>0</v>
      </c>
      <c r="AQ7" s="30">
        <v>1</v>
      </c>
      <c r="AR7" s="30">
        <v>2</v>
      </c>
    </row>
    <row r="8" spans="1:44" ht="42" x14ac:dyDescent="0.3">
      <c r="A8" s="4"/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>
        <v>0</v>
      </c>
      <c r="Y8" s="4">
        <v>270</v>
      </c>
      <c r="Z8" s="4">
        <v>200</v>
      </c>
      <c r="AB8" s="4"/>
      <c r="AC8" s="4"/>
      <c r="AD8" s="4"/>
      <c r="AG8" s="4" t="s">
        <v>96</v>
      </c>
      <c r="AH8" s="4" t="s">
        <v>96</v>
      </c>
      <c r="AI8" s="4" t="s">
        <v>58</v>
      </c>
      <c r="AJ8" s="4" t="s">
        <v>58</v>
      </c>
      <c r="AK8">
        <v>1</v>
      </c>
      <c r="AL8">
        <v>3</v>
      </c>
      <c r="AM8">
        <v>3</v>
      </c>
      <c r="AN8" s="4" t="s">
        <v>58</v>
      </c>
      <c r="AO8" s="4" t="s">
        <v>58</v>
      </c>
      <c r="AP8">
        <v>1</v>
      </c>
      <c r="AQ8">
        <v>3</v>
      </c>
      <c r="AR8">
        <v>3</v>
      </c>
    </row>
    <row r="9" spans="1:44" ht="28.2" x14ac:dyDescent="0.3">
      <c r="A9" s="4"/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0</v>
      </c>
      <c r="Y9" s="4">
        <v>390</v>
      </c>
      <c r="Z9" s="4">
        <v>200</v>
      </c>
      <c r="AB9" s="4">
        <v>1</v>
      </c>
      <c r="AC9" s="4">
        <v>1</v>
      </c>
      <c r="AD9" s="4">
        <v>1</v>
      </c>
      <c r="AG9" s="4" t="s">
        <v>96</v>
      </c>
      <c r="AH9" s="4" t="s">
        <v>96</v>
      </c>
      <c r="AI9" s="4" t="s">
        <v>58</v>
      </c>
      <c r="AJ9" s="4" t="s">
        <v>58</v>
      </c>
      <c r="AK9">
        <v>1</v>
      </c>
      <c r="AL9">
        <v>3</v>
      </c>
      <c r="AM9">
        <v>3</v>
      </c>
      <c r="AN9" s="4" t="s">
        <v>58</v>
      </c>
      <c r="AO9" s="4" t="s">
        <v>58</v>
      </c>
      <c r="AP9">
        <v>1</v>
      </c>
      <c r="AQ9">
        <v>3</v>
      </c>
      <c r="AR9">
        <v>3</v>
      </c>
    </row>
    <row r="10" spans="1:44" ht="28.2" x14ac:dyDescent="0.3">
      <c r="A10" s="4"/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0</v>
      </c>
      <c r="Y10" s="4">
        <v>390</v>
      </c>
      <c r="Z10" s="4">
        <v>200</v>
      </c>
      <c r="AB10" s="4">
        <v>1</v>
      </c>
      <c r="AC10" s="4">
        <v>1</v>
      </c>
      <c r="AD10" s="4">
        <v>1</v>
      </c>
      <c r="AG10" s="4" t="s">
        <v>96</v>
      </c>
      <c r="AH10" s="4" t="s">
        <v>96</v>
      </c>
      <c r="AI10" s="4" t="s">
        <v>58</v>
      </c>
      <c r="AJ10" s="4" t="s">
        <v>58</v>
      </c>
      <c r="AK10">
        <v>1</v>
      </c>
      <c r="AL10">
        <v>3</v>
      </c>
      <c r="AM10">
        <v>3</v>
      </c>
      <c r="AN10" s="4" t="s">
        <v>58</v>
      </c>
      <c r="AO10" s="4" t="s">
        <v>58</v>
      </c>
      <c r="AP10">
        <v>1</v>
      </c>
      <c r="AQ10">
        <v>3</v>
      </c>
      <c r="AR10">
        <v>3</v>
      </c>
    </row>
    <row r="11" spans="1:44" ht="28.2" x14ac:dyDescent="0.3">
      <c r="A11" s="4"/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0</v>
      </c>
      <c r="Y11" s="4">
        <v>390</v>
      </c>
      <c r="Z11" s="4">
        <v>200</v>
      </c>
      <c r="AB11" s="4">
        <v>1</v>
      </c>
      <c r="AC11" s="4">
        <v>1</v>
      </c>
      <c r="AD11" s="4">
        <v>1</v>
      </c>
      <c r="AG11" s="4" t="s">
        <v>96</v>
      </c>
      <c r="AH11" s="4" t="s">
        <v>96</v>
      </c>
      <c r="AI11" s="4" t="s">
        <v>58</v>
      </c>
      <c r="AJ11" s="4" t="s">
        <v>58</v>
      </c>
      <c r="AK11">
        <v>1</v>
      </c>
      <c r="AL11">
        <v>3</v>
      </c>
      <c r="AM11">
        <v>3</v>
      </c>
      <c r="AN11" s="4" t="s">
        <v>58</v>
      </c>
      <c r="AO11" s="4" t="s">
        <v>58</v>
      </c>
      <c r="AP11">
        <v>1</v>
      </c>
      <c r="AQ11">
        <v>3</v>
      </c>
      <c r="AR11">
        <v>3</v>
      </c>
    </row>
    <row r="12" spans="1:44" ht="42" x14ac:dyDescent="0.3">
      <c r="A12" s="4"/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0</v>
      </c>
      <c r="Y12" s="4">
        <v>180</v>
      </c>
      <c r="Z12" s="4">
        <v>200</v>
      </c>
      <c r="AB12" s="4">
        <v>3</v>
      </c>
      <c r="AC12" s="4">
        <v>2</v>
      </c>
      <c r="AD12" s="4">
        <v>2</v>
      </c>
      <c r="AG12" s="4" t="s">
        <v>99</v>
      </c>
      <c r="AH12" s="4" t="s">
        <v>99</v>
      </c>
      <c r="AI12" s="4" t="s">
        <v>69</v>
      </c>
      <c r="AJ12" s="7" t="s">
        <v>73</v>
      </c>
      <c r="AK12">
        <v>0</v>
      </c>
      <c r="AL12">
        <v>1</v>
      </c>
      <c r="AM12">
        <v>1</v>
      </c>
      <c r="AN12" s="4" t="s">
        <v>69</v>
      </c>
      <c r="AO12" s="4" t="s">
        <v>70</v>
      </c>
      <c r="AP12" s="30">
        <v>0</v>
      </c>
      <c r="AQ12" s="30">
        <v>1</v>
      </c>
      <c r="AR12" s="30">
        <v>2</v>
      </c>
    </row>
    <row r="13" spans="1:44" ht="28.2" x14ac:dyDescent="0.3">
      <c r="A13" s="4"/>
      <c r="B13" s="4" t="s">
        <v>66</v>
      </c>
      <c r="C13" s="5">
        <v>871</v>
      </c>
      <c r="D13" s="5" t="s">
        <v>37</v>
      </c>
      <c r="E13" s="5" t="s">
        <v>38</v>
      </c>
      <c r="F13" s="5" t="s">
        <v>39</v>
      </c>
      <c r="G13" s="5" t="s">
        <v>40</v>
      </c>
      <c r="H13" s="5" t="s">
        <v>28</v>
      </c>
      <c r="I13" s="5">
        <v>1</v>
      </c>
      <c r="J13" s="6">
        <v>44264.377511574072</v>
      </c>
      <c r="K13" s="5" t="s">
        <v>30</v>
      </c>
      <c r="L13" s="5" t="b">
        <v>1</v>
      </c>
      <c r="M13" s="5" t="s">
        <v>31</v>
      </c>
      <c r="N13" s="5" t="b">
        <v>0</v>
      </c>
      <c r="O13" s="5" t="s">
        <v>31</v>
      </c>
      <c r="P13" s="5" t="b">
        <v>1</v>
      </c>
      <c r="Q13" s="5" t="s">
        <v>32</v>
      </c>
      <c r="R13" s="5" t="s">
        <v>31</v>
      </c>
      <c r="S13" s="5" t="s">
        <v>31</v>
      </c>
      <c r="T13" s="4"/>
      <c r="U13" s="4" t="s">
        <v>58</v>
      </c>
      <c r="V13" s="4" t="s">
        <v>58</v>
      </c>
      <c r="W13" s="4">
        <v>14.6</v>
      </c>
      <c r="X13" s="4">
        <v>0</v>
      </c>
      <c r="Y13" s="4">
        <v>220</v>
      </c>
      <c r="Z13" s="4">
        <v>200</v>
      </c>
      <c r="AB13" s="4">
        <v>1</v>
      </c>
      <c r="AC13" s="4">
        <v>1</v>
      </c>
      <c r="AD13" s="4">
        <v>1</v>
      </c>
      <c r="AG13" s="4"/>
      <c r="AH13" s="4"/>
      <c r="AI13" s="4"/>
      <c r="AJ13" s="4"/>
      <c r="AN13" s="4"/>
      <c r="AO13" s="4"/>
    </row>
    <row r="14" spans="1:44" ht="28.2" x14ac:dyDescent="0.3">
      <c r="A14" s="4"/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0</v>
      </c>
      <c r="Y14" s="4">
        <v>80</v>
      </c>
      <c r="Z14" s="4">
        <v>200</v>
      </c>
      <c r="AB14" s="4">
        <v>3</v>
      </c>
      <c r="AC14" s="4">
        <v>3</v>
      </c>
      <c r="AD14" s="4">
        <v>3</v>
      </c>
      <c r="AG14" s="4" t="s">
        <v>99</v>
      </c>
      <c r="AH14" s="4" t="s">
        <v>99</v>
      </c>
      <c r="AI14" s="4" t="s">
        <v>69</v>
      </c>
      <c r="AJ14" s="7" t="s">
        <v>73</v>
      </c>
      <c r="AK14">
        <v>0</v>
      </c>
      <c r="AL14">
        <v>1</v>
      </c>
      <c r="AM14">
        <v>1</v>
      </c>
      <c r="AN14" s="4" t="s">
        <v>69</v>
      </c>
      <c r="AO14" s="4" t="s">
        <v>69</v>
      </c>
      <c r="AP14">
        <v>0</v>
      </c>
      <c r="AQ14">
        <v>1</v>
      </c>
      <c r="AR14">
        <v>1</v>
      </c>
    </row>
    <row r="15" spans="1:44" ht="42" x14ac:dyDescent="0.3">
      <c r="A15" s="4"/>
      <c r="B15" s="4" t="s">
        <v>59</v>
      </c>
      <c r="C15" s="5">
        <v>181162</v>
      </c>
      <c r="D15" s="5" t="s">
        <v>24</v>
      </c>
      <c r="E15" s="5" t="s">
        <v>25</v>
      </c>
      <c r="F15" s="5" t="s">
        <v>26</v>
      </c>
      <c r="G15" s="5" t="s">
        <v>27</v>
      </c>
      <c r="H15" s="5" t="s">
        <v>28</v>
      </c>
      <c r="I15" s="5">
        <v>1</v>
      </c>
      <c r="J15" s="6">
        <v>44260.981817129628</v>
      </c>
      <c r="K15" s="5" t="s">
        <v>30</v>
      </c>
      <c r="L15" s="5" t="b">
        <v>1</v>
      </c>
      <c r="M15" s="5" t="s">
        <v>31</v>
      </c>
      <c r="N15" s="5" t="b">
        <v>1</v>
      </c>
      <c r="O15" s="5" t="s">
        <v>36</v>
      </c>
      <c r="P15" s="5" t="b">
        <v>1</v>
      </c>
      <c r="Q15" s="5" t="s">
        <v>32</v>
      </c>
      <c r="R15" s="5" t="s">
        <v>31</v>
      </c>
      <c r="S15" s="5" t="s">
        <v>31</v>
      </c>
      <c r="T15" s="4"/>
      <c r="U15" s="4" t="s">
        <v>58</v>
      </c>
      <c r="V15" s="4" t="s">
        <v>58</v>
      </c>
      <c r="W15" s="4">
        <v>42.2</v>
      </c>
      <c r="X15" s="4">
        <v>0</v>
      </c>
      <c r="Y15" s="4">
        <v>240</v>
      </c>
      <c r="Z15" s="4">
        <v>200</v>
      </c>
      <c r="AB15" s="4">
        <v>1</v>
      </c>
      <c r="AC15" s="4">
        <v>1</v>
      </c>
      <c r="AD15" s="4">
        <v>1</v>
      </c>
      <c r="AG15" s="4" t="s">
        <v>96</v>
      </c>
      <c r="AH15" s="4" t="s">
        <v>96</v>
      </c>
      <c r="AI15" s="4" t="s">
        <v>58</v>
      </c>
      <c r="AJ15" s="4" t="s">
        <v>58</v>
      </c>
      <c r="AK15">
        <v>1</v>
      </c>
      <c r="AL15">
        <v>3</v>
      </c>
      <c r="AM15">
        <v>3</v>
      </c>
      <c r="AN15" s="4" t="s">
        <v>58</v>
      </c>
      <c r="AO15" s="4" t="s">
        <v>58</v>
      </c>
      <c r="AP15">
        <v>1</v>
      </c>
      <c r="AQ15">
        <v>3</v>
      </c>
      <c r="AR15">
        <v>3</v>
      </c>
    </row>
    <row r="16" spans="1:44" ht="28.2" x14ac:dyDescent="0.3">
      <c r="A16" s="4"/>
      <c r="B16" s="4" t="s">
        <v>60</v>
      </c>
      <c r="C16" s="5">
        <v>181166</v>
      </c>
      <c r="D16" s="5" t="s">
        <v>33</v>
      </c>
      <c r="E16" s="5" t="s">
        <v>34</v>
      </c>
      <c r="F16" s="5" t="s">
        <v>35</v>
      </c>
      <c r="G16" s="5" t="s">
        <v>27</v>
      </c>
      <c r="H16" s="5" t="s">
        <v>28</v>
      </c>
      <c r="I16" s="5">
        <v>1</v>
      </c>
      <c r="J16" s="6">
        <v>44261.014062499999</v>
      </c>
      <c r="K16" s="5" t="s">
        <v>30</v>
      </c>
      <c r="L16" s="5" t="b">
        <v>0</v>
      </c>
      <c r="M16" s="5" t="s">
        <v>31</v>
      </c>
      <c r="N16" s="5" t="b">
        <v>0</v>
      </c>
      <c r="O16" s="5" t="s">
        <v>36</v>
      </c>
      <c r="P16" s="5" t="b">
        <v>1</v>
      </c>
      <c r="Q16" s="5" t="s">
        <v>32</v>
      </c>
      <c r="R16" s="5" t="s">
        <v>36</v>
      </c>
      <c r="S16" s="5" t="s">
        <v>31</v>
      </c>
      <c r="T16" s="4"/>
      <c r="U16" s="4" t="s">
        <v>58</v>
      </c>
      <c r="V16" s="4" t="s">
        <v>58</v>
      </c>
      <c r="W16" s="4">
        <v>57.6</v>
      </c>
      <c r="X16" s="4">
        <v>0</v>
      </c>
      <c r="Y16" s="4">
        <v>390</v>
      </c>
      <c r="Z16" s="4">
        <v>200</v>
      </c>
      <c r="AB16" s="4">
        <v>1</v>
      </c>
      <c r="AC16" s="4">
        <v>1</v>
      </c>
      <c r="AD16" s="4">
        <v>1</v>
      </c>
      <c r="AG16" s="4" t="s">
        <v>96</v>
      </c>
      <c r="AH16" s="4" t="s">
        <v>96</v>
      </c>
      <c r="AI16" s="4" t="s">
        <v>58</v>
      </c>
      <c r="AJ16" s="4" t="s">
        <v>58</v>
      </c>
      <c r="AK16">
        <v>1</v>
      </c>
      <c r="AL16">
        <v>3</v>
      </c>
      <c r="AM16">
        <v>3</v>
      </c>
      <c r="AN16" s="4" t="s">
        <v>58</v>
      </c>
      <c r="AO16" s="4" t="s">
        <v>58</v>
      </c>
      <c r="AP16">
        <v>1</v>
      </c>
      <c r="AQ16">
        <v>3</v>
      </c>
      <c r="AR16">
        <v>3</v>
      </c>
    </row>
    <row r="17" spans="1:44" ht="28.2" x14ac:dyDescent="0.3">
      <c r="A17" s="4"/>
      <c r="B17" s="4" t="s">
        <v>61</v>
      </c>
      <c r="C17" s="5">
        <v>181171</v>
      </c>
      <c r="D17" s="5" t="s">
        <v>37</v>
      </c>
      <c r="E17" s="5" t="s">
        <v>38</v>
      </c>
      <c r="F17" s="5" t="s">
        <v>39</v>
      </c>
      <c r="G17" s="5" t="s">
        <v>40</v>
      </c>
      <c r="H17" s="5" t="s">
        <v>28</v>
      </c>
      <c r="I17" s="5">
        <v>1</v>
      </c>
      <c r="J17" s="6">
        <v>44261.021145833336</v>
      </c>
      <c r="K17" s="5" t="s">
        <v>30</v>
      </c>
      <c r="L17" s="5" t="b">
        <v>1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31</v>
      </c>
      <c r="S17" s="5" t="s">
        <v>31</v>
      </c>
      <c r="T17" s="4"/>
      <c r="U17" s="4" t="s">
        <v>70</v>
      </c>
      <c r="V17" s="4" t="s">
        <v>58</v>
      </c>
      <c r="W17" s="4">
        <v>0.8</v>
      </c>
      <c r="X17" s="4">
        <v>0</v>
      </c>
      <c r="Y17" s="4">
        <v>220</v>
      </c>
      <c r="Z17" s="4">
        <v>200</v>
      </c>
      <c r="AB17" s="4">
        <v>2</v>
      </c>
      <c r="AC17" s="4">
        <v>1</v>
      </c>
      <c r="AD17" s="4">
        <v>1</v>
      </c>
      <c r="AG17" s="4" t="s">
        <v>97</v>
      </c>
      <c r="AH17" s="4" t="s">
        <v>96</v>
      </c>
      <c r="AI17" s="7" t="s">
        <v>73</v>
      </c>
      <c r="AJ17" s="4" t="s">
        <v>58</v>
      </c>
      <c r="AK17">
        <v>1</v>
      </c>
      <c r="AL17">
        <v>1</v>
      </c>
      <c r="AM17">
        <v>3</v>
      </c>
      <c r="AN17" s="4" t="s">
        <v>70</v>
      </c>
      <c r="AO17" s="4" t="s">
        <v>58</v>
      </c>
      <c r="AP17">
        <v>1</v>
      </c>
      <c r="AQ17">
        <v>2</v>
      </c>
      <c r="AR17">
        <v>3</v>
      </c>
    </row>
    <row r="18" spans="1:44" ht="28.2" x14ac:dyDescent="0.3">
      <c r="A18" s="4"/>
      <c r="B18" s="4" t="s">
        <v>61</v>
      </c>
      <c r="C18" s="5">
        <v>181176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44261.021909722222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58</v>
      </c>
      <c r="V18" s="4" t="s">
        <v>58</v>
      </c>
      <c r="W18" s="4">
        <v>0.8</v>
      </c>
      <c r="X18" s="4">
        <v>0</v>
      </c>
      <c r="Y18" s="4">
        <v>220</v>
      </c>
      <c r="Z18" s="4">
        <v>200</v>
      </c>
      <c r="AB18" s="4">
        <v>1</v>
      </c>
      <c r="AC18" s="4">
        <v>1</v>
      </c>
      <c r="AD18" s="4">
        <v>1</v>
      </c>
      <c r="AG18" s="4" t="s">
        <v>96</v>
      </c>
      <c r="AH18" s="4" t="s">
        <v>96</v>
      </c>
      <c r="AI18" s="4" t="s">
        <v>58</v>
      </c>
      <c r="AJ18" s="4" t="s">
        <v>58</v>
      </c>
      <c r="AK18">
        <v>1</v>
      </c>
      <c r="AL18">
        <v>3</v>
      </c>
      <c r="AM18">
        <v>3</v>
      </c>
      <c r="AN18" s="4" t="s">
        <v>58</v>
      </c>
      <c r="AO18" s="4" t="s">
        <v>58</v>
      </c>
      <c r="AP18">
        <v>1</v>
      </c>
      <c r="AQ18">
        <v>3</v>
      </c>
      <c r="AR18">
        <v>3</v>
      </c>
    </row>
    <row r="19" spans="1:44" ht="28.2" x14ac:dyDescent="0.3">
      <c r="A19" s="4"/>
      <c r="B19" s="4" t="s">
        <v>62</v>
      </c>
      <c r="C19" s="5">
        <v>181200</v>
      </c>
      <c r="D19" s="5" t="s">
        <v>41</v>
      </c>
      <c r="E19" s="5" t="s">
        <v>42</v>
      </c>
      <c r="F19" s="5" t="s">
        <v>43</v>
      </c>
      <c r="G19" s="5" t="s">
        <v>44</v>
      </c>
      <c r="H19" s="5" t="s">
        <v>28</v>
      </c>
      <c r="I19" s="5">
        <v>1</v>
      </c>
      <c r="J19" s="6">
        <v>44261.048171296294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31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4" t="s">
        <v>58</v>
      </c>
      <c r="W19" s="4">
        <v>14.6</v>
      </c>
      <c r="X19" s="4">
        <v>0</v>
      </c>
      <c r="Y19" s="4">
        <v>220</v>
      </c>
      <c r="Z19" s="4">
        <v>200</v>
      </c>
      <c r="AB19" s="4">
        <v>1</v>
      </c>
      <c r="AC19" s="4">
        <v>1</v>
      </c>
      <c r="AD19" s="4">
        <v>1</v>
      </c>
      <c r="AG19" s="4" t="s">
        <v>96</v>
      </c>
      <c r="AH19" s="4" t="s">
        <v>96</v>
      </c>
      <c r="AI19" s="4" t="s">
        <v>58</v>
      </c>
      <c r="AJ19" s="4" t="s">
        <v>58</v>
      </c>
      <c r="AK19">
        <v>1</v>
      </c>
      <c r="AL19">
        <v>3</v>
      </c>
      <c r="AM19">
        <v>3</v>
      </c>
      <c r="AN19" s="4" t="s">
        <v>58</v>
      </c>
      <c r="AO19" s="4" t="s">
        <v>58</v>
      </c>
      <c r="AP19">
        <v>1</v>
      </c>
      <c r="AQ19">
        <v>3</v>
      </c>
      <c r="AR19">
        <v>3</v>
      </c>
    </row>
    <row r="20" spans="1:44" ht="42" x14ac:dyDescent="0.3">
      <c r="A20" s="4"/>
      <c r="B20" s="4" t="s">
        <v>63</v>
      </c>
      <c r="C20" s="5">
        <v>181211</v>
      </c>
      <c r="D20" s="5" t="s">
        <v>53</v>
      </c>
      <c r="E20" s="5" t="s">
        <v>54</v>
      </c>
      <c r="F20" s="5" t="s">
        <v>55</v>
      </c>
      <c r="G20" s="5" t="s">
        <v>27</v>
      </c>
      <c r="H20" s="5" t="s">
        <v>28</v>
      </c>
      <c r="I20" s="5">
        <v>1</v>
      </c>
      <c r="J20" s="6">
        <v>44261.054293981484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36</v>
      </c>
      <c r="S20" s="5" t="s">
        <v>31</v>
      </c>
      <c r="T20" s="4"/>
      <c r="U20" s="4" t="s">
        <v>69</v>
      </c>
      <c r="V20" s="4" t="s">
        <v>70</v>
      </c>
      <c r="W20" s="4">
        <v>-5.8</v>
      </c>
      <c r="X20" s="4">
        <v>0</v>
      </c>
      <c r="Y20" s="4">
        <v>180</v>
      </c>
      <c r="Z20" s="4">
        <v>200</v>
      </c>
      <c r="AB20" s="4">
        <v>3</v>
      </c>
      <c r="AC20" s="4">
        <v>2</v>
      </c>
      <c r="AD20" s="4">
        <v>2</v>
      </c>
      <c r="AG20" s="4" t="s">
        <v>99</v>
      </c>
      <c r="AH20" s="4" t="s">
        <v>99</v>
      </c>
      <c r="AI20" s="4" t="s">
        <v>69</v>
      </c>
      <c r="AJ20" s="7" t="s">
        <v>73</v>
      </c>
      <c r="AK20">
        <v>0</v>
      </c>
      <c r="AL20">
        <v>1</v>
      </c>
      <c r="AM20">
        <v>1</v>
      </c>
      <c r="AN20" s="4" t="s">
        <v>69</v>
      </c>
      <c r="AO20" s="4" t="s">
        <v>70</v>
      </c>
      <c r="AP20" s="30">
        <v>0</v>
      </c>
      <c r="AQ20" s="30">
        <v>1</v>
      </c>
      <c r="AR20" s="30">
        <v>2</v>
      </c>
    </row>
    <row r="21" spans="1:44" ht="42" x14ac:dyDescent="0.3">
      <c r="A21" s="4"/>
      <c r="B21" s="7" t="s">
        <v>63</v>
      </c>
      <c r="C21" s="5">
        <v>181209</v>
      </c>
      <c r="D21" s="5" t="s">
        <v>24</v>
      </c>
      <c r="E21" s="5" t="s">
        <v>25</v>
      </c>
      <c r="F21" s="5" t="s">
        <v>26</v>
      </c>
      <c r="G21" s="5" t="s">
        <v>27</v>
      </c>
      <c r="H21" s="5" t="s">
        <v>28</v>
      </c>
      <c r="I21" s="5">
        <v>1</v>
      </c>
      <c r="J21" s="6">
        <v>44261.054270833331</v>
      </c>
      <c r="K21" s="5" t="s">
        <v>30</v>
      </c>
      <c r="L21" s="5" t="b">
        <v>1</v>
      </c>
      <c r="M21" s="5" t="s">
        <v>31</v>
      </c>
      <c r="N21" s="5" t="b">
        <v>1</v>
      </c>
      <c r="O21" s="5" t="s">
        <v>36</v>
      </c>
      <c r="P21" s="5" t="b">
        <v>1</v>
      </c>
      <c r="Q21" s="5" t="s">
        <v>32</v>
      </c>
      <c r="R21" s="5" t="s">
        <v>31</v>
      </c>
      <c r="S21" s="5" t="s">
        <v>31</v>
      </c>
      <c r="T21" s="4"/>
      <c r="U21" s="4" t="s">
        <v>58</v>
      </c>
      <c r="V21" s="4" t="s">
        <v>58</v>
      </c>
      <c r="W21" s="4">
        <v>42.2</v>
      </c>
      <c r="X21" s="4">
        <v>0</v>
      </c>
      <c r="Y21" s="4">
        <v>240</v>
      </c>
      <c r="Z21" s="4">
        <v>200</v>
      </c>
      <c r="AB21" s="4">
        <v>1</v>
      </c>
      <c r="AC21" s="4">
        <v>1</v>
      </c>
      <c r="AD21" s="4">
        <v>1</v>
      </c>
      <c r="AG21" s="4"/>
      <c r="AH21" s="4"/>
      <c r="AI21" s="4"/>
      <c r="AJ21" s="4"/>
      <c r="AN21" s="4"/>
      <c r="AO21" s="4"/>
    </row>
    <row r="22" spans="1:44" ht="42" x14ac:dyDescent="0.3">
      <c r="A22" s="4"/>
      <c r="B22" s="4" t="s">
        <v>64</v>
      </c>
      <c r="C22" s="5">
        <v>181264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44261.111307870371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31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4" t="s">
        <v>58</v>
      </c>
      <c r="W22" s="4">
        <v>35.409999999999997</v>
      </c>
      <c r="X22" s="4">
        <v>0</v>
      </c>
      <c r="Y22" s="4">
        <v>270</v>
      </c>
      <c r="Z22" s="4">
        <v>200</v>
      </c>
      <c r="AB22" s="4"/>
      <c r="AC22" s="4"/>
      <c r="AD22" s="4"/>
      <c r="AG22" s="4" t="s">
        <v>96</v>
      </c>
      <c r="AH22" s="4" t="s">
        <v>96</v>
      </c>
      <c r="AI22" s="4" t="s">
        <v>58</v>
      </c>
      <c r="AJ22" s="4" t="s">
        <v>58</v>
      </c>
      <c r="AK22">
        <v>1</v>
      </c>
      <c r="AL22">
        <v>3</v>
      </c>
      <c r="AM22">
        <v>3</v>
      </c>
      <c r="AN22" s="4" t="s">
        <v>58</v>
      </c>
      <c r="AO22" s="4" t="s">
        <v>58</v>
      </c>
      <c r="AP22">
        <v>1</v>
      </c>
      <c r="AQ22">
        <v>3</v>
      </c>
      <c r="AR22">
        <v>3</v>
      </c>
    </row>
    <row r="23" spans="1:44" ht="28.2" x14ac:dyDescent="0.3">
      <c r="A23" s="4"/>
      <c r="B23" s="4" t="s">
        <v>64</v>
      </c>
      <c r="C23" s="5">
        <v>181265</v>
      </c>
      <c r="D23" s="5" t="s">
        <v>33</v>
      </c>
      <c r="E23" s="5" t="s">
        <v>34</v>
      </c>
      <c r="F23" s="5" t="s">
        <v>35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0</v>
      </c>
      <c r="M23" s="5" t="s">
        <v>31</v>
      </c>
      <c r="N23" s="5" t="b">
        <v>0</v>
      </c>
      <c r="O23" s="5" t="s">
        <v>36</v>
      </c>
      <c r="P23" s="5" t="b">
        <v>1</v>
      </c>
      <c r="Q23" s="5" t="s">
        <v>32</v>
      </c>
      <c r="R23" s="5" t="s">
        <v>36</v>
      </c>
      <c r="S23" s="5" t="s">
        <v>31</v>
      </c>
      <c r="T23" s="4"/>
      <c r="U23" s="4" t="s">
        <v>58</v>
      </c>
      <c r="V23" s="4" t="s">
        <v>58</v>
      </c>
      <c r="W23" s="4">
        <v>57.6</v>
      </c>
      <c r="X23" s="4">
        <v>0</v>
      </c>
      <c r="Y23" s="4">
        <v>390</v>
      </c>
      <c r="Z23" s="4">
        <v>200</v>
      </c>
      <c r="AB23" s="4">
        <v>1</v>
      </c>
      <c r="AC23" s="4">
        <v>1</v>
      </c>
      <c r="AD23" s="4">
        <v>1</v>
      </c>
      <c r="AG23" s="4" t="s">
        <v>96</v>
      </c>
      <c r="AH23" s="4" t="s">
        <v>96</v>
      </c>
      <c r="AI23" s="4" t="s">
        <v>58</v>
      </c>
      <c r="AJ23" s="4" t="s">
        <v>58</v>
      </c>
      <c r="AK23">
        <v>1</v>
      </c>
      <c r="AL23">
        <v>3</v>
      </c>
      <c r="AM23">
        <v>3</v>
      </c>
      <c r="AN23" s="4" t="s">
        <v>58</v>
      </c>
      <c r="AO23" s="4" t="s">
        <v>58</v>
      </c>
      <c r="AP23">
        <v>1</v>
      </c>
      <c r="AQ23">
        <v>3</v>
      </c>
      <c r="AR23">
        <v>3</v>
      </c>
    </row>
    <row r="24" spans="1:44" ht="28.2" x14ac:dyDescent="0.3">
      <c r="A24" s="4"/>
      <c r="B24" s="4" t="s">
        <v>65</v>
      </c>
      <c r="C24" s="5">
        <v>181266</v>
      </c>
      <c r="D24" s="5" t="s">
        <v>45</v>
      </c>
      <c r="E24" s="5" t="s">
        <v>46</v>
      </c>
      <c r="F24" s="5" t="s">
        <v>47</v>
      </c>
      <c r="G24" s="5" t="s">
        <v>27</v>
      </c>
      <c r="H24" s="5" t="s">
        <v>28</v>
      </c>
      <c r="I24" s="5">
        <v>1</v>
      </c>
      <c r="J24" s="6">
        <v>44261.114560185182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31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56.7</v>
      </c>
      <c r="X24" s="4">
        <v>0</v>
      </c>
      <c r="Y24" s="4">
        <v>390</v>
      </c>
      <c r="Z24" s="4">
        <v>200</v>
      </c>
      <c r="AB24" s="4">
        <v>1</v>
      </c>
      <c r="AC24" s="4">
        <v>1</v>
      </c>
      <c r="AD24" s="4">
        <v>1</v>
      </c>
      <c r="AG24" s="4" t="s">
        <v>96</v>
      </c>
      <c r="AH24" s="4" t="s">
        <v>96</v>
      </c>
      <c r="AI24" s="4" t="s">
        <v>58</v>
      </c>
      <c r="AJ24" s="4" t="s">
        <v>58</v>
      </c>
      <c r="AK24">
        <v>1</v>
      </c>
      <c r="AL24">
        <v>3</v>
      </c>
      <c r="AM24">
        <v>3</v>
      </c>
      <c r="AN24" s="4" t="s">
        <v>58</v>
      </c>
      <c r="AO24" s="4" t="s">
        <v>58</v>
      </c>
      <c r="AP24">
        <v>1</v>
      </c>
      <c r="AQ24">
        <v>3</v>
      </c>
      <c r="AR24">
        <v>3</v>
      </c>
    </row>
    <row r="25" spans="1:44" ht="28.2" x14ac:dyDescent="0.3">
      <c r="A25" s="4"/>
      <c r="B25" s="4" t="s">
        <v>65</v>
      </c>
      <c r="C25" s="5">
        <v>181267</v>
      </c>
      <c r="D25" s="5" t="s">
        <v>33</v>
      </c>
      <c r="E25" s="5" t="s">
        <v>34</v>
      </c>
      <c r="F25" s="5" t="s">
        <v>35</v>
      </c>
      <c r="G25" s="5" t="s">
        <v>27</v>
      </c>
      <c r="H25" s="5" t="s">
        <v>28</v>
      </c>
      <c r="I25" s="5">
        <v>1</v>
      </c>
      <c r="J25" s="6">
        <v>44261.114560185182</v>
      </c>
      <c r="K25" s="5" t="s">
        <v>30</v>
      </c>
      <c r="L25" s="5" t="b">
        <v>0</v>
      </c>
      <c r="M25" s="5" t="s">
        <v>31</v>
      </c>
      <c r="N25" s="5" t="b">
        <v>0</v>
      </c>
      <c r="O25" s="5" t="s">
        <v>36</v>
      </c>
      <c r="P25" s="5" t="b">
        <v>1</v>
      </c>
      <c r="Q25" s="5" t="s">
        <v>32</v>
      </c>
      <c r="R25" s="5" t="s">
        <v>36</v>
      </c>
      <c r="S25" s="5" t="s">
        <v>31</v>
      </c>
      <c r="T25" s="4"/>
      <c r="U25" s="4" t="s">
        <v>58</v>
      </c>
      <c r="V25" s="4" t="s">
        <v>58</v>
      </c>
      <c r="W25" s="4">
        <v>57.6</v>
      </c>
      <c r="X25" s="4">
        <v>0</v>
      </c>
      <c r="Y25" s="4">
        <v>390</v>
      </c>
      <c r="Z25" s="4">
        <v>200</v>
      </c>
      <c r="AB25" s="4">
        <v>1</v>
      </c>
      <c r="AC25" s="4">
        <v>1</v>
      </c>
      <c r="AD25" s="4">
        <v>1</v>
      </c>
      <c r="AG25" s="4" t="s">
        <v>96</v>
      </c>
      <c r="AH25" s="4" t="s">
        <v>96</v>
      </c>
      <c r="AI25" s="4" t="s">
        <v>58</v>
      </c>
      <c r="AJ25" s="4" t="s">
        <v>58</v>
      </c>
      <c r="AK25">
        <v>1</v>
      </c>
      <c r="AL25">
        <v>3</v>
      </c>
      <c r="AM25">
        <v>3</v>
      </c>
      <c r="AN25" s="4" t="s">
        <v>58</v>
      </c>
      <c r="AO25" s="4" t="s">
        <v>58</v>
      </c>
      <c r="AP25">
        <v>1</v>
      </c>
      <c r="AQ25">
        <v>3</v>
      </c>
      <c r="AR25">
        <v>3</v>
      </c>
    </row>
    <row r="26" spans="1:44" ht="42" x14ac:dyDescent="0.3">
      <c r="A26" s="4"/>
      <c r="B26" s="4" t="s">
        <v>66</v>
      </c>
      <c r="C26" s="5">
        <v>181268</v>
      </c>
      <c r="D26" s="5" t="s">
        <v>53</v>
      </c>
      <c r="E26" s="5" t="s">
        <v>54</v>
      </c>
      <c r="F26" s="5" t="s">
        <v>55</v>
      </c>
      <c r="G26" s="5" t="s">
        <v>27</v>
      </c>
      <c r="H26" s="5" t="s">
        <v>28</v>
      </c>
      <c r="I26" s="5">
        <v>1</v>
      </c>
      <c r="J26" s="6">
        <v>44261.117511574077</v>
      </c>
      <c r="K26" s="5" t="s">
        <v>30</v>
      </c>
      <c r="L26" s="5" t="b">
        <v>1</v>
      </c>
      <c r="M26" s="5" t="s">
        <v>31</v>
      </c>
      <c r="N26" s="5" t="b">
        <v>0</v>
      </c>
      <c r="O26" s="5" t="s">
        <v>31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69</v>
      </c>
      <c r="V26" s="4" t="s">
        <v>70</v>
      </c>
      <c r="W26" s="11">
        <v>-5.8</v>
      </c>
      <c r="X26" s="4">
        <v>0</v>
      </c>
      <c r="Y26" s="4">
        <v>180</v>
      </c>
      <c r="Z26" s="4">
        <v>200</v>
      </c>
      <c r="AB26" s="4">
        <v>3</v>
      </c>
      <c r="AC26" s="4">
        <v>2</v>
      </c>
      <c r="AD26" s="11">
        <v>2</v>
      </c>
      <c r="AG26" s="4" t="s">
        <v>99</v>
      </c>
      <c r="AH26" s="4" t="s">
        <v>99</v>
      </c>
      <c r="AI26" s="4" t="s">
        <v>69</v>
      </c>
      <c r="AJ26" s="7" t="s">
        <v>73</v>
      </c>
      <c r="AK26">
        <v>0</v>
      </c>
      <c r="AL26">
        <v>1</v>
      </c>
      <c r="AM26">
        <v>1</v>
      </c>
      <c r="AN26" s="4" t="s">
        <v>69</v>
      </c>
      <c r="AO26" s="4" t="s">
        <v>70</v>
      </c>
      <c r="AP26" s="30">
        <v>0</v>
      </c>
      <c r="AQ26" s="30">
        <v>1</v>
      </c>
      <c r="AR26" s="30">
        <v>2</v>
      </c>
    </row>
    <row r="27" spans="1:44" ht="28.2" x14ac:dyDescent="0.3">
      <c r="A27" s="4"/>
      <c r="B27" s="4" t="s">
        <v>67</v>
      </c>
      <c r="C27" s="5">
        <v>181367</v>
      </c>
      <c r="D27" s="5" t="s">
        <v>48</v>
      </c>
      <c r="E27" s="5" t="s">
        <v>49</v>
      </c>
      <c r="F27" s="5" t="s">
        <v>50</v>
      </c>
      <c r="G27" s="5" t="s">
        <v>51</v>
      </c>
      <c r="H27" s="5" t="s">
        <v>28</v>
      </c>
      <c r="I27" s="5">
        <v>1</v>
      </c>
      <c r="J27" s="6">
        <v>44261.176828703705</v>
      </c>
      <c r="K27" s="5" t="s">
        <v>30</v>
      </c>
      <c r="L27" s="5" t="b">
        <v>1</v>
      </c>
      <c r="M27" s="5" t="s">
        <v>31</v>
      </c>
      <c r="N27" s="5" t="b">
        <v>0</v>
      </c>
      <c r="O27" s="5" t="s">
        <v>31</v>
      </c>
      <c r="P27" s="5" t="b">
        <v>0</v>
      </c>
      <c r="Q27" s="5" t="s">
        <v>52</v>
      </c>
      <c r="R27" s="5" t="s">
        <v>31</v>
      </c>
      <c r="S27" s="5" t="s">
        <v>31</v>
      </c>
      <c r="T27" s="4"/>
      <c r="U27" s="4" t="s">
        <v>69</v>
      </c>
      <c r="V27" s="4" t="s">
        <v>69</v>
      </c>
      <c r="W27" s="4">
        <v>-58</v>
      </c>
      <c r="X27" s="4">
        <v>0</v>
      </c>
      <c r="Y27" s="4">
        <v>80</v>
      </c>
      <c r="Z27" s="4">
        <v>200</v>
      </c>
      <c r="AB27" s="4">
        <v>3</v>
      </c>
      <c r="AC27" s="4">
        <v>3</v>
      </c>
      <c r="AD27" s="4">
        <v>3</v>
      </c>
      <c r="AG27" s="4" t="s">
        <v>99</v>
      </c>
      <c r="AH27" s="4" t="s">
        <v>99</v>
      </c>
      <c r="AI27" s="4" t="s">
        <v>69</v>
      </c>
      <c r="AJ27" s="7" t="s">
        <v>73</v>
      </c>
      <c r="AK27">
        <v>0</v>
      </c>
      <c r="AL27">
        <v>1</v>
      </c>
      <c r="AM27">
        <v>1</v>
      </c>
      <c r="AN27" s="4" t="s">
        <v>69</v>
      </c>
      <c r="AO27" s="4" t="s">
        <v>69</v>
      </c>
      <c r="AP27">
        <v>0</v>
      </c>
      <c r="AQ27">
        <v>1</v>
      </c>
      <c r="AR27">
        <v>1</v>
      </c>
    </row>
    <row r="28" spans="1:44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G28" s="4"/>
      <c r="AH28" s="4"/>
    </row>
    <row r="31" spans="1:44" x14ac:dyDescent="0.3">
      <c r="AA31" t="s">
        <v>58</v>
      </c>
      <c r="AB31">
        <v>17</v>
      </c>
      <c r="AC31">
        <v>18</v>
      </c>
      <c r="AF31" t="s">
        <v>96</v>
      </c>
      <c r="AG31">
        <f>COUNTIF(AG1:AG29,"TP")</f>
        <v>17</v>
      </c>
      <c r="AH31">
        <f>COUNTIF(AH1:AH27,"TP")</f>
        <v>18</v>
      </c>
    </row>
    <row r="32" spans="1:44" x14ac:dyDescent="0.3">
      <c r="AA32" t="s">
        <v>71</v>
      </c>
      <c r="AB32">
        <v>1</v>
      </c>
      <c r="AC32">
        <v>4</v>
      </c>
      <c r="AF32" t="s">
        <v>97</v>
      </c>
      <c r="AG32">
        <f>COUNTIF(AG1:AG29,"FN")</f>
        <v>1</v>
      </c>
      <c r="AH32">
        <f>COUNTIF(AH1:AH29,"FN")</f>
        <v>0</v>
      </c>
    </row>
    <row r="33" spans="27:34" x14ac:dyDescent="0.3">
      <c r="AA33" t="s">
        <v>72</v>
      </c>
      <c r="AB33">
        <v>6</v>
      </c>
      <c r="AC33">
        <v>2</v>
      </c>
      <c r="AF33" t="s">
        <v>98</v>
      </c>
      <c r="AG33">
        <f>COUNTIF(AG1:AG29,"FP")</f>
        <v>0</v>
      </c>
      <c r="AH33">
        <f>COUNTIF(AH1:AH29,"FP")</f>
        <v>0</v>
      </c>
    </row>
    <row r="34" spans="27:34" x14ac:dyDescent="0.3">
      <c r="AF34" t="s">
        <v>99</v>
      </c>
      <c r="AG34">
        <f>COUNTIF(AG1:AG29,"TN")</f>
        <v>6</v>
      </c>
      <c r="AH34">
        <f>COUNTIF(AH1:AH29,"TN")</f>
        <v>6</v>
      </c>
    </row>
    <row r="36" spans="27:34" x14ac:dyDescent="0.3">
      <c r="AA36" t="s">
        <v>73</v>
      </c>
      <c r="AB36">
        <v>7</v>
      </c>
      <c r="AC36">
        <v>6</v>
      </c>
    </row>
    <row r="37" spans="27:34" x14ac:dyDescent="0.3">
      <c r="AA37" t="s">
        <v>58</v>
      </c>
      <c r="AB37">
        <v>17</v>
      </c>
      <c r="AC37">
        <v>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721F-07B0-445F-8C41-857BC163DA60}">
  <dimension ref="A1:AS39"/>
  <sheetViews>
    <sheetView topLeftCell="L1" workbookViewId="0">
      <pane ySplit="1" topLeftCell="A2" activePane="bottomLeft" state="frozen"/>
      <selection pane="bottomLeft" activeCell="L18" sqref="A18:XFD18"/>
    </sheetView>
  </sheetViews>
  <sheetFormatPr defaultRowHeight="14.4" x14ac:dyDescent="0.3"/>
  <cols>
    <col min="10" max="10" width="22.21875" customWidth="1"/>
    <col min="21" max="21" width="11.44140625" customWidth="1"/>
    <col min="22" max="22" width="12.109375" customWidth="1"/>
  </cols>
  <sheetData>
    <row r="1" spans="1:45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15</v>
      </c>
      <c r="M1" s="3" t="s">
        <v>12</v>
      </c>
      <c r="N1" s="3" t="s">
        <v>16</v>
      </c>
      <c r="O1" s="3" t="s">
        <v>11</v>
      </c>
      <c r="P1" s="3" t="s">
        <v>17</v>
      </c>
      <c r="Q1" s="3" t="s">
        <v>18</v>
      </c>
      <c r="R1" s="3" t="s">
        <v>19</v>
      </c>
      <c r="S1" s="3" t="s">
        <v>20</v>
      </c>
      <c r="T1" s="3"/>
      <c r="U1" s="3" t="s">
        <v>22</v>
      </c>
      <c r="V1" s="3" t="s">
        <v>23</v>
      </c>
      <c r="W1" s="3" t="s">
        <v>56</v>
      </c>
      <c r="X1" s="3" t="s">
        <v>57</v>
      </c>
      <c r="Y1" s="3" t="s">
        <v>21</v>
      </c>
      <c r="AA1" s="3" t="s">
        <v>22</v>
      </c>
      <c r="AB1" s="3" t="s">
        <v>23</v>
      </c>
      <c r="AC1" s="3" t="s">
        <v>56</v>
      </c>
      <c r="AF1" s="3" t="s">
        <v>22</v>
      </c>
      <c r="AG1" s="3" t="s">
        <v>23</v>
      </c>
      <c r="AH1" t="s">
        <v>128</v>
      </c>
      <c r="AI1" t="s">
        <v>129</v>
      </c>
      <c r="AJ1" t="s">
        <v>130</v>
      </c>
      <c r="AK1" t="s">
        <v>131</v>
      </c>
      <c r="AL1" t="s">
        <v>129</v>
      </c>
      <c r="AM1" t="s">
        <v>130</v>
      </c>
      <c r="AN1" t="s">
        <v>132</v>
      </c>
      <c r="AO1" t="s">
        <v>129</v>
      </c>
      <c r="AP1" t="s">
        <v>130</v>
      </c>
      <c r="AQ1" t="s">
        <v>133</v>
      </c>
      <c r="AR1" t="s">
        <v>129</v>
      </c>
      <c r="AS1" t="s">
        <v>130</v>
      </c>
    </row>
    <row r="2" spans="1:45" ht="42" x14ac:dyDescent="0.3">
      <c r="A2" s="4">
        <v>1</v>
      </c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240</v>
      </c>
      <c r="Y2" s="4"/>
      <c r="AA2" s="4">
        <v>1</v>
      </c>
      <c r="AB2" s="4">
        <v>1</v>
      </c>
      <c r="AC2" s="4">
        <v>1</v>
      </c>
      <c r="AF2" s="4" t="s">
        <v>96</v>
      </c>
      <c r="AG2" s="4" t="s">
        <v>96</v>
      </c>
    </row>
    <row r="3" spans="1:45" ht="28.2" x14ac:dyDescent="0.3">
      <c r="A3" s="4">
        <v>2</v>
      </c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390</v>
      </c>
      <c r="Y3" s="4"/>
      <c r="AA3" s="4">
        <v>1</v>
      </c>
      <c r="AB3" s="4">
        <v>1</v>
      </c>
      <c r="AC3" s="4">
        <v>1</v>
      </c>
      <c r="AF3" s="4" t="s">
        <v>96</v>
      </c>
      <c r="AG3" s="4" t="s">
        <v>96</v>
      </c>
    </row>
    <row r="4" spans="1:45" ht="28.2" x14ac:dyDescent="0.3">
      <c r="A4" s="4">
        <v>3</v>
      </c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220</v>
      </c>
      <c r="Y4" s="4"/>
      <c r="AA4" s="4">
        <v>1</v>
      </c>
      <c r="AB4" s="4">
        <v>1</v>
      </c>
      <c r="AC4" s="4">
        <v>1</v>
      </c>
      <c r="AF4" s="4" t="s">
        <v>96</v>
      </c>
      <c r="AG4" s="4" t="s">
        <v>96</v>
      </c>
    </row>
    <row r="5" spans="1:45" ht="28.2" x14ac:dyDescent="0.3">
      <c r="A5" s="4">
        <v>4</v>
      </c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220</v>
      </c>
      <c r="Y5" s="4"/>
      <c r="AA5" s="4">
        <v>1</v>
      </c>
      <c r="AB5" s="4">
        <v>1</v>
      </c>
      <c r="AC5" s="4">
        <v>1</v>
      </c>
      <c r="AF5" s="4" t="s">
        <v>96</v>
      </c>
      <c r="AG5" s="4" t="s">
        <v>96</v>
      </c>
    </row>
    <row r="6" spans="1:45" ht="28.2" x14ac:dyDescent="0.3">
      <c r="A6" s="4">
        <v>5</v>
      </c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220</v>
      </c>
      <c r="Y6" s="4"/>
      <c r="AA6" s="4">
        <v>1</v>
      </c>
      <c r="AB6" s="4">
        <v>1</v>
      </c>
      <c r="AC6" s="4">
        <v>1</v>
      </c>
      <c r="AF6" s="4" t="s">
        <v>96</v>
      </c>
      <c r="AG6" s="4" t="s">
        <v>96</v>
      </c>
    </row>
    <row r="7" spans="1:45" ht="42" x14ac:dyDescent="0.3">
      <c r="A7" s="4">
        <v>6</v>
      </c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180</v>
      </c>
      <c r="Y7" s="4"/>
      <c r="AA7" s="4">
        <v>3</v>
      </c>
      <c r="AB7" s="4">
        <v>2</v>
      </c>
      <c r="AC7" s="4">
        <v>2</v>
      </c>
      <c r="AF7" s="4" t="s">
        <v>99</v>
      </c>
      <c r="AG7" s="4" t="s">
        <v>99</v>
      </c>
    </row>
    <row r="8" spans="1:45" ht="42" x14ac:dyDescent="0.3">
      <c r="A8" s="4">
        <v>7</v>
      </c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/>
      <c r="Y8" s="4"/>
      <c r="AA8" s="4"/>
      <c r="AB8" s="4"/>
      <c r="AC8" s="4"/>
      <c r="AF8" s="4" t="s">
        <v>96</v>
      </c>
      <c r="AG8" s="4" t="s">
        <v>96</v>
      </c>
    </row>
    <row r="9" spans="1:45" ht="28.2" x14ac:dyDescent="0.3">
      <c r="A9" s="4">
        <v>8</v>
      </c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390</v>
      </c>
      <c r="Y9" s="4"/>
      <c r="AA9" s="4">
        <v>1</v>
      </c>
      <c r="AB9" s="4">
        <v>1</v>
      </c>
      <c r="AC9" s="4">
        <v>1</v>
      </c>
      <c r="AF9" s="4" t="s">
        <v>96</v>
      </c>
      <c r="AG9" s="4" t="s">
        <v>96</v>
      </c>
    </row>
    <row r="10" spans="1:45" ht="28.2" x14ac:dyDescent="0.3">
      <c r="A10" s="4">
        <v>9</v>
      </c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390</v>
      </c>
      <c r="Y10" s="4"/>
      <c r="AA10" s="4">
        <v>1</v>
      </c>
      <c r="AB10" s="4">
        <v>1</v>
      </c>
      <c r="AC10" s="4">
        <v>1</v>
      </c>
      <c r="AF10" s="4" t="s">
        <v>96</v>
      </c>
      <c r="AG10" s="4" t="s">
        <v>96</v>
      </c>
    </row>
    <row r="11" spans="1:45" ht="28.2" x14ac:dyDescent="0.3">
      <c r="A11" s="4">
        <v>10</v>
      </c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390</v>
      </c>
      <c r="Y11" s="4"/>
      <c r="AA11" s="4">
        <v>1</v>
      </c>
      <c r="AB11" s="4">
        <v>1</v>
      </c>
      <c r="AC11" s="4">
        <v>1</v>
      </c>
      <c r="AF11" s="4" t="s">
        <v>96</v>
      </c>
      <c r="AG11" s="4" t="s">
        <v>96</v>
      </c>
    </row>
    <row r="12" spans="1:45" ht="42" x14ac:dyDescent="0.3">
      <c r="A12" s="4">
        <v>11</v>
      </c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180</v>
      </c>
      <c r="Y12" s="4"/>
      <c r="AA12" s="4">
        <v>3</v>
      </c>
      <c r="AB12" s="4">
        <v>2</v>
      </c>
      <c r="AC12" s="4">
        <v>2</v>
      </c>
      <c r="AF12" s="4" t="s">
        <v>99</v>
      </c>
      <c r="AG12" s="4" t="s">
        <v>99</v>
      </c>
    </row>
    <row r="13" spans="1:45" ht="28.2" x14ac:dyDescent="0.3">
      <c r="A13" s="4">
        <v>12</v>
      </c>
      <c r="B13" s="4" t="s">
        <v>66</v>
      </c>
      <c r="C13" s="5">
        <v>871</v>
      </c>
      <c r="D13" s="5" t="s">
        <v>37</v>
      </c>
      <c r="E13" s="5" t="s">
        <v>38</v>
      </c>
      <c r="F13" s="5" t="s">
        <v>39</v>
      </c>
      <c r="G13" s="5" t="s">
        <v>40</v>
      </c>
      <c r="H13" s="5" t="s">
        <v>28</v>
      </c>
      <c r="I13" s="5">
        <v>1</v>
      </c>
      <c r="J13" s="6">
        <v>44264.377511574072</v>
      </c>
      <c r="K13" s="5" t="s">
        <v>30</v>
      </c>
      <c r="L13" s="5" t="b">
        <v>1</v>
      </c>
      <c r="M13" s="5" t="s">
        <v>31</v>
      </c>
      <c r="N13" s="5" t="b">
        <v>0</v>
      </c>
      <c r="O13" s="5" t="s">
        <v>31</v>
      </c>
      <c r="P13" s="5" t="b">
        <v>1</v>
      </c>
      <c r="Q13" s="5" t="s">
        <v>32</v>
      </c>
      <c r="R13" s="5" t="s">
        <v>31</v>
      </c>
      <c r="S13" s="5" t="s">
        <v>31</v>
      </c>
      <c r="T13" s="4"/>
      <c r="U13" s="4" t="s">
        <v>58</v>
      </c>
      <c r="V13" s="4" t="s">
        <v>58</v>
      </c>
      <c r="W13" s="4">
        <v>14.6</v>
      </c>
      <c r="X13" s="4">
        <v>220</v>
      </c>
      <c r="Y13" s="4"/>
      <c r="AA13" s="4">
        <v>1</v>
      </c>
      <c r="AB13" s="4">
        <v>1</v>
      </c>
      <c r="AC13" s="4">
        <v>1</v>
      </c>
      <c r="AF13" s="4"/>
      <c r="AG13" s="4"/>
    </row>
    <row r="14" spans="1:45" ht="28.2" x14ac:dyDescent="0.3">
      <c r="A14" s="4">
        <v>13</v>
      </c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80</v>
      </c>
      <c r="Y14" s="4"/>
      <c r="AA14" s="4">
        <v>3</v>
      </c>
      <c r="AB14" s="4">
        <v>3</v>
      </c>
      <c r="AC14" s="4">
        <v>3</v>
      </c>
      <c r="AF14" s="4" t="s">
        <v>99</v>
      </c>
      <c r="AG14" s="4" t="s">
        <v>99</v>
      </c>
    </row>
    <row r="15" spans="1:45" x14ac:dyDescent="0.3">
      <c r="A15" s="4"/>
      <c r="B15" s="4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  <c r="AA15" s="4"/>
      <c r="AB15" s="4"/>
      <c r="AC15" s="4"/>
      <c r="AF15" s="4"/>
      <c r="AG15" s="4"/>
    </row>
    <row r="16" spans="1:45" ht="42" x14ac:dyDescent="0.3">
      <c r="A16" s="4">
        <v>1</v>
      </c>
      <c r="B16" s="4" t="s">
        <v>59</v>
      </c>
      <c r="C16" s="5">
        <v>181162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>
        <v>1</v>
      </c>
      <c r="J16" s="6">
        <v>44260.981817129628</v>
      </c>
      <c r="K16" s="5" t="s">
        <v>30</v>
      </c>
      <c r="L16" s="5" t="b">
        <v>1</v>
      </c>
      <c r="M16" s="5" t="s">
        <v>31</v>
      </c>
      <c r="N16" s="5" t="b">
        <v>1</v>
      </c>
      <c r="O16" s="5" t="s">
        <v>36</v>
      </c>
      <c r="P16" s="5" t="b">
        <v>1</v>
      </c>
      <c r="Q16" s="5" t="s">
        <v>32</v>
      </c>
      <c r="R16" s="5" t="s">
        <v>31</v>
      </c>
      <c r="S16" s="5" t="s">
        <v>31</v>
      </c>
      <c r="T16" s="4"/>
      <c r="U16" s="4" t="s">
        <v>58</v>
      </c>
      <c r="V16" s="4" t="s">
        <v>58</v>
      </c>
      <c r="W16" s="4">
        <v>42.2</v>
      </c>
      <c r="X16" s="4">
        <v>240</v>
      </c>
      <c r="Y16" s="4"/>
      <c r="AA16" s="4">
        <v>1</v>
      </c>
      <c r="AB16" s="4">
        <v>1</v>
      </c>
      <c r="AC16" s="4">
        <v>1</v>
      </c>
      <c r="AF16" s="4" t="s">
        <v>96</v>
      </c>
      <c r="AG16" s="4" t="s">
        <v>96</v>
      </c>
    </row>
    <row r="17" spans="1:33" ht="28.2" x14ac:dyDescent="0.3">
      <c r="A17" s="4">
        <v>2</v>
      </c>
      <c r="B17" s="4" t="s">
        <v>60</v>
      </c>
      <c r="C17" s="5">
        <v>181166</v>
      </c>
      <c r="D17" s="5" t="s">
        <v>33</v>
      </c>
      <c r="E17" s="5" t="s">
        <v>34</v>
      </c>
      <c r="F17" s="5" t="s">
        <v>35</v>
      </c>
      <c r="G17" s="5" t="s">
        <v>27</v>
      </c>
      <c r="H17" s="5" t="s">
        <v>28</v>
      </c>
      <c r="I17" s="5">
        <v>1</v>
      </c>
      <c r="J17" s="6">
        <v>44261.014062499999</v>
      </c>
      <c r="K17" s="5" t="s">
        <v>30</v>
      </c>
      <c r="L17" s="5" t="b">
        <v>0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36</v>
      </c>
      <c r="S17" s="5" t="s">
        <v>31</v>
      </c>
      <c r="T17" s="4"/>
      <c r="U17" s="4" t="s">
        <v>58</v>
      </c>
      <c r="V17" s="4" t="s">
        <v>58</v>
      </c>
      <c r="W17" s="4">
        <v>57.6</v>
      </c>
      <c r="X17" s="4">
        <v>390</v>
      </c>
      <c r="Y17" s="4"/>
      <c r="AA17" s="4">
        <v>1</v>
      </c>
      <c r="AB17" s="4">
        <v>1</v>
      </c>
      <c r="AC17" s="4">
        <v>1</v>
      </c>
      <c r="AF17" s="4" t="s">
        <v>96</v>
      </c>
      <c r="AG17" s="4" t="s">
        <v>96</v>
      </c>
    </row>
    <row r="18" spans="1:33" ht="28.2" x14ac:dyDescent="0.3">
      <c r="A18" s="4">
        <v>3</v>
      </c>
      <c r="B18" s="4" t="s">
        <v>61</v>
      </c>
      <c r="C18" s="5">
        <v>181171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44261.021145833336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70</v>
      </c>
      <c r="V18" s="4" t="s">
        <v>58</v>
      </c>
      <c r="W18" s="4">
        <v>0.8</v>
      </c>
      <c r="X18" s="4">
        <v>220</v>
      </c>
      <c r="Y18" s="4"/>
      <c r="AA18" s="4">
        <v>2</v>
      </c>
      <c r="AB18" s="4">
        <v>1</v>
      </c>
      <c r="AC18" s="4">
        <v>1</v>
      </c>
      <c r="AF18" s="4" t="s">
        <v>97</v>
      </c>
      <c r="AG18" s="4" t="s">
        <v>96</v>
      </c>
    </row>
    <row r="19" spans="1:33" ht="28.2" x14ac:dyDescent="0.3">
      <c r="A19" s="4">
        <v>4</v>
      </c>
      <c r="B19" s="4" t="s">
        <v>61</v>
      </c>
      <c r="C19" s="5">
        <v>181176</v>
      </c>
      <c r="D19" s="5" t="s">
        <v>37</v>
      </c>
      <c r="E19" s="5" t="s">
        <v>38</v>
      </c>
      <c r="F19" s="5" t="s">
        <v>39</v>
      </c>
      <c r="G19" s="5" t="s">
        <v>40</v>
      </c>
      <c r="H19" s="5" t="s">
        <v>28</v>
      </c>
      <c r="I19" s="5">
        <v>1</v>
      </c>
      <c r="J19" s="6">
        <v>44261.021909722222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36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4" t="s">
        <v>58</v>
      </c>
      <c r="W19" s="4">
        <v>0.8</v>
      </c>
      <c r="X19" s="4">
        <v>220</v>
      </c>
      <c r="Y19" s="4"/>
      <c r="AA19" s="4">
        <v>1</v>
      </c>
      <c r="AB19" s="4">
        <v>1</v>
      </c>
      <c r="AC19" s="4">
        <v>1</v>
      </c>
      <c r="AF19" s="4" t="s">
        <v>96</v>
      </c>
      <c r="AG19" s="4" t="s">
        <v>96</v>
      </c>
    </row>
    <row r="20" spans="1:33" ht="28.2" x14ac:dyDescent="0.3">
      <c r="A20" s="4">
        <v>5</v>
      </c>
      <c r="B20" s="4" t="s">
        <v>62</v>
      </c>
      <c r="C20" s="5">
        <v>181200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28</v>
      </c>
      <c r="I20" s="5">
        <v>1</v>
      </c>
      <c r="J20" s="6">
        <v>44261.048171296294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31</v>
      </c>
      <c r="S20" s="5" t="s">
        <v>31</v>
      </c>
      <c r="T20" s="4"/>
      <c r="U20" s="4" t="s">
        <v>58</v>
      </c>
      <c r="V20" s="4" t="s">
        <v>58</v>
      </c>
      <c r="W20" s="4">
        <v>14.6</v>
      </c>
      <c r="X20" s="4">
        <v>220</v>
      </c>
      <c r="Y20" s="4"/>
      <c r="AA20" s="4">
        <v>1</v>
      </c>
      <c r="AB20" s="4">
        <v>1</v>
      </c>
      <c r="AC20" s="4">
        <v>1</v>
      </c>
      <c r="AF20" s="4" t="s">
        <v>96</v>
      </c>
      <c r="AG20" s="4" t="s">
        <v>96</v>
      </c>
    </row>
    <row r="21" spans="1:33" ht="42" x14ac:dyDescent="0.3">
      <c r="A21" s="4">
        <v>6</v>
      </c>
      <c r="B21" s="4" t="s">
        <v>63</v>
      </c>
      <c r="C21" s="5">
        <v>181211</v>
      </c>
      <c r="D21" s="5" t="s">
        <v>53</v>
      </c>
      <c r="E21" s="5" t="s">
        <v>54</v>
      </c>
      <c r="F21" s="5" t="s">
        <v>55</v>
      </c>
      <c r="G21" s="5" t="s">
        <v>27</v>
      </c>
      <c r="H21" s="5" t="s">
        <v>28</v>
      </c>
      <c r="I21" s="5">
        <v>1</v>
      </c>
      <c r="J21" s="6">
        <v>44261.054293981484</v>
      </c>
      <c r="K21" s="5" t="s">
        <v>30</v>
      </c>
      <c r="L21" s="5" t="b">
        <v>1</v>
      </c>
      <c r="M21" s="5" t="s">
        <v>31</v>
      </c>
      <c r="N21" s="5" t="b">
        <v>0</v>
      </c>
      <c r="O21" s="5" t="s">
        <v>31</v>
      </c>
      <c r="P21" s="5" t="b">
        <v>1</v>
      </c>
      <c r="Q21" s="5" t="s">
        <v>32</v>
      </c>
      <c r="R21" s="5" t="s">
        <v>36</v>
      </c>
      <c r="S21" s="5" t="s">
        <v>31</v>
      </c>
      <c r="T21" s="4"/>
      <c r="U21" s="4" t="s">
        <v>69</v>
      </c>
      <c r="V21" s="4" t="s">
        <v>70</v>
      </c>
      <c r="W21" s="4">
        <v>-5.8</v>
      </c>
      <c r="X21" s="4">
        <v>180</v>
      </c>
      <c r="Y21" s="4"/>
      <c r="AA21" s="4">
        <v>3</v>
      </c>
      <c r="AB21" s="4">
        <v>2</v>
      </c>
      <c r="AC21" s="4">
        <v>2</v>
      </c>
      <c r="AF21" s="4" t="s">
        <v>99</v>
      </c>
      <c r="AG21" s="4" t="s">
        <v>99</v>
      </c>
    </row>
    <row r="22" spans="1:33" ht="42" x14ac:dyDescent="0.3">
      <c r="A22" s="4">
        <v>7</v>
      </c>
      <c r="B22" s="7" t="s">
        <v>63</v>
      </c>
      <c r="C22" s="5">
        <v>181209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44261.054270833331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36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4" t="s">
        <v>58</v>
      </c>
      <c r="W22" s="4">
        <v>42.2</v>
      </c>
      <c r="X22" s="4">
        <v>240</v>
      </c>
      <c r="Y22" s="4"/>
      <c r="AA22" s="4">
        <v>1</v>
      </c>
      <c r="AB22" s="4">
        <v>1</v>
      </c>
      <c r="AC22" s="4">
        <v>1</v>
      </c>
      <c r="AF22" s="4"/>
      <c r="AG22" s="4"/>
    </row>
    <row r="23" spans="1:33" ht="42" x14ac:dyDescent="0.3">
      <c r="A23" s="4">
        <v>8</v>
      </c>
      <c r="B23" s="4" t="s">
        <v>64</v>
      </c>
      <c r="C23" s="5">
        <v>181264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1</v>
      </c>
      <c r="M23" s="5" t="s">
        <v>31</v>
      </c>
      <c r="N23" s="5" t="b">
        <v>1</v>
      </c>
      <c r="O23" s="5" t="s">
        <v>31</v>
      </c>
      <c r="P23" s="5" t="b">
        <v>1</v>
      </c>
      <c r="Q23" s="5" t="s">
        <v>32</v>
      </c>
      <c r="R23" s="5" t="s">
        <v>31</v>
      </c>
      <c r="S23" s="5" t="s">
        <v>31</v>
      </c>
      <c r="T23" s="4"/>
      <c r="U23" s="4" t="s">
        <v>58</v>
      </c>
      <c r="V23" s="4" t="s">
        <v>58</v>
      </c>
      <c r="W23" s="4">
        <v>35.409999999999997</v>
      </c>
      <c r="X23" s="4"/>
      <c r="Y23" s="4"/>
      <c r="AA23" s="4"/>
      <c r="AB23" s="4"/>
      <c r="AC23" s="4"/>
      <c r="AF23" s="4" t="s">
        <v>96</v>
      </c>
      <c r="AG23" s="4" t="s">
        <v>96</v>
      </c>
    </row>
    <row r="24" spans="1:33" ht="28.2" x14ac:dyDescent="0.3">
      <c r="A24" s="4">
        <v>9</v>
      </c>
      <c r="B24" s="4" t="s">
        <v>64</v>
      </c>
      <c r="C24" s="5">
        <v>181265</v>
      </c>
      <c r="D24" s="5" t="s">
        <v>33</v>
      </c>
      <c r="E24" s="5" t="s">
        <v>34</v>
      </c>
      <c r="F24" s="5" t="s">
        <v>35</v>
      </c>
      <c r="G24" s="5" t="s">
        <v>27</v>
      </c>
      <c r="H24" s="5" t="s">
        <v>28</v>
      </c>
      <c r="I24" s="5">
        <v>1</v>
      </c>
      <c r="J24" s="6">
        <v>44261.111307870371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36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57.6</v>
      </c>
      <c r="X24" s="4">
        <v>390</v>
      </c>
      <c r="Y24" s="4"/>
      <c r="AA24" s="4">
        <v>1</v>
      </c>
      <c r="AB24" s="4">
        <v>1</v>
      </c>
      <c r="AC24" s="4">
        <v>1</v>
      </c>
      <c r="AF24" s="4" t="s">
        <v>96</v>
      </c>
      <c r="AG24" s="4" t="s">
        <v>96</v>
      </c>
    </row>
    <row r="25" spans="1:33" ht="28.2" x14ac:dyDescent="0.3">
      <c r="A25" s="4">
        <v>10</v>
      </c>
      <c r="B25" s="4" t="s">
        <v>65</v>
      </c>
      <c r="C25" s="5">
        <v>181266</v>
      </c>
      <c r="D25" s="5" t="s">
        <v>45</v>
      </c>
      <c r="E25" s="5" t="s">
        <v>46</v>
      </c>
      <c r="F25" s="5" t="s">
        <v>47</v>
      </c>
      <c r="G25" s="5" t="s">
        <v>27</v>
      </c>
      <c r="H25" s="5" t="s">
        <v>28</v>
      </c>
      <c r="I25" s="5">
        <v>1</v>
      </c>
      <c r="J25" s="6">
        <v>44261.114560185182</v>
      </c>
      <c r="K25" s="5" t="s">
        <v>30</v>
      </c>
      <c r="L25" s="5" t="b">
        <v>0</v>
      </c>
      <c r="M25" s="5" t="s">
        <v>31</v>
      </c>
      <c r="N25" s="5" t="b">
        <v>0</v>
      </c>
      <c r="O25" s="5" t="s">
        <v>31</v>
      </c>
      <c r="P25" s="5" t="b">
        <v>1</v>
      </c>
      <c r="Q25" s="5" t="s">
        <v>32</v>
      </c>
      <c r="R25" s="5" t="s">
        <v>36</v>
      </c>
      <c r="S25" s="5" t="s">
        <v>31</v>
      </c>
      <c r="T25" s="4"/>
      <c r="U25" s="4" t="s">
        <v>58</v>
      </c>
      <c r="V25" s="4" t="s">
        <v>58</v>
      </c>
      <c r="W25" s="4">
        <v>56.7</v>
      </c>
      <c r="X25" s="4">
        <v>390</v>
      </c>
      <c r="Y25" s="4"/>
      <c r="AA25" s="4">
        <v>1</v>
      </c>
      <c r="AB25" s="4">
        <v>1</v>
      </c>
      <c r="AC25" s="4">
        <v>1</v>
      </c>
      <c r="AF25" s="4" t="s">
        <v>96</v>
      </c>
      <c r="AG25" s="4" t="s">
        <v>96</v>
      </c>
    </row>
    <row r="26" spans="1:33" ht="28.2" x14ac:dyDescent="0.3">
      <c r="A26" s="4">
        <v>11</v>
      </c>
      <c r="B26" s="4" t="s">
        <v>65</v>
      </c>
      <c r="C26" s="5">
        <v>181267</v>
      </c>
      <c r="D26" s="5" t="s">
        <v>33</v>
      </c>
      <c r="E26" s="5" t="s">
        <v>34</v>
      </c>
      <c r="F26" s="5" t="s">
        <v>35</v>
      </c>
      <c r="G26" s="5" t="s">
        <v>27</v>
      </c>
      <c r="H26" s="5" t="s">
        <v>28</v>
      </c>
      <c r="I26" s="5">
        <v>1</v>
      </c>
      <c r="J26" s="6">
        <v>44261.114560185182</v>
      </c>
      <c r="K26" s="5" t="s">
        <v>30</v>
      </c>
      <c r="L26" s="5" t="b">
        <v>0</v>
      </c>
      <c r="M26" s="5" t="s">
        <v>31</v>
      </c>
      <c r="N26" s="5" t="b">
        <v>0</v>
      </c>
      <c r="O26" s="5" t="s">
        <v>36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58</v>
      </c>
      <c r="V26" s="4" t="s">
        <v>58</v>
      </c>
      <c r="W26" s="4">
        <v>57.6</v>
      </c>
      <c r="X26" s="4">
        <v>390</v>
      </c>
      <c r="Y26" s="4"/>
      <c r="AA26" s="4">
        <v>1</v>
      </c>
      <c r="AB26" s="4">
        <v>1</v>
      </c>
      <c r="AC26" s="4">
        <v>1</v>
      </c>
      <c r="AF26" s="4" t="s">
        <v>96</v>
      </c>
      <c r="AG26" s="4" t="s">
        <v>96</v>
      </c>
    </row>
    <row r="27" spans="1:33" ht="42" x14ac:dyDescent="0.3">
      <c r="A27" s="4">
        <v>12</v>
      </c>
      <c r="B27" s="4" t="s">
        <v>66</v>
      </c>
      <c r="C27" s="5">
        <v>181268</v>
      </c>
      <c r="D27" s="5" t="s">
        <v>53</v>
      </c>
      <c r="E27" s="5" t="s">
        <v>54</v>
      </c>
      <c r="F27" s="5" t="s">
        <v>55</v>
      </c>
      <c r="G27" s="5" t="s">
        <v>27</v>
      </c>
      <c r="H27" s="5" t="s">
        <v>28</v>
      </c>
      <c r="I27" s="5">
        <v>1</v>
      </c>
      <c r="J27" s="6">
        <v>44261.117511574077</v>
      </c>
      <c r="K27" s="5" t="s">
        <v>30</v>
      </c>
      <c r="L27" s="5" t="b">
        <v>1</v>
      </c>
      <c r="M27" s="5" t="s">
        <v>31</v>
      </c>
      <c r="N27" s="5" t="b">
        <v>0</v>
      </c>
      <c r="O27" s="5" t="s">
        <v>31</v>
      </c>
      <c r="P27" s="5" t="b">
        <v>1</v>
      </c>
      <c r="Q27" s="5" t="s">
        <v>32</v>
      </c>
      <c r="R27" s="5" t="s">
        <v>36</v>
      </c>
      <c r="S27" s="5" t="s">
        <v>31</v>
      </c>
      <c r="T27" s="4"/>
      <c r="U27" s="4" t="s">
        <v>69</v>
      </c>
      <c r="V27" s="4" t="s">
        <v>70</v>
      </c>
      <c r="W27" s="11">
        <v>-5.8</v>
      </c>
      <c r="X27" s="4">
        <v>180</v>
      </c>
      <c r="Y27" s="4"/>
      <c r="AA27" s="4">
        <v>3</v>
      </c>
      <c r="AB27" s="4">
        <v>2</v>
      </c>
      <c r="AC27" s="11">
        <v>2</v>
      </c>
      <c r="AF27" s="4" t="s">
        <v>99</v>
      </c>
      <c r="AG27" s="4" t="s">
        <v>99</v>
      </c>
    </row>
    <row r="28" spans="1:33" x14ac:dyDescent="0.3">
      <c r="A28" s="4">
        <v>13</v>
      </c>
      <c r="B28" s="4" t="s">
        <v>66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AA28" s="4"/>
      <c r="AB28" s="4"/>
      <c r="AC28" s="4"/>
      <c r="AF28" s="4"/>
      <c r="AG28" s="4"/>
    </row>
    <row r="29" spans="1:33" ht="28.2" x14ac:dyDescent="0.3">
      <c r="A29" s="4">
        <v>14</v>
      </c>
      <c r="B29" s="4" t="s">
        <v>67</v>
      </c>
      <c r="C29" s="5">
        <v>181367</v>
      </c>
      <c r="D29" s="5" t="s">
        <v>48</v>
      </c>
      <c r="E29" s="5" t="s">
        <v>49</v>
      </c>
      <c r="F29" s="5" t="s">
        <v>50</v>
      </c>
      <c r="G29" s="5" t="s">
        <v>51</v>
      </c>
      <c r="H29" s="5" t="s">
        <v>28</v>
      </c>
      <c r="I29" s="5">
        <v>1</v>
      </c>
      <c r="J29" s="6">
        <v>44261.176828703705</v>
      </c>
      <c r="K29" s="5" t="s">
        <v>30</v>
      </c>
      <c r="L29" s="5" t="b">
        <v>1</v>
      </c>
      <c r="M29" s="5" t="s">
        <v>31</v>
      </c>
      <c r="N29" s="5" t="b">
        <v>0</v>
      </c>
      <c r="O29" s="5" t="s">
        <v>31</v>
      </c>
      <c r="P29" s="5" t="b">
        <v>0</v>
      </c>
      <c r="Q29" s="5" t="s">
        <v>52</v>
      </c>
      <c r="R29" s="5" t="s">
        <v>31</v>
      </c>
      <c r="S29" s="5" t="s">
        <v>31</v>
      </c>
      <c r="T29" s="4"/>
      <c r="U29" s="4" t="s">
        <v>69</v>
      </c>
      <c r="V29" s="4" t="s">
        <v>69</v>
      </c>
      <c r="W29" s="4">
        <v>-58</v>
      </c>
      <c r="X29" s="4">
        <v>80</v>
      </c>
      <c r="Y29" s="4"/>
      <c r="AA29" s="4">
        <v>3</v>
      </c>
      <c r="AB29" s="4">
        <v>3</v>
      </c>
      <c r="AC29" s="4">
        <v>3</v>
      </c>
      <c r="AF29" s="4" t="s">
        <v>99</v>
      </c>
      <c r="AG29" s="4" t="s">
        <v>99</v>
      </c>
    </row>
    <row r="30" spans="1:33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AF30" s="4"/>
      <c r="AG30" s="4"/>
    </row>
    <row r="33" spans="26:33" x14ac:dyDescent="0.3">
      <c r="Z33" t="s">
        <v>58</v>
      </c>
      <c r="AA33">
        <v>17</v>
      </c>
      <c r="AB33">
        <v>18</v>
      </c>
      <c r="AE33" t="s">
        <v>96</v>
      </c>
      <c r="AF33">
        <f>COUNTIF(AF1:AF31,"TP")</f>
        <v>17</v>
      </c>
      <c r="AG33">
        <f>COUNTIF(AG1:AG29,"TP")</f>
        <v>18</v>
      </c>
    </row>
    <row r="34" spans="26:33" x14ac:dyDescent="0.3">
      <c r="Z34" t="s">
        <v>71</v>
      </c>
      <c r="AA34">
        <v>1</v>
      </c>
      <c r="AB34">
        <v>4</v>
      </c>
      <c r="AE34" t="s">
        <v>97</v>
      </c>
      <c r="AF34">
        <f>COUNTIF(AF1:AF31,"FN")</f>
        <v>1</v>
      </c>
      <c r="AG34">
        <f>COUNTIF(AG1:AG31,"FN")</f>
        <v>0</v>
      </c>
    </row>
    <row r="35" spans="26:33" x14ac:dyDescent="0.3">
      <c r="Z35" t="s">
        <v>72</v>
      </c>
      <c r="AA35">
        <v>6</v>
      </c>
      <c r="AB35">
        <v>2</v>
      </c>
      <c r="AE35" t="s">
        <v>98</v>
      </c>
      <c r="AF35">
        <f>COUNTIF(AF1:AF31,"FP")</f>
        <v>0</v>
      </c>
      <c r="AG35">
        <f>COUNTIF(AG1:AG31,"FP")</f>
        <v>0</v>
      </c>
    </row>
    <row r="36" spans="26:33" x14ac:dyDescent="0.3">
      <c r="AE36" t="s">
        <v>99</v>
      </c>
      <c r="AF36">
        <f>COUNTIF(AF1:AF31,"TN")</f>
        <v>6</v>
      </c>
      <c r="AG36">
        <f>COUNTIF(AG1:AG31,"TN")</f>
        <v>6</v>
      </c>
    </row>
    <row r="38" spans="26:33" x14ac:dyDescent="0.3">
      <c r="Z38" t="s">
        <v>73</v>
      </c>
      <c r="AA38">
        <v>7</v>
      </c>
      <c r="AB38">
        <v>6</v>
      </c>
    </row>
    <row r="39" spans="26:33" x14ac:dyDescent="0.3">
      <c r="Z39" t="s">
        <v>58</v>
      </c>
      <c r="AA39">
        <v>17</v>
      </c>
      <c r="AB39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0B1E-0392-49B4-854A-E0399CE70F32}">
  <dimension ref="A1:BD39"/>
  <sheetViews>
    <sheetView topLeftCell="AD1" workbookViewId="0">
      <pane ySplit="1" topLeftCell="A21" activePane="bottomLeft" state="frozen"/>
      <selection pane="bottomLeft" activeCell="A9" sqref="A9:XFD9"/>
    </sheetView>
  </sheetViews>
  <sheetFormatPr defaultRowHeight="14.4" x14ac:dyDescent="0.3"/>
  <cols>
    <col min="10" max="10" width="22.21875" customWidth="1"/>
    <col min="21" max="21" width="11.44140625" customWidth="1"/>
    <col min="22" max="22" width="12.109375" customWidth="1"/>
  </cols>
  <sheetData>
    <row r="1" spans="1:56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/>
      <c r="U1" s="3" t="s">
        <v>22</v>
      </c>
      <c r="V1" s="3" t="s">
        <v>23</v>
      </c>
      <c r="W1" s="3" t="s">
        <v>56</v>
      </c>
      <c r="X1" s="3" t="s">
        <v>57</v>
      </c>
      <c r="Y1" s="3" t="s">
        <v>21</v>
      </c>
      <c r="AA1" s="3" t="s">
        <v>74</v>
      </c>
      <c r="AB1" s="3" t="s">
        <v>85</v>
      </c>
      <c r="AC1" s="3" t="s">
        <v>86</v>
      </c>
      <c r="AD1" s="3" t="s">
        <v>76</v>
      </c>
      <c r="AE1" s="12" t="s">
        <v>77</v>
      </c>
      <c r="AF1" s="12" t="s">
        <v>78</v>
      </c>
      <c r="AG1" s="12" t="s">
        <v>79</v>
      </c>
      <c r="AH1" s="12" t="s">
        <v>80</v>
      </c>
      <c r="AI1" s="16" t="s">
        <v>87</v>
      </c>
      <c r="AJ1" s="16" t="s">
        <v>87</v>
      </c>
      <c r="AK1" s="12" t="s">
        <v>88</v>
      </c>
      <c r="AL1" s="12"/>
      <c r="AM1" s="12" t="s">
        <v>89</v>
      </c>
      <c r="AN1" s="12"/>
      <c r="AO1" s="12" t="s">
        <v>90</v>
      </c>
      <c r="AP1" s="12"/>
      <c r="AR1" s="12" t="s">
        <v>91</v>
      </c>
      <c r="AT1" s="12" t="s">
        <v>92</v>
      </c>
      <c r="AW1" t="s">
        <v>93</v>
      </c>
      <c r="AY1" s="13"/>
      <c r="AZ1" t="s">
        <v>94</v>
      </c>
      <c r="BB1" s="12" t="s">
        <v>87</v>
      </c>
      <c r="BC1" s="14" t="s">
        <v>95</v>
      </c>
    </row>
    <row r="2" spans="1:56" ht="42" x14ac:dyDescent="0.3">
      <c r="A2" s="4"/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240</v>
      </c>
      <c r="Y2" s="4"/>
      <c r="AA2" s="5" t="s">
        <v>31</v>
      </c>
      <c r="AB2" s="5" t="b">
        <v>1</v>
      </c>
      <c r="AC2" s="5" t="s">
        <v>36</v>
      </c>
      <c r="AD2" s="5" t="b">
        <v>1</v>
      </c>
      <c r="AE2" s="5" t="s">
        <v>32</v>
      </c>
      <c r="AF2" s="5" t="s">
        <v>31</v>
      </c>
      <c r="AG2" s="5" t="s">
        <v>31</v>
      </c>
      <c r="AH2" s="5" t="b">
        <v>1</v>
      </c>
      <c r="AI2" s="17" t="s">
        <v>58</v>
      </c>
      <c r="AJ2" s="17" t="s">
        <v>58</v>
      </c>
      <c r="AK2" s="15" t="s">
        <v>58</v>
      </c>
      <c r="AL2" t="str">
        <f>IF(AND(AJ2="No failure",AK2="No failure"),"TP",IF(AND(AJ2="failure",AK2="No failure"),"FP",IF(AND(AJ2="no failure",AK2="failure"),"FN",IF(AND(AJ2="failure",AK2="failure"),"TN"))))</f>
        <v>TP</v>
      </c>
      <c r="AM2" s="15" t="s">
        <v>58</v>
      </c>
      <c r="AN2" t="str">
        <f>IF(AND(AJ2="No failure",AM2="No failure"),"TP",IF(AND(AJ2="failure",AM2="No failure"),"FP",IF(AND(AJ2="no failure",AM2="failure"),"FN",IF(AND(AJ2="failure",AM2="failure"),"TN"))))</f>
        <v>TP</v>
      </c>
      <c r="AO2" s="15" t="s">
        <v>58</v>
      </c>
      <c r="AP2" t="str">
        <f>IF(AND(AI2="No failure",AO2="No failure"),"TP",IF(AND(AI2="failure",AO2="No failure"),"FP",IF(AND(AI2="no failure",AO2="failure"),"FN",IF(AND(AI2="failure",AO2="failure"),"TN"))))</f>
        <v>TP</v>
      </c>
      <c r="AR2" s="15" t="s">
        <v>58</v>
      </c>
      <c r="AS2" t="str">
        <f>IF(AND(AJ2="No failure",AR2="No failure"),"TP",IF(AND(AJ2="failure",AR2="No failure"),"FP",IF(AND(AJ2="no failure",AR2="failure"),"FN",IF(AND(AJ2="failure",AR2="failure"),"TN"))))</f>
        <v>TP</v>
      </c>
      <c r="AT2" s="15" t="s">
        <v>58</v>
      </c>
      <c r="AU2" t="str">
        <f>IF(AND(AJ2="No failure",AT2="No failure"),"TP",IF(AND(AJ2="failure",AT2="No failure"),"FP",IF(AND(AJ2="no failure",AT2="failure"),"FN",IF(AND(AJ2="failure",AT2="failure"),"TN"))))</f>
        <v>TP</v>
      </c>
      <c r="AW2" s="15" t="s">
        <v>58</v>
      </c>
      <c r="AX2" t="str">
        <f>IF(AND(AJ2="No failure",AW2="No failure"),"TP",IF(AND(AJ2="failure",AW2="No failure"),"FP",IF(AND(AJ2="no failure",AW2="failure"),"FN",IF(AND(AJ2="failure",AW2="failure"),"TN"))))</f>
        <v>TP</v>
      </c>
      <c r="AZ2" s="15" t="s">
        <v>58</v>
      </c>
      <c r="BA2" t="str">
        <f>IF(AND(AJ2="No failure",AZ2="No failure"),"TP",IF(AND(AJ2="failure",AZ2="No failure"),"FP",IF(AND(AJ2="no failure",AZ2="failure"),"FN",IF(AND(AJ2="failure",AZ2="failure"),"TN"))))</f>
        <v>TP</v>
      </c>
      <c r="BC2" s="15" t="s">
        <v>58</v>
      </c>
      <c r="BD2" t="str">
        <f>IF(AND(AJ2="No failure",BC2="No failure"),"TP",IF(AND(AJ2="failure",BC2="No failure"),"FP",IF(AND(AJ2="no failure",BC2="failure"),"FN",IF(AND(AJ2="failure",BC2="failure"),"TN"))))</f>
        <v>TP</v>
      </c>
    </row>
    <row r="3" spans="1:56" ht="28.2" x14ac:dyDescent="0.3">
      <c r="A3" s="4"/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390</v>
      </c>
      <c r="Y3" s="4"/>
      <c r="AA3" s="5" t="s">
        <v>31</v>
      </c>
      <c r="AB3" s="5" t="b">
        <v>0</v>
      </c>
      <c r="AC3" s="5" t="s">
        <v>31</v>
      </c>
      <c r="AD3" s="5" t="b">
        <v>1</v>
      </c>
      <c r="AE3" s="5" t="s">
        <v>32</v>
      </c>
      <c r="AF3" s="5" t="s">
        <v>31</v>
      </c>
      <c r="AG3" s="5" t="s">
        <v>36</v>
      </c>
      <c r="AH3" s="5" t="b">
        <v>0</v>
      </c>
      <c r="AI3" s="17" t="s">
        <v>58</v>
      </c>
      <c r="AJ3" s="17" t="s">
        <v>58</v>
      </c>
      <c r="AK3" s="15" t="s">
        <v>58</v>
      </c>
      <c r="AL3" t="str">
        <f t="shared" ref="AL3:AL29" si="0">IF(AND(AJ3="No failure",AK3="No failure"),"TP",IF(AND(AJ3="failure",AK3="No failure"),"FP",IF(AND(AJ3="no failure",AK3="failure"),"FN",IF(AND(AJ3="failure",AK3="failure"),"TN"))))</f>
        <v>TP</v>
      </c>
      <c r="AM3" s="18" t="s">
        <v>73</v>
      </c>
      <c r="AN3" t="str">
        <f t="shared" ref="AN3:AN29" si="1">IF(AND(AJ3="No failure",AM3="No failure"),"TP",IF(AND(AJ3="failure",AM3="No failure"),"FP",IF(AND(AJ3="no failure",AM3="failure"),"FN",IF(AND(AJ3="failure",AM3="failure"),"TN"))))</f>
        <v>FN</v>
      </c>
      <c r="AO3" s="18" t="s">
        <v>73</v>
      </c>
      <c r="AP3" t="str">
        <f t="shared" ref="AP3:AP26" si="2">IF(AND(AI3="No failure",AO3="No failure"),"TP",IF(AND(AI3="failure",AO3="No failure"),"FP",IF(AND(AI3="no failure",AO3="failure"),"FN",IF(AND(AI3="failure",AO3="failure"),"TN"))))</f>
        <v>FN</v>
      </c>
      <c r="AR3" s="15" t="s">
        <v>58</v>
      </c>
      <c r="AS3" t="str">
        <f t="shared" ref="AS3:AS29" si="3">IF(AND(AJ3="No failure",AR3="No failure"),"TP",IF(AND(AJ3="failure",AR3="No failure"),"FP",IF(AND(AJ3="no failure",AR3="failure"),"FN",IF(AND(AJ3="failure",AR3="failure"),"TN"))))</f>
        <v>TP</v>
      </c>
      <c r="AT3" s="15" t="s">
        <v>58</v>
      </c>
      <c r="AU3" t="str">
        <f t="shared" ref="AU3:AU29" si="4">IF(AND(AJ3="No failure",AT3="No failure"),"TP",IF(AND(AJ3="failure",AT3="No failure"),"FP",IF(AND(AJ3="no failure",AT3="failure"),"FN",IF(AND(AJ3="failure",AT3="failure"),"TN"))))</f>
        <v>TP</v>
      </c>
      <c r="AW3" s="15" t="s">
        <v>58</v>
      </c>
      <c r="AX3" t="str">
        <f t="shared" ref="AX3:AX29" si="5">IF(AND(AJ3="No failure",AW3="No failure"),"TP",IF(AND(AJ3="failure",AW3="No failure"),"FP",IF(AND(AJ3="no failure",AW3="failure"),"FN",IF(AND(AJ3="failure",AW3="failure"),"TN"))))</f>
        <v>TP</v>
      </c>
      <c r="AZ3" s="15" t="s">
        <v>58</v>
      </c>
      <c r="BA3" t="str">
        <f t="shared" ref="BA3:BA29" si="6">IF(AND(AJ3="No failure",AZ3="No failure"),"TP",IF(AND(AJ3="failure",AZ3="No failure"),"FP",IF(AND(AJ3="no failure",AZ3="failure"),"FN",IF(AND(AJ3="failure",AZ3="failure"),"TN"))))</f>
        <v>TP</v>
      </c>
      <c r="BC3" s="15" t="s">
        <v>58</v>
      </c>
      <c r="BD3" t="str">
        <f t="shared" ref="BD3:BD29" si="7">IF(AND(AJ3="No failure",BC3="No failure"),"TP",IF(AND(AJ3="failure",BC3="No failure"),"FP",IF(AND(AJ3="no failure",BC3="failure"),"FN",IF(AND(AJ3="failure",BC3="failure"),"TN"))))</f>
        <v>TP</v>
      </c>
    </row>
    <row r="4" spans="1:56" ht="28.2" x14ac:dyDescent="0.3">
      <c r="A4" s="4"/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220</v>
      </c>
      <c r="Y4" s="4"/>
      <c r="AA4" s="5" t="s">
        <v>31</v>
      </c>
      <c r="AB4" s="5" t="b">
        <v>0</v>
      </c>
      <c r="AC4" s="5" t="s">
        <v>36</v>
      </c>
      <c r="AD4" s="5" t="b">
        <v>1</v>
      </c>
      <c r="AE4" s="5" t="s">
        <v>32</v>
      </c>
      <c r="AF4" s="5" t="s">
        <v>31</v>
      </c>
      <c r="AG4" s="5" t="s">
        <v>31</v>
      </c>
      <c r="AH4" s="5" t="b">
        <v>1</v>
      </c>
      <c r="AI4" s="17" t="s">
        <v>58</v>
      </c>
      <c r="AJ4" s="17" t="s">
        <v>58</v>
      </c>
      <c r="AK4" s="15" t="s">
        <v>58</v>
      </c>
      <c r="AL4" t="str">
        <f t="shared" si="0"/>
        <v>TP</v>
      </c>
      <c r="AM4" s="18" t="s">
        <v>73</v>
      </c>
      <c r="AN4" t="str">
        <f t="shared" si="1"/>
        <v>FN</v>
      </c>
      <c r="AO4" s="18" t="s">
        <v>73</v>
      </c>
      <c r="AP4" t="str">
        <f t="shared" si="2"/>
        <v>FN</v>
      </c>
      <c r="AR4" s="18" t="s">
        <v>73</v>
      </c>
      <c r="AS4" t="str">
        <f t="shared" si="3"/>
        <v>FN</v>
      </c>
      <c r="AT4" s="18" t="s">
        <v>73</v>
      </c>
      <c r="AU4" t="str">
        <f t="shared" si="4"/>
        <v>FN</v>
      </c>
      <c r="AW4" s="15" t="s">
        <v>58</v>
      </c>
      <c r="AX4" t="str">
        <f t="shared" si="5"/>
        <v>TP</v>
      </c>
      <c r="AZ4" s="15" t="s">
        <v>58</v>
      </c>
      <c r="BA4" t="str">
        <f t="shared" si="6"/>
        <v>TP</v>
      </c>
      <c r="BC4" s="15" t="s">
        <v>58</v>
      </c>
      <c r="BD4" t="str">
        <f t="shared" si="7"/>
        <v>TP</v>
      </c>
    </row>
    <row r="5" spans="1:56" ht="28.2" x14ac:dyDescent="0.3">
      <c r="A5" s="4"/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220</v>
      </c>
      <c r="Y5" s="4"/>
      <c r="AA5" s="5" t="s">
        <v>31</v>
      </c>
      <c r="AB5" s="5" t="b">
        <v>0</v>
      </c>
      <c r="AC5" s="5" t="s">
        <v>36</v>
      </c>
      <c r="AD5" s="5" t="b">
        <v>1</v>
      </c>
      <c r="AE5" s="5" t="s">
        <v>32</v>
      </c>
      <c r="AF5" s="5" t="s">
        <v>31</v>
      </c>
      <c r="AG5" s="5" t="s">
        <v>31</v>
      </c>
      <c r="AH5" s="5" t="b">
        <v>1</v>
      </c>
      <c r="AI5" s="17" t="s">
        <v>58</v>
      </c>
      <c r="AJ5" s="17" t="s">
        <v>58</v>
      </c>
      <c r="AK5" s="15" t="s">
        <v>58</v>
      </c>
      <c r="AL5" t="str">
        <f t="shared" si="0"/>
        <v>TP</v>
      </c>
      <c r="AM5" s="18" t="s">
        <v>73</v>
      </c>
      <c r="AN5" t="str">
        <f t="shared" si="1"/>
        <v>FN</v>
      </c>
      <c r="AO5" s="18" t="s">
        <v>73</v>
      </c>
      <c r="AP5" t="str">
        <f t="shared" si="2"/>
        <v>FN</v>
      </c>
      <c r="AR5" s="18" t="s">
        <v>73</v>
      </c>
      <c r="AS5" t="str">
        <f t="shared" si="3"/>
        <v>FN</v>
      </c>
      <c r="AT5" s="18" t="s">
        <v>73</v>
      </c>
      <c r="AU5" t="str">
        <f t="shared" si="4"/>
        <v>FN</v>
      </c>
      <c r="AW5" s="15" t="s">
        <v>58</v>
      </c>
      <c r="AX5" t="str">
        <f t="shared" si="5"/>
        <v>TP</v>
      </c>
      <c r="AZ5" s="15" t="s">
        <v>58</v>
      </c>
      <c r="BA5" t="str">
        <f t="shared" si="6"/>
        <v>TP</v>
      </c>
      <c r="BC5" s="15" t="s">
        <v>58</v>
      </c>
      <c r="BD5" t="str">
        <f t="shared" si="7"/>
        <v>TP</v>
      </c>
    </row>
    <row r="6" spans="1:56" ht="28.2" x14ac:dyDescent="0.3">
      <c r="A6" s="4"/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220</v>
      </c>
      <c r="Y6" s="4"/>
      <c r="AA6" s="5" t="s">
        <v>31</v>
      </c>
      <c r="AB6" s="5" t="b">
        <v>0</v>
      </c>
      <c r="AC6" s="5" t="s">
        <v>31</v>
      </c>
      <c r="AD6" s="5" t="b">
        <v>1</v>
      </c>
      <c r="AE6" s="5" t="s">
        <v>32</v>
      </c>
      <c r="AF6" s="5" t="s">
        <v>31</v>
      </c>
      <c r="AG6" s="5" t="s">
        <v>31</v>
      </c>
      <c r="AH6" s="5" t="b">
        <v>1</v>
      </c>
      <c r="AI6" s="17" t="s">
        <v>58</v>
      </c>
      <c r="AJ6" s="17" t="s">
        <v>58</v>
      </c>
      <c r="AK6" s="15" t="s">
        <v>58</v>
      </c>
      <c r="AL6" t="str">
        <f t="shared" si="0"/>
        <v>TP</v>
      </c>
      <c r="AM6" s="18" t="s">
        <v>73</v>
      </c>
      <c r="AN6" t="str">
        <f t="shared" si="1"/>
        <v>FN</v>
      </c>
      <c r="AO6" s="18" t="s">
        <v>73</v>
      </c>
      <c r="AP6" t="str">
        <f t="shared" si="2"/>
        <v>FN</v>
      </c>
      <c r="AR6" s="15" t="s">
        <v>58</v>
      </c>
      <c r="AS6" t="str">
        <f t="shared" si="3"/>
        <v>TP</v>
      </c>
      <c r="AT6" s="15" t="s">
        <v>58</v>
      </c>
      <c r="AU6" t="str">
        <f t="shared" si="4"/>
        <v>TP</v>
      </c>
      <c r="AW6" s="15" t="s">
        <v>58</v>
      </c>
      <c r="AX6" t="str">
        <f t="shared" si="5"/>
        <v>TP</v>
      </c>
      <c r="AZ6" s="15" t="s">
        <v>58</v>
      </c>
      <c r="BA6" t="str">
        <f t="shared" si="6"/>
        <v>TP</v>
      </c>
      <c r="BC6" s="15" t="s">
        <v>58</v>
      </c>
      <c r="BD6" t="str">
        <f t="shared" si="7"/>
        <v>TP</v>
      </c>
    </row>
    <row r="7" spans="1:56" ht="42" x14ac:dyDescent="0.3">
      <c r="A7" s="4"/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180</v>
      </c>
      <c r="Y7" s="4"/>
      <c r="AA7" s="5" t="s">
        <v>31</v>
      </c>
      <c r="AB7" s="5" t="b">
        <v>0</v>
      </c>
      <c r="AC7" s="5" t="s">
        <v>31</v>
      </c>
      <c r="AD7" s="5" t="b">
        <v>1</v>
      </c>
      <c r="AE7" s="5" t="s">
        <v>32</v>
      </c>
      <c r="AF7" s="5" t="s">
        <v>31</v>
      </c>
      <c r="AG7" s="5" t="s">
        <v>36</v>
      </c>
      <c r="AH7" s="5" t="b">
        <v>1</v>
      </c>
      <c r="AI7" s="17" t="s">
        <v>70</v>
      </c>
      <c r="AJ7" s="17" t="s">
        <v>111</v>
      </c>
      <c r="AK7" s="15" t="s">
        <v>58</v>
      </c>
      <c r="AL7" t="str">
        <f t="shared" si="0"/>
        <v>FP</v>
      </c>
      <c r="AM7" s="18" t="s">
        <v>73</v>
      </c>
      <c r="AN7" t="str">
        <f t="shared" si="1"/>
        <v>TN</v>
      </c>
      <c r="AO7" s="18" t="s">
        <v>73</v>
      </c>
      <c r="AP7" t="s">
        <v>99</v>
      </c>
      <c r="AR7" s="15" t="s">
        <v>58</v>
      </c>
      <c r="AS7" t="str">
        <f t="shared" si="3"/>
        <v>FP</v>
      </c>
      <c r="AT7" s="15" t="s">
        <v>58</v>
      </c>
      <c r="AU7" t="str">
        <f t="shared" si="4"/>
        <v>FP</v>
      </c>
      <c r="AW7" s="15" t="s">
        <v>58</v>
      </c>
      <c r="AX7" t="str">
        <f t="shared" si="5"/>
        <v>FP</v>
      </c>
      <c r="AZ7" s="15" t="s">
        <v>58</v>
      </c>
      <c r="BA7" t="str">
        <f t="shared" si="6"/>
        <v>FP</v>
      </c>
      <c r="BC7" s="18" t="s">
        <v>73</v>
      </c>
      <c r="BD7" t="str">
        <f t="shared" si="7"/>
        <v>TN</v>
      </c>
    </row>
    <row r="8" spans="1:56" ht="42" x14ac:dyDescent="0.3">
      <c r="A8" s="4"/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/>
      <c r="Y8" s="4"/>
      <c r="AA8" s="5" t="s">
        <v>31</v>
      </c>
      <c r="AB8" s="5" t="b">
        <v>1</v>
      </c>
      <c r="AC8" s="5" t="s">
        <v>31</v>
      </c>
      <c r="AD8" s="5" t="b">
        <v>1</v>
      </c>
      <c r="AE8" s="5" t="s">
        <v>32</v>
      </c>
      <c r="AF8" s="5" t="s">
        <v>31</v>
      </c>
      <c r="AG8" s="5" t="s">
        <v>31</v>
      </c>
      <c r="AH8" s="5" t="b">
        <v>1</v>
      </c>
      <c r="AI8" s="17" t="s">
        <v>58</v>
      </c>
      <c r="AJ8" s="17" t="s">
        <v>58</v>
      </c>
      <c r="AK8" s="17" t="s">
        <v>58</v>
      </c>
      <c r="AL8" t="str">
        <f t="shared" si="0"/>
        <v>TP</v>
      </c>
      <c r="AM8" s="15" t="s">
        <v>58</v>
      </c>
      <c r="AN8" t="str">
        <f t="shared" si="1"/>
        <v>TP</v>
      </c>
      <c r="AO8" s="15" t="s">
        <v>58</v>
      </c>
      <c r="AP8" t="str">
        <f t="shared" si="2"/>
        <v>TP</v>
      </c>
      <c r="AR8" s="15" t="s">
        <v>58</v>
      </c>
      <c r="AS8" t="str">
        <f t="shared" si="3"/>
        <v>TP</v>
      </c>
      <c r="AT8" s="15" t="s">
        <v>58</v>
      </c>
      <c r="AU8" t="str">
        <f t="shared" si="4"/>
        <v>TP</v>
      </c>
      <c r="AW8" s="15" t="s">
        <v>58</v>
      </c>
      <c r="AX8" t="str">
        <f t="shared" si="5"/>
        <v>TP</v>
      </c>
      <c r="AZ8" s="15" t="s">
        <v>58</v>
      </c>
      <c r="BA8" t="str">
        <f t="shared" si="6"/>
        <v>TP</v>
      </c>
      <c r="BC8" s="15" t="s">
        <v>58</v>
      </c>
      <c r="BD8" t="str">
        <f t="shared" si="7"/>
        <v>TP</v>
      </c>
    </row>
    <row r="9" spans="1:56" ht="28.2" x14ac:dyDescent="0.3">
      <c r="A9" s="4"/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390</v>
      </c>
      <c r="Y9" s="4"/>
      <c r="AA9" s="5" t="s">
        <v>31</v>
      </c>
      <c r="AB9" s="5" t="b">
        <v>0</v>
      </c>
      <c r="AC9" s="5" t="s">
        <v>31</v>
      </c>
      <c r="AD9" s="5" t="b">
        <v>1</v>
      </c>
      <c r="AE9" s="5" t="s">
        <v>32</v>
      </c>
      <c r="AF9" s="5" t="s">
        <v>31</v>
      </c>
      <c r="AG9" s="5" t="s">
        <v>36</v>
      </c>
      <c r="AH9" s="5" t="b">
        <v>0</v>
      </c>
      <c r="AI9" s="17" t="s">
        <v>58</v>
      </c>
      <c r="AJ9" s="17" t="s">
        <v>58</v>
      </c>
      <c r="AK9" s="15" t="s">
        <v>58</v>
      </c>
      <c r="AL9" t="str">
        <f t="shared" si="0"/>
        <v>TP</v>
      </c>
      <c r="AM9" s="18" t="s">
        <v>73</v>
      </c>
      <c r="AN9" t="str">
        <f t="shared" si="1"/>
        <v>FN</v>
      </c>
      <c r="AO9" s="18" t="s">
        <v>73</v>
      </c>
      <c r="AP9" t="str">
        <f t="shared" si="2"/>
        <v>FN</v>
      </c>
      <c r="AR9" s="15" t="s">
        <v>58</v>
      </c>
      <c r="AS9" t="str">
        <f t="shared" si="3"/>
        <v>TP</v>
      </c>
      <c r="AT9" s="15" t="s">
        <v>58</v>
      </c>
      <c r="AU9" t="str">
        <f t="shared" si="4"/>
        <v>TP</v>
      </c>
      <c r="AW9" s="15" t="s">
        <v>58</v>
      </c>
      <c r="AX9" t="str">
        <f>IF(AND(AJ9="No failure",AW9="No failure"),"TP",IF(AND(AJ9="failure",AW9="No failure"),"FP",IF(AND(AJ9="no failure",AW9="failure"),"FN",IF(AND(AJ9="failure",AW9="failure"),"TN"))))</f>
        <v>TP</v>
      </c>
      <c r="AZ9" s="15" t="s">
        <v>58</v>
      </c>
      <c r="BA9" t="str">
        <f t="shared" si="6"/>
        <v>TP</v>
      </c>
      <c r="BC9" s="15" t="s">
        <v>58</v>
      </c>
      <c r="BD9" t="str">
        <f t="shared" si="7"/>
        <v>TP</v>
      </c>
    </row>
    <row r="10" spans="1:56" ht="28.2" x14ac:dyDescent="0.3">
      <c r="A10" s="4"/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390</v>
      </c>
      <c r="Y10" s="4"/>
      <c r="AA10" s="5" t="s">
        <v>31</v>
      </c>
      <c r="AB10" s="5" t="b">
        <v>0</v>
      </c>
      <c r="AC10" s="5" t="s">
        <v>31</v>
      </c>
      <c r="AD10" s="5" t="b">
        <v>1</v>
      </c>
      <c r="AE10" s="5" t="s">
        <v>32</v>
      </c>
      <c r="AF10" s="5" t="s">
        <v>31</v>
      </c>
      <c r="AG10" s="5" t="s">
        <v>36</v>
      </c>
      <c r="AH10" s="5" t="b">
        <v>0</v>
      </c>
      <c r="AI10" s="17" t="s">
        <v>58</v>
      </c>
      <c r="AJ10" s="17" t="s">
        <v>58</v>
      </c>
      <c r="AK10" s="15" t="s">
        <v>58</v>
      </c>
      <c r="AL10" t="str">
        <f t="shared" si="0"/>
        <v>TP</v>
      </c>
      <c r="AM10" s="18" t="s">
        <v>73</v>
      </c>
      <c r="AN10" t="str">
        <f t="shared" si="1"/>
        <v>FN</v>
      </c>
      <c r="AO10" s="18" t="s">
        <v>73</v>
      </c>
      <c r="AP10" t="str">
        <f t="shared" si="2"/>
        <v>FN</v>
      </c>
      <c r="AR10" s="15" t="s">
        <v>58</v>
      </c>
      <c r="AS10" t="str">
        <f t="shared" si="3"/>
        <v>TP</v>
      </c>
      <c r="AT10" s="15" t="s">
        <v>58</v>
      </c>
      <c r="AU10" t="str">
        <f t="shared" si="4"/>
        <v>TP</v>
      </c>
      <c r="AW10" s="15" t="s">
        <v>58</v>
      </c>
      <c r="AX10" t="str">
        <f>IF(AND(AJ10="No failure",AW10="No failure"),"TP",IF(AND(AJ10="failure",AW10="No failure"),"FP",IF(AND(AJ10="no failure",AW10="failure"),"FN",IF(AND(AJ10="failure",AW10="failure"),"TN"))))</f>
        <v>TP</v>
      </c>
      <c r="AZ10" s="15" t="s">
        <v>58</v>
      </c>
      <c r="BA10" t="str">
        <f t="shared" si="6"/>
        <v>TP</v>
      </c>
      <c r="BC10" s="15" t="s">
        <v>58</v>
      </c>
      <c r="BD10" t="str">
        <f t="shared" si="7"/>
        <v>TP</v>
      </c>
    </row>
    <row r="11" spans="1:56" ht="28.2" x14ac:dyDescent="0.3">
      <c r="A11" s="4"/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390</v>
      </c>
      <c r="Y11" s="4"/>
      <c r="AA11" s="5" t="s">
        <v>31</v>
      </c>
      <c r="AB11" s="5" t="b">
        <v>0</v>
      </c>
      <c r="AC11" s="5" t="s">
        <v>36</v>
      </c>
      <c r="AD11" s="5" t="b">
        <v>1</v>
      </c>
      <c r="AE11" s="5" t="s">
        <v>32</v>
      </c>
      <c r="AF11" s="5" t="s">
        <v>31</v>
      </c>
      <c r="AG11" s="5" t="s">
        <v>36</v>
      </c>
      <c r="AH11" s="5" t="b">
        <v>0</v>
      </c>
      <c r="AI11" s="17" t="s">
        <v>58</v>
      </c>
      <c r="AJ11" s="17" t="s">
        <v>58</v>
      </c>
      <c r="AK11" s="15" t="s">
        <v>58</v>
      </c>
      <c r="AL11" t="str">
        <f t="shared" si="0"/>
        <v>TP</v>
      </c>
      <c r="AM11" s="18" t="s">
        <v>73</v>
      </c>
      <c r="AN11" t="str">
        <f t="shared" si="1"/>
        <v>FN</v>
      </c>
      <c r="AO11" s="18" t="s">
        <v>73</v>
      </c>
      <c r="AP11" t="str">
        <f t="shared" si="2"/>
        <v>FN</v>
      </c>
      <c r="AR11" s="18" t="s">
        <v>73</v>
      </c>
      <c r="AS11" t="str">
        <f t="shared" si="3"/>
        <v>FN</v>
      </c>
      <c r="AT11" s="18" t="s">
        <v>73</v>
      </c>
      <c r="AU11" t="str">
        <f t="shared" si="4"/>
        <v>FN</v>
      </c>
      <c r="AW11" s="15" t="s">
        <v>58</v>
      </c>
      <c r="AX11" t="str">
        <f t="shared" si="5"/>
        <v>TP</v>
      </c>
      <c r="AZ11" s="18" t="s">
        <v>73</v>
      </c>
      <c r="BA11" t="str">
        <f t="shared" si="6"/>
        <v>FN</v>
      </c>
      <c r="BC11" s="15" t="s">
        <v>58</v>
      </c>
      <c r="BD11" t="str">
        <f t="shared" si="7"/>
        <v>TP</v>
      </c>
    </row>
    <row r="12" spans="1:56" ht="42" x14ac:dyDescent="0.3">
      <c r="A12" s="4"/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180</v>
      </c>
      <c r="Y12" s="4"/>
      <c r="AA12" s="5" t="s">
        <v>31</v>
      </c>
      <c r="AB12" s="5" t="b">
        <v>0</v>
      </c>
      <c r="AC12" s="5" t="s">
        <v>31</v>
      </c>
      <c r="AD12" s="5" t="b">
        <v>1</v>
      </c>
      <c r="AE12" s="5" t="s">
        <v>32</v>
      </c>
      <c r="AF12" s="5" t="s">
        <v>31</v>
      </c>
      <c r="AG12" s="5" t="s">
        <v>36</v>
      </c>
      <c r="AH12" s="5" t="b">
        <v>1</v>
      </c>
      <c r="AI12" s="17" t="s">
        <v>70</v>
      </c>
      <c r="AJ12" s="17" t="s">
        <v>111</v>
      </c>
      <c r="AK12" s="15" t="s">
        <v>58</v>
      </c>
      <c r="AL12" t="str">
        <f t="shared" si="0"/>
        <v>FP</v>
      </c>
      <c r="AM12" s="18" t="s">
        <v>73</v>
      </c>
      <c r="AN12" t="str">
        <f t="shared" si="1"/>
        <v>TN</v>
      </c>
      <c r="AO12" s="18" t="s">
        <v>73</v>
      </c>
      <c r="AP12" t="s">
        <v>99</v>
      </c>
      <c r="AR12" s="15" t="s">
        <v>58</v>
      </c>
      <c r="AS12" t="str">
        <f t="shared" si="3"/>
        <v>FP</v>
      </c>
      <c r="AT12" s="15" t="s">
        <v>58</v>
      </c>
      <c r="AU12" t="str">
        <f t="shared" si="4"/>
        <v>FP</v>
      </c>
      <c r="AW12" s="15" t="s">
        <v>58</v>
      </c>
      <c r="AX12" t="str">
        <f t="shared" si="5"/>
        <v>FP</v>
      </c>
      <c r="AZ12" s="15" t="s">
        <v>58</v>
      </c>
      <c r="BA12" t="str">
        <f t="shared" si="6"/>
        <v>FP</v>
      </c>
      <c r="BC12" s="18" t="s">
        <v>73</v>
      </c>
      <c r="BD12" t="str">
        <f t="shared" si="7"/>
        <v>TN</v>
      </c>
    </row>
    <row r="13" spans="1:56" ht="28.2" x14ac:dyDescent="0.3">
      <c r="A13" s="4"/>
      <c r="B13" s="4" t="s">
        <v>66</v>
      </c>
      <c r="C13" s="5">
        <v>871</v>
      </c>
      <c r="D13" s="5" t="s">
        <v>37</v>
      </c>
      <c r="E13" s="5" t="s">
        <v>38</v>
      </c>
      <c r="F13" s="5" t="s">
        <v>39</v>
      </c>
      <c r="G13" s="5" t="s">
        <v>40</v>
      </c>
      <c r="H13" s="5" t="s">
        <v>28</v>
      </c>
      <c r="I13" s="5">
        <v>1</v>
      </c>
      <c r="J13" s="6">
        <v>44264.377511574072</v>
      </c>
      <c r="K13" s="5" t="s">
        <v>30</v>
      </c>
      <c r="L13" s="5" t="b">
        <v>1</v>
      </c>
      <c r="M13" s="5" t="s">
        <v>31</v>
      </c>
      <c r="N13" s="5" t="b">
        <v>0</v>
      </c>
      <c r="O13" s="5" t="s">
        <v>31</v>
      </c>
      <c r="P13" s="5" t="b">
        <v>1</v>
      </c>
      <c r="Q13" s="5" t="s">
        <v>32</v>
      </c>
      <c r="R13" s="5" t="s">
        <v>31</v>
      </c>
      <c r="S13" s="5" t="s">
        <v>31</v>
      </c>
      <c r="T13" s="4"/>
      <c r="U13" s="4" t="s">
        <v>58</v>
      </c>
      <c r="V13" s="19" t="s">
        <v>58</v>
      </c>
      <c r="W13" s="4">
        <v>14.6</v>
      </c>
      <c r="X13" s="4">
        <v>220</v>
      </c>
      <c r="Y13" s="4"/>
      <c r="AA13" s="5" t="s">
        <v>31</v>
      </c>
      <c r="AB13" s="5" t="b">
        <v>0</v>
      </c>
      <c r="AC13" s="5" t="s">
        <v>31</v>
      </c>
      <c r="AD13" s="5" t="b">
        <v>1</v>
      </c>
      <c r="AE13" s="5" t="s">
        <v>32</v>
      </c>
      <c r="AF13" s="5" t="s">
        <v>31</v>
      </c>
      <c r="AG13" s="5" t="s">
        <v>31</v>
      </c>
      <c r="AH13" s="5" t="b">
        <v>1</v>
      </c>
      <c r="AI13" s="17" t="s">
        <v>58</v>
      </c>
      <c r="AJ13" s="19"/>
      <c r="AK13" s="15"/>
      <c r="AM13" s="18"/>
    </row>
    <row r="14" spans="1:56" ht="28.2" x14ac:dyDescent="0.3">
      <c r="A14" s="4"/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80</v>
      </c>
      <c r="Y14" s="4"/>
      <c r="AA14" s="5" t="s">
        <v>31</v>
      </c>
      <c r="AB14" s="5" t="b">
        <v>0</v>
      </c>
      <c r="AC14" s="5" t="s">
        <v>31</v>
      </c>
      <c r="AD14" s="5" t="b">
        <v>0</v>
      </c>
      <c r="AE14" s="5" t="s">
        <v>52</v>
      </c>
      <c r="AF14" s="5" t="s">
        <v>31</v>
      </c>
      <c r="AG14" s="5" t="s">
        <v>31</v>
      </c>
      <c r="AH14" s="5" t="b">
        <v>1</v>
      </c>
      <c r="AI14" s="17" t="s">
        <v>69</v>
      </c>
      <c r="AJ14" s="17" t="s">
        <v>111</v>
      </c>
      <c r="AK14" s="15" t="s">
        <v>58</v>
      </c>
      <c r="AL14" t="str">
        <f t="shared" si="0"/>
        <v>FP</v>
      </c>
      <c r="AM14" s="18" t="s">
        <v>73</v>
      </c>
      <c r="AN14" t="str">
        <f t="shared" si="1"/>
        <v>TN</v>
      </c>
      <c r="AO14" s="18" t="s">
        <v>73</v>
      </c>
      <c r="AP14" t="s">
        <v>99</v>
      </c>
      <c r="AR14" s="18" t="s">
        <v>73</v>
      </c>
      <c r="AS14" t="str">
        <f t="shared" si="3"/>
        <v>TN</v>
      </c>
      <c r="AT14" s="18" t="s">
        <v>73</v>
      </c>
      <c r="AU14" t="str">
        <f t="shared" si="4"/>
        <v>TN</v>
      </c>
      <c r="AW14" s="18" t="s">
        <v>73</v>
      </c>
      <c r="AX14" t="str">
        <f t="shared" si="5"/>
        <v>TN</v>
      </c>
      <c r="AZ14" s="18" t="s">
        <v>73</v>
      </c>
      <c r="BA14" t="str">
        <f t="shared" si="6"/>
        <v>TN</v>
      </c>
      <c r="BC14" s="18" t="s">
        <v>73</v>
      </c>
      <c r="BD14" t="str">
        <f t="shared" si="7"/>
        <v>TN</v>
      </c>
    </row>
    <row r="15" spans="1:56" x14ac:dyDescent="0.3">
      <c r="A15" s="4"/>
      <c r="B15" s="4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  <c r="AA15" s="5"/>
      <c r="AB15" s="5"/>
      <c r="AC15" s="5"/>
      <c r="AD15" s="5"/>
      <c r="AE15" s="5"/>
      <c r="AF15" s="5"/>
      <c r="AG15" s="5"/>
      <c r="AH15" s="5"/>
      <c r="AI15" s="17"/>
      <c r="AJ15" s="17"/>
    </row>
    <row r="16" spans="1:56" ht="42" x14ac:dyDescent="0.3">
      <c r="A16" s="4"/>
      <c r="B16" s="4" t="s">
        <v>59</v>
      </c>
      <c r="C16" s="5">
        <v>181162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>
        <v>1</v>
      </c>
      <c r="J16" s="6">
        <v>44260.981817129628</v>
      </c>
      <c r="K16" s="5" t="s">
        <v>30</v>
      </c>
      <c r="L16" s="5" t="b">
        <v>1</v>
      </c>
      <c r="M16" s="5" t="s">
        <v>31</v>
      </c>
      <c r="N16" s="5" t="b">
        <v>1</v>
      </c>
      <c r="O16" s="5" t="s">
        <v>36</v>
      </c>
      <c r="P16" s="5" t="b">
        <v>1</v>
      </c>
      <c r="Q16" s="5" t="s">
        <v>32</v>
      </c>
      <c r="R16" s="5" t="s">
        <v>31</v>
      </c>
      <c r="S16" s="5" t="s">
        <v>31</v>
      </c>
      <c r="T16" s="4"/>
      <c r="U16" s="4" t="s">
        <v>58</v>
      </c>
      <c r="V16" s="4" t="s">
        <v>58</v>
      </c>
      <c r="W16" s="4">
        <v>42.2</v>
      </c>
      <c r="X16" s="4">
        <v>240</v>
      </c>
      <c r="Y16" s="4"/>
      <c r="AA16" s="5" t="s">
        <v>31</v>
      </c>
      <c r="AB16" s="5" t="b">
        <v>1</v>
      </c>
      <c r="AC16" s="5" t="s">
        <v>36</v>
      </c>
      <c r="AD16" s="5" t="b">
        <v>1</v>
      </c>
      <c r="AE16" s="5" t="s">
        <v>32</v>
      </c>
      <c r="AF16" s="5" t="s">
        <v>31</v>
      </c>
      <c r="AG16" s="5" t="s">
        <v>31</v>
      </c>
      <c r="AH16" s="5" t="b">
        <v>1</v>
      </c>
      <c r="AI16" s="17" t="s">
        <v>58</v>
      </c>
      <c r="AJ16" s="17" t="s">
        <v>58</v>
      </c>
      <c r="AK16" s="15" t="s">
        <v>58</v>
      </c>
      <c r="AL16" t="str">
        <f t="shared" si="0"/>
        <v>TP</v>
      </c>
      <c r="AM16" s="15" t="s">
        <v>58</v>
      </c>
      <c r="AN16" t="str">
        <f t="shared" si="1"/>
        <v>TP</v>
      </c>
      <c r="AO16" s="15" t="s">
        <v>58</v>
      </c>
      <c r="AP16" t="str">
        <f t="shared" si="2"/>
        <v>TP</v>
      </c>
      <c r="AR16" s="15" t="s">
        <v>58</v>
      </c>
      <c r="AS16" t="str">
        <f t="shared" si="3"/>
        <v>TP</v>
      </c>
      <c r="AT16" s="15" t="s">
        <v>58</v>
      </c>
      <c r="AU16" t="str">
        <f t="shared" si="4"/>
        <v>TP</v>
      </c>
      <c r="AW16" s="15" t="s">
        <v>58</v>
      </c>
      <c r="AX16" t="str">
        <f t="shared" si="5"/>
        <v>TP</v>
      </c>
      <c r="AZ16" s="15" t="s">
        <v>58</v>
      </c>
      <c r="BA16" t="str">
        <f t="shared" si="6"/>
        <v>TP</v>
      </c>
      <c r="BC16" s="15" t="s">
        <v>58</v>
      </c>
      <c r="BD16" t="str">
        <f t="shared" si="7"/>
        <v>TP</v>
      </c>
    </row>
    <row r="17" spans="1:56" ht="28.2" x14ac:dyDescent="0.3">
      <c r="A17" s="4"/>
      <c r="B17" s="4" t="s">
        <v>60</v>
      </c>
      <c r="C17" s="5">
        <v>181166</v>
      </c>
      <c r="D17" s="5" t="s">
        <v>33</v>
      </c>
      <c r="E17" s="5" t="s">
        <v>34</v>
      </c>
      <c r="F17" s="5" t="s">
        <v>35</v>
      </c>
      <c r="G17" s="5" t="s">
        <v>27</v>
      </c>
      <c r="H17" s="5" t="s">
        <v>28</v>
      </c>
      <c r="I17" s="5">
        <v>1</v>
      </c>
      <c r="J17" s="6">
        <v>44261.014062499999</v>
      </c>
      <c r="K17" s="5" t="s">
        <v>30</v>
      </c>
      <c r="L17" s="5" t="b">
        <v>0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36</v>
      </c>
      <c r="S17" s="5" t="s">
        <v>31</v>
      </c>
      <c r="T17" s="4"/>
      <c r="U17" s="4" t="s">
        <v>58</v>
      </c>
      <c r="V17" s="4" t="s">
        <v>58</v>
      </c>
      <c r="W17" s="4">
        <v>57.6</v>
      </c>
      <c r="X17" s="4">
        <v>390</v>
      </c>
      <c r="Y17" s="4"/>
      <c r="AA17" s="5" t="s">
        <v>31</v>
      </c>
      <c r="AB17" s="5" t="b">
        <v>0</v>
      </c>
      <c r="AC17" s="5" t="s">
        <v>36</v>
      </c>
      <c r="AD17" s="5" t="b">
        <v>1</v>
      </c>
      <c r="AE17" s="5" t="s">
        <v>32</v>
      </c>
      <c r="AF17" s="5" t="s">
        <v>31</v>
      </c>
      <c r="AG17" s="5" t="s">
        <v>36</v>
      </c>
      <c r="AH17" s="5" t="b">
        <v>0</v>
      </c>
      <c r="AI17" s="17" t="s">
        <v>58</v>
      </c>
      <c r="AJ17" s="17" t="s">
        <v>58</v>
      </c>
      <c r="AK17" s="15" t="s">
        <v>58</v>
      </c>
      <c r="AL17" t="str">
        <f t="shared" si="0"/>
        <v>TP</v>
      </c>
      <c r="AM17" s="18" t="s">
        <v>73</v>
      </c>
      <c r="AN17" t="str">
        <f t="shared" si="1"/>
        <v>FN</v>
      </c>
      <c r="AO17" s="18" t="s">
        <v>73</v>
      </c>
      <c r="AP17" t="str">
        <f t="shared" si="2"/>
        <v>FN</v>
      </c>
      <c r="AR17" s="18" t="s">
        <v>73</v>
      </c>
      <c r="AS17" t="str">
        <f t="shared" si="3"/>
        <v>FN</v>
      </c>
      <c r="AT17" s="18" t="s">
        <v>73</v>
      </c>
      <c r="AU17" t="str">
        <f t="shared" si="4"/>
        <v>FN</v>
      </c>
      <c r="AW17" s="15" t="s">
        <v>58</v>
      </c>
      <c r="AX17" t="str">
        <f t="shared" si="5"/>
        <v>TP</v>
      </c>
      <c r="AZ17" s="18" t="s">
        <v>73</v>
      </c>
      <c r="BA17" t="str">
        <f t="shared" si="6"/>
        <v>FN</v>
      </c>
      <c r="BC17" s="15" t="s">
        <v>58</v>
      </c>
      <c r="BD17" t="str">
        <f t="shared" si="7"/>
        <v>TP</v>
      </c>
    </row>
    <row r="18" spans="1:56" ht="28.2" x14ac:dyDescent="0.3">
      <c r="A18" s="4"/>
      <c r="B18" s="4" t="s">
        <v>61</v>
      </c>
      <c r="C18" s="5">
        <v>181171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44261.021145833336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70</v>
      </c>
      <c r="V18" s="4" t="s">
        <v>58</v>
      </c>
      <c r="W18" s="4">
        <v>0.8</v>
      </c>
      <c r="X18" s="4">
        <v>220</v>
      </c>
      <c r="Y18" s="4"/>
      <c r="AA18" s="5" t="s">
        <v>31</v>
      </c>
      <c r="AB18" s="5" t="b">
        <v>0</v>
      </c>
      <c r="AC18" s="5" t="s">
        <v>36</v>
      </c>
      <c r="AD18" s="5" t="b">
        <v>1</v>
      </c>
      <c r="AE18" s="5" t="s">
        <v>32</v>
      </c>
      <c r="AF18" s="5" t="s">
        <v>31</v>
      </c>
      <c r="AG18" s="5" t="s">
        <v>31</v>
      </c>
      <c r="AH18" s="5" t="b">
        <v>1</v>
      </c>
      <c r="AI18" s="17" t="s">
        <v>58</v>
      </c>
      <c r="AJ18" s="17" t="s">
        <v>58</v>
      </c>
      <c r="AK18" s="15" t="s">
        <v>58</v>
      </c>
      <c r="AL18" t="str">
        <f t="shared" si="0"/>
        <v>TP</v>
      </c>
      <c r="AM18" s="18" t="s">
        <v>73</v>
      </c>
      <c r="AN18" t="str">
        <f t="shared" si="1"/>
        <v>FN</v>
      </c>
      <c r="AO18" s="18" t="s">
        <v>73</v>
      </c>
      <c r="AP18" t="str">
        <f t="shared" si="2"/>
        <v>FN</v>
      </c>
      <c r="AR18" s="18" t="s">
        <v>73</v>
      </c>
      <c r="AS18" t="str">
        <f t="shared" si="3"/>
        <v>FN</v>
      </c>
      <c r="AT18" s="18" t="s">
        <v>73</v>
      </c>
      <c r="AU18" t="str">
        <f t="shared" si="4"/>
        <v>FN</v>
      </c>
      <c r="AW18" s="15" t="s">
        <v>58</v>
      </c>
      <c r="AX18" t="str">
        <f t="shared" si="5"/>
        <v>TP</v>
      </c>
      <c r="AZ18" s="15" t="s">
        <v>58</v>
      </c>
      <c r="BA18" t="str">
        <f t="shared" si="6"/>
        <v>TP</v>
      </c>
      <c r="BC18" s="15" t="s">
        <v>58</v>
      </c>
      <c r="BD18" t="str">
        <f t="shared" si="7"/>
        <v>TP</v>
      </c>
    </row>
    <row r="19" spans="1:56" ht="28.2" x14ac:dyDescent="0.3">
      <c r="A19" s="4"/>
      <c r="B19" s="4" t="s">
        <v>61</v>
      </c>
      <c r="C19" s="5">
        <v>181176</v>
      </c>
      <c r="D19" s="5" t="s">
        <v>37</v>
      </c>
      <c r="E19" s="5" t="s">
        <v>38</v>
      </c>
      <c r="F19" s="5" t="s">
        <v>39</v>
      </c>
      <c r="G19" s="5" t="s">
        <v>40</v>
      </c>
      <c r="H19" s="5" t="s">
        <v>28</v>
      </c>
      <c r="I19" s="5">
        <v>1</v>
      </c>
      <c r="J19" s="6">
        <v>44261.021909722222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36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4" t="s">
        <v>58</v>
      </c>
      <c r="W19" s="4">
        <v>0.8</v>
      </c>
      <c r="X19" s="4">
        <v>220</v>
      </c>
      <c r="Y19" s="4"/>
      <c r="AA19" s="5" t="s">
        <v>31</v>
      </c>
      <c r="AB19" s="5" t="b">
        <v>0</v>
      </c>
      <c r="AC19" s="5" t="s">
        <v>36</v>
      </c>
      <c r="AD19" s="5" t="b">
        <v>1</v>
      </c>
      <c r="AE19" s="5" t="s">
        <v>32</v>
      </c>
      <c r="AF19" s="5" t="s">
        <v>31</v>
      </c>
      <c r="AG19" s="5" t="s">
        <v>31</v>
      </c>
      <c r="AH19" s="5" t="b">
        <v>1</v>
      </c>
      <c r="AI19" s="17" t="s">
        <v>58</v>
      </c>
      <c r="AJ19" s="17" t="s">
        <v>58</v>
      </c>
      <c r="AK19" s="15" t="s">
        <v>58</v>
      </c>
      <c r="AL19" t="str">
        <f t="shared" si="0"/>
        <v>TP</v>
      </c>
      <c r="AM19" s="18" t="s">
        <v>73</v>
      </c>
      <c r="AN19" t="str">
        <f t="shared" si="1"/>
        <v>FN</v>
      </c>
      <c r="AO19" s="18" t="s">
        <v>73</v>
      </c>
      <c r="AP19" t="str">
        <f t="shared" si="2"/>
        <v>FN</v>
      </c>
      <c r="AR19" s="18" t="s">
        <v>73</v>
      </c>
      <c r="AS19" t="str">
        <f t="shared" si="3"/>
        <v>FN</v>
      </c>
      <c r="AT19" s="18" t="s">
        <v>73</v>
      </c>
      <c r="AU19" t="str">
        <f t="shared" si="4"/>
        <v>FN</v>
      </c>
      <c r="AW19" s="15" t="s">
        <v>58</v>
      </c>
      <c r="AX19" t="str">
        <f t="shared" si="5"/>
        <v>TP</v>
      </c>
      <c r="AZ19" s="15" t="s">
        <v>58</v>
      </c>
      <c r="BA19" t="str">
        <f t="shared" si="6"/>
        <v>TP</v>
      </c>
      <c r="BC19" s="15" t="s">
        <v>58</v>
      </c>
      <c r="BD19" t="str">
        <f t="shared" si="7"/>
        <v>TP</v>
      </c>
    </row>
    <row r="20" spans="1:56" ht="28.2" x14ac:dyDescent="0.3">
      <c r="A20" s="4"/>
      <c r="B20" s="4" t="s">
        <v>62</v>
      </c>
      <c r="C20" s="5">
        <v>181200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28</v>
      </c>
      <c r="I20" s="5">
        <v>1</v>
      </c>
      <c r="J20" s="6">
        <v>44261.048171296294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31</v>
      </c>
      <c r="S20" s="5" t="s">
        <v>31</v>
      </c>
      <c r="T20" s="4"/>
      <c r="U20" s="4" t="s">
        <v>58</v>
      </c>
      <c r="V20" s="4" t="s">
        <v>58</v>
      </c>
      <c r="W20" s="4">
        <v>14.6</v>
      </c>
      <c r="X20" s="4">
        <v>220</v>
      </c>
      <c r="Y20" s="4"/>
      <c r="AA20" s="5" t="s">
        <v>31</v>
      </c>
      <c r="AB20" s="5" t="b">
        <v>0</v>
      </c>
      <c r="AC20" s="5" t="s">
        <v>31</v>
      </c>
      <c r="AD20" s="5" t="b">
        <v>1</v>
      </c>
      <c r="AE20" s="5" t="s">
        <v>32</v>
      </c>
      <c r="AF20" s="5" t="s">
        <v>31</v>
      </c>
      <c r="AG20" s="5" t="s">
        <v>31</v>
      </c>
      <c r="AH20" s="5" t="b">
        <v>1</v>
      </c>
      <c r="AI20" s="17" t="s">
        <v>58</v>
      </c>
      <c r="AJ20" s="17" t="s">
        <v>58</v>
      </c>
      <c r="AK20" s="15" t="s">
        <v>58</v>
      </c>
      <c r="AL20" t="str">
        <f t="shared" si="0"/>
        <v>TP</v>
      </c>
      <c r="AM20" s="18" t="s">
        <v>73</v>
      </c>
      <c r="AN20" t="str">
        <f t="shared" si="1"/>
        <v>FN</v>
      </c>
      <c r="AO20" s="18" t="s">
        <v>73</v>
      </c>
      <c r="AP20" t="str">
        <f t="shared" si="2"/>
        <v>FN</v>
      </c>
      <c r="AR20" s="15" t="s">
        <v>58</v>
      </c>
      <c r="AS20" t="str">
        <f t="shared" si="3"/>
        <v>TP</v>
      </c>
      <c r="AT20" s="15" t="s">
        <v>58</v>
      </c>
      <c r="AU20" t="str">
        <f t="shared" si="4"/>
        <v>TP</v>
      </c>
      <c r="AW20" s="15" t="s">
        <v>58</v>
      </c>
      <c r="AX20" t="str">
        <f t="shared" si="5"/>
        <v>TP</v>
      </c>
      <c r="AZ20" s="15" t="s">
        <v>58</v>
      </c>
      <c r="BA20" t="str">
        <f t="shared" si="6"/>
        <v>TP</v>
      </c>
      <c r="BC20" s="15" t="s">
        <v>58</v>
      </c>
      <c r="BD20" t="str">
        <f t="shared" si="7"/>
        <v>TP</v>
      </c>
    </row>
    <row r="21" spans="1:56" ht="42" x14ac:dyDescent="0.3">
      <c r="A21" s="4"/>
      <c r="B21" s="4" t="s">
        <v>63</v>
      </c>
      <c r="C21" s="5">
        <v>181211</v>
      </c>
      <c r="D21" s="5" t="s">
        <v>53</v>
      </c>
      <c r="E21" s="5" t="s">
        <v>54</v>
      </c>
      <c r="F21" s="5" t="s">
        <v>55</v>
      </c>
      <c r="G21" s="5" t="s">
        <v>27</v>
      </c>
      <c r="H21" s="5" t="s">
        <v>28</v>
      </c>
      <c r="I21" s="5">
        <v>1</v>
      </c>
      <c r="J21" s="6">
        <v>44261.054293981484</v>
      </c>
      <c r="K21" s="5" t="s">
        <v>30</v>
      </c>
      <c r="L21" s="5" t="b">
        <v>1</v>
      </c>
      <c r="M21" s="5" t="s">
        <v>31</v>
      </c>
      <c r="N21" s="5" t="b">
        <v>0</v>
      </c>
      <c r="O21" s="5" t="s">
        <v>31</v>
      </c>
      <c r="P21" s="5" t="b">
        <v>1</v>
      </c>
      <c r="Q21" s="5" t="s">
        <v>32</v>
      </c>
      <c r="R21" s="5" t="s">
        <v>36</v>
      </c>
      <c r="S21" s="5" t="s">
        <v>31</v>
      </c>
      <c r="T21" s="4"/>
      <c r="U21" s="4" t="s">
        <v>69</v>
      </c>
      <c r="V21" s="4" t="s">
        <v>70</v>
      </c>
      <c r="W21" s="4">
        <v>-5.8</v>
      </c>
      <c r="X21" s="4">
        <v>180</v>
      </c>
      <c r="Y21" s="4"/>
      <c r="AA21" s="5" t="s">
        <v>31</v>
      </c>
      <c r="AB21" s="5" t="b">
        <v>0</v>
      </c>
      <c r="AC21" s="5" t="s">
        <v>31</v>
      </c>
      <c r="AD21" s="5" t="b">
        <v>1</v>
      </c>
      <c r="AE21" s="5" t="s">
        <v>32</v>
      </c>
      <c r="AF21" s="5" t="s">
        <v>31</v>
      </c>
      <c r="AG21" s="5" t="s">
        <v>36</v>
      </c>
      <c r="AH21" s="5" t="b">
        <v>1</v>
      </c>
      <c r="AI21" s="17" t="s">
        <v>70</v>
      </c>
      <c r="AJ21" s="17" t="s">
        <v>111</v>
      </c>
      <c r="AK21" s="15" t="s">
        <v>58</v>
      </c>
      <c r="AL21" t="str">
        <f t="shared" si="0"/>
        <v>FP</v>
      </c>
      <c r="AM21" s="18" t="s">
        <v>73</v>
      </c>
      <c r="AN21" t="str">
        <f t="shared" si="1"/>
        <v>TN</v>
      </c>
      <c r="AO21" s="18" t="s">
        <v>73</v>
      </c>
      <c r="AP21" t="s">
        <v>99</v>
      </c>
      <c r="AR21" s="15" t="s">
        <v>58</v>
      </c>
      <c r="AS21" t="str">
        <f t="shared" si="3"/>
        <v>FP</v>
      </c>
      <c r="AT21" s="15" t="s">
        <v>58</v>
      </c>
      <c r="AU21" t="str">
        <f t="shared" si="4"/>
        <v>FP</v>
      </c>
      <c r="AW21" s="15" t="s">
        <v>58</v>
      </c>
      <c r="AX21" t="str">
        <f t="shared" si="5"/>
        <v>FP</v>
      </c>
      <c r="AZ21" s="15" t="s">
        <v>58</v>
      </c>
      <c r="BA21" t="str">
        <f t="shared" si="6"/>
        <v>FP</v>
      </c>
      <c r="BC21" s="18" t="s">
        <v>73</v>
      </c>
      <c r="BD21" t="str">
        <f t="shared" si="7"/>
        <v>TN</v>
      </c>
    </row>
    <row r="22" spans="1:56" ht="42" x14ac:dyDescent="0.3">
      <c r="A22" s="4"/>
      <c r="B22" s="7" t="s">
        <v>63</v>
      </c>
      <c r="C22" s="5">
        <v>181209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44261.054270833331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36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4" t="s">
        <v>58</v>
      </c>
      <c r="W22" s="4">
        <v>42.2</v>
      </c>
      <c r="X22" s="4">
        <v>240</v>
      </c>
      <c r="Y22" s="4"/>
      <c r="AA22" s="5" t="s">
        <v>31</v>
      </c>
      <c r="AB22" s="5" t="b">
        <v>1</v>
      </c>
      <c r="AC22" s="5" t="s">
        <v>36</v>
      </c>
      <c r="AD22" s="5" t="b">
        <v>1</v>
      </c>
      <c r="AE22" s="5" t="s">
        <v>32</v>
      </c>
      <c r="AF22" s="5" t="s">
        <v>31</v>
      </c>
      <c r="AG22" s="5" t="s">
        <v>31</v>
      </c>
      <c r="AH22" s="5" t="b">
        <v>1</v>
      </c>
      <c r="AI22" s="17" t="s">
        <v>58</v>
      </c>
      <c r="AJ22" s="19"/>
      <c r="AK22" s="15"/>
      <c r="AM22" s="15"/>
    </row>
    <row r="23" spans="1:56" ht="42" x14ac:dyDescent="0.3">
      <c r="A23" s="4"/>
      <c r="B23" s="4" t="s">
        <v>64</v>
      </c>
      <c r="C23" s="5">
        <v>181264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1</v>
      </c>
      <c r="M23" s="5" t="s">
        <v>31</v>
      </c>
      <c r="N23" s="5" t="b">
        <v>1</v>
      </c>
      <c r="O23" s="5" t="s">
        <v>31</v>
      </c>
      <c r="P23" s="5" t="b">
        <v>1</v>
      </c>
      <c r="Q23" s="5" t="s">
        <v>32</v>
      </c>
      <c r="R23" s="5" t="s">
        <v>31</v>
      </c>
      <c r="S23" s="5" t="s">
        <v>31</v>
      </c>
      <c r="T23" s="4"/>
      <c r="U23" s="4" t="s">
        <v>58</v>
      </c>
      <c r="V23" s="4" t="s">
        <v>58</v>
      </c>
      <c r="W23" s="4">
        <v>35.409999999999997</v>
      </c>
      <c r="X23" s="4"/>
      <c r="Y23" s="4"/>
      <c r="AA23" s="5" t="s">
        <v>31</v>
      </c>
      <c r="AB23" s="5" t="b">
        <v>1</v>
      </c>
      <c r="AC23" s="5" t="s">
        <v>31</v>
      </c>
      <c r="AD23" s="5" t="b">
        <v>1</v>
      </c>
      <c r="AE23" s="5" t="s">
        <v>32</v>
      </c>
      <c r="AF23" s="5" t="s">
        <v>31</v>
      </c>
      <c r="AG23" s="5" t="s">
        <v>31</v>
      </c>
      <c r="AH23" s="5" t="b">
        <v>1</v>
      </c>
      <c r="AI23" s="17" t="s">
        <v>58</v>
      </c>
      <c r="AJ23" s="17" t="s">
        <v>58</v>
      </c>
      <c r="AK23" s="15" t="s">
        <v>58</v>
      </c>
      <c r="AL23" t="str">
        <f t="shared" si="0"/>
        <v>TP</v>
      </c>
      <c r="AM23" s="15" t="s">
        <v>58</v>
      </c>
      <c r="AN23" t="str">
        <f t="shared" si="1"/>
        <v>TP</v>
      </c>
      <c r="AO23" s="15" t="s">
        <v>58</v>
      </c>
      <c r="AP23" t="str">
        <f t="shared" si="2"/>
        <v>TP</v>
      </c>
      <c r="AR23" s="15" t="s">
        <v>58</v>
      </c>
      <c r="AS23" t="str">
        <f t="shared" si="3"/>
        <v>TP</v>
      </c>
      <c r="AT23" s="15" t="s">
        <v>58</v>
      </c>
      <c r="AU23" t="str">
        <f t="shared" si="4"/>
        <v>TP</v>
      </c>
      <c r="AW23" s="15" t="s">
        <v>58</v>
      </c>
      <c r="AX23" t="str">
        <f t="shared" si="5"/>
        <v>TP</v>
      </c>
      <c r="AZ23" s="15" t="s">
        <v>58</v>
      </c>
      <c r="BA23" t="str">
        <f t="shared" si="6"/>
        <v>TP</v>
      </c>
      <c r="BC23" s="15" t="s">
        <v>58</v>
      </c>
      <c r="BD23" t="str">
        <f t="shared" si="7"/>
        <v>TP</v>
      </c>
    </row>
    <row r="24" spans="1:56" ht="28.2" x14ac:dyDescent="0.3">
      <c r="A24" s="4"/>
      <c r="B24" s="4" t="s">
        <v>64</v>
      </c>
      <c r="C24" s="5">
        <v>181265</v>
      </c>
      <c r="D24" s="5" t="s">
        <v>33</v>
      </c>
      <c r="E24" s="5" t="s">
        <v>34</v>
      </c>
      <c r="F24" s="5" t="s">
        <v>35</v>
      </c>
      <c r="G24" s="5" t="s">
        <v>27</v>
      </c>
      <c r="H24" s="5" t="s">
        <v>28</v>
      </c>
      <c r="I24" s="5">
        <v>1</v>
      </c>
      <c r="J24" s="6">
        <v>44261.111307870371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36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57.6</v>
      </c>
      <c r="X24" s="4">
        <v>390</v>
      </c>
      <c r="Y24" s="4"/>
      <c r="AA24" s="5" t="s">
        <v>31</v>
      </c>
      <c r="AB24" s="5" t="b">
        <v>0</v>
      </c>
      <c r="AC24" s="5" t="s">
        <v>36</v>
      </c>
      <c r="AD24" s="5" t="b">
        <v>1</v>
      </c>
      <c r="AE24" s="5" t="s">
        <v>32</v>
      </c>
      <c r="AF24" s="5" t="s">
        <v>31</v>
      </c>
      <c r="AG24" s="5" t="s">
        <v>36</v>
      </c>
      <c r="AH24" s="5" t="b">
        <v>0</v>
      </c>
      <c r="AI24" s="17" t="s">
        <v>58</v>
      </c>
      <c r="AJ24" s="4" t="s">
        <v>58</v>
      </c>
      <c r="AK24" s="15" t="s">
        <v>58</v>
      </c>
      <c r="AL24" t="str">
        <f t="shared" si="0"/>
        <v>TP</v>
      </c>
      <c r="AM24" s="18" t="s">
        <v>73</v>
      </c>
      <c r="AN24" t="str">
        <f t="shared" si="1"/>
        <v>FN</v>
      </c>
      <c r="AO24" s="18" t="s">
        <v>73</v>
      </c>
      <c r="AP24" t="str">
        <f t="shared" si="2"/>
        <v>FN</v>
      </c>
      <c r="AR24" s="18" t="s">
        <v>73</v>
      </c>
      <c r="AS24" t="str">
        <f t="shared" si="3"/>
        <v>FN</v>
      </c>
      <c r="AT24" s="18" t="s">
        <v>73</v>
      </c>
      <c r="AU24" t="str">
        <f t="shared" si="4"/>
        <v>FN</v>
      </c>
      <c r="AW24" s="15" t="s">
        <v>58</v>
      </c>
      <c r="AX24" t="str">
        <f t="shared" si="5"/>
        <v>TP</v>
      </c>
      <c r="AZ24" s="18" t="s">
        <v>73</v>
      </c>
      <c r="BA24" t="str">
        <f t="shared" si="6"/>
        <v>FN</v>
      </c>
      <c r="BC24" s="15" t="s">
        <v>58</v>
      </c>
      <c r="BD24" t="str">
        <f t="shared" si="7"/>
        <v>TP</v>
      </c>
    </row>
    <row r="25" spans="1:56" ht="28.2" x14ac:dyDescent="0.3">
      <c r="A25" s="4"/>
      <c r="B25" s="4" t="s">
        <v>65</v>
      </c>
      <c r="C25" s="5">
        <v>181266</v>
      </c>
      <c r="D25" s="5" t="s">
        <v>45</v>
      </c>
      <c r="E25" s="5" t="s">
        <v>46</v>
      </c>
      <c r="F25" s="5" t="s">
        <v>47</v>
      </c>
      <c r="G25" s="5" t="s">
        <v>27</v>
      </c>
      <c r="H25" s="5" t="s">
        <v>28</v>
      </c>
      <c r="I25" s="5">
        <v>1</v>
      </c>
      <c r="J25" s="6">
        <v>44261.114560185182</v>
      </c>
      <c r="K25" s="5" t="s">
        <v>30</v>
      </c>
      <c r="L25" s="5" t="b">
        <v>0</v>
      </c>
      <c r="M25" s="5" t="s">
        <v>31</v>
      </c>
      <c r="N25" s="5" t="b">
        <v>0</v>
      </c>
      <c r="O25" s="5" t="s">
        <v>31</v>
      </c>
      <c r="P25" s="5" t="b">
        <v>1</v>
      </c>
      <c r="Q25" s="5" t="s">
        <v>32</v>
      </c>
      <c r="R25" s="5" t="s">
        <v>36</v>
      </c>
      <c r="S25" s="5" t="s">
        <v>31</v>
      </c>
      <c r="T25" s="4"/>
      <c r="U25" s="4" t="s">
        <v>58</v>
      </c>
      <c r="V25" s="4" t="s">
        <v>58</v>
      </c>
      <c r="W25" s="4">
        <v>56.7</v>
      </c>
      <c r="X25" s="4">
        <v>390</v>
      </c>
      <c r="Y25" s="4"/>
      <c r="AA25" s="5" t="s">
        <v>31</v>
      </c>
      <c r="AB25" s="5" t="b">
        <v>0</v>
      </c>
      <c r="AC25" s="5" t="s">
        <v>31</v>
      </c>
      <c r="AD25" s="5" t="b">
        <v>1</v>
      </c>
      <c r="AE25" s="5" t="s">
        <v>32</v>
      </c>
      <c r="AF25" s="5" t="s">
        <v>31</v>
      </c>
      <c r="AG25" s="5" t="s">
        <v>36</v>
      </c>
      <c r="AH25" s="5" t="b">
        <v>0</v>
      </c>
      <c r="AI25" s="17" t="s">
        <v>58</v>
      </c>
      <c r="AJ25" s="17" t="s">
        <v>58</v>
      </c>
      <c r="AK25" s="15" t="s">
        <v>58</v>
      </c>
      <c r="AL25" t="str">
        <f t="shared" si="0"/>
        <v>TP</v>
      </c>
      <c r="AM25" s="18" t="s">
        <v>73</v>
      </c>
      <c r="AN25" t="str">
        <f t="shared" si="1"/>
        <v>FN</v>
      </c>
      <c r="AO25" s="18" t="s">
        <v>73</v>
      </c>
      <c r="AP25" t="str">
        <f t="shared" si="2"/>
        <v>FN</v>
      </c>
      <c r="AR25" s="15" t="s">
        <v>58</v>
      </c>
      <c r="AS25" t="str">
        <f t="shared" si="3"/>
        <v>TP</v>
      </c>
      <c r="AT25" s="15" t="s">
        <v>58</v>
      </c>
      <c r="AU25" t="str">
        <f t="shared" si="4"/>
        <v>TP</v>
      </c>
      <c r="AW25" s="15" t="s">
        <v>58</v>
      </c>
      <c r="AX25" t="str">
        <f t="shared" si="5"/>
        <v>TP</v>
      </c>
      <c r="AZ25" s="15" t="s">
        <v>58</v>
      </c>
      <c r="BA25" t="str">
        <f t="shared" si="6"/>
        <v>TP</v>
      </c>
      <c r="BC25" s="15" t="s">
        <v>58</v>
      </c>
      <c r="BD25" t="str">
        <f t="shared" si="7"/>
        <v>TP</v>
      </c>
    </row>
    <row r="26" spans="1:56" ht="28.2" x14ac:dyDescent="0.3">
      <c r="A26" s="4"/>
      <c r="B26" s="4" t="s">
        <v>65</v>
      </c>
      <c r="C26" s="5">
        <v>181267</v>
      </c>
      <c r="D26" s="5" t="s">
        <v>33</v>
      </c>
      <c r="E26" s="5" t="s">
        <v>34</v>
      </c>
      <c r="F26" s="5" t="s">
        <v>35</v>
      </c>
      <c r="G26" s="5" t="s">
        <v>27</v>
      </c>
      <c r="H26" s="5" t="s">
        <v>28</v>
      </c>
      <c r="I26" s="5">
        <v>1</v>
      </c>
      <c r="J26" s="6">
        <v>44261.114560185182</v>
      </c>
      <c r="K26" s="5" t="s">
        <v>30</v>
      </c>
      <c r="L26" s="5" t="b">
        <v>0</v>
      </c>
      <c r="M26" s="5" t="s">
        <v>31</v>
      </c>
      <c r="N26" s="5" t="b">
        <v>0</v>
      </c>
      <c r="O26" s="5" t="s">
        <v>36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58</v>
      </c>
      <c r="V26" s="4" t="s">
        <v>58</v>
      </c>
      <c r="W26" s="4">
        <v>57.6</v>
      </c>
      <c r="X26" s="4">
        <v>390</v>
      </c>
      <c r="Y26" s="4"/>
      <c r="AA26" s="5" t="s">
        <v>31</v>
      </c>
      <c r="AB26" s="5" t="b">
        <v>0</v>
      </c>
      <c r="AC26" s="5" t="s">
        <v>36</v>
      </c>
      <c r="AD26" s="5" t="b">
        <v>1</v>
      </c>
      <c r="AE26" s="5" t="s">
        <v>32</v>
      </c>
      <c r="AF26" s="5" t="s">
        <v>31</v>
      </c>
      <c r="AG26" s="5" t="s">
        <v>36</v>
      </c>
      <c r="AH26" s="5" t="b">
        <v>0</v>
      </c>
      <c r="AI26" s="17" t="s">
        <v>58</v>
      </c>
      <c r="AJ26" s="17" t="s">
        <v>58</v>
      </c>
      <c r="AK26" s="15" t="s">
        <v>58</v>
      </c>
      <c r="AL26" t="str">
        <f t="shared" si="0"/>
        <v>TP</v>
      </c>
      <c r="AM26" s="18" t="s">
        <v>73</v>
      </c>
      <c r="AN26" t="str">
        <f t="shared" si="1"/>
        <v>FN</v>
      </c>
      <c r="AO26" s="18" t="s">
        <v>73</v>
      </c>
      <c r="AP26" t="str">
        <f t="shared" si="2"/>
        <v>FN</v>
      </c>
      <c r="AR26" s="18" t="s">
        <v>73</v>
      </c>
      <c r="AS26" t="str">
        <f t="shared" si="3"/>
        <v>FN</v>
      </c>
      <c r="AT26" s="18" t="s">
        <v>73</v>
      </c>
      <c r="AU26" t="str">
        <f t="shared" si="4"/>
        <v>FN</v>
      </c>
      <c r="AW26" s="15" t="s">
        <v>58</v>
      </c>
      <c r="AX26" t="str">
        <f t="shared" si="5"/>
        <v>TP</v>
      </c>
      <c r="AZ26" s="18" t="s">
        <v>73</v>
      </c>
      <c r="BA26" t="str">
        <f t="shared" si="6"/>
        <v>FN</v>
      </c>
      <c r="BC26" s="15" t="s">
        <v>58</v>
      </c>
      <c r="BD26" t="str">
        <f t="shared" si="7"/>
        <v>TP</v>
      </c>
    </row>
    <row r="27" spans="1:56" ht="42" x14ac:dyDescent="0.3">
      <c r="A27" s="4"/>
      <c r="B27" s="4" t="s">
        <v>66</v>
      </c>
      <c r="C27" s="5">
        <v>181268</v>
      </c>
      <c r="D27" s="5" t="s">
        <v>53</v>
      </c>
      <c r="E27" s="5" t="s">
        <v>54</v>
      </c>
      <c r="F27" s="5" t="s">
        <v>55</v>
      </c>
      <c r="G27" s="5" t="s">
        <v>27</v>
      </c>
      <c r="H27" s="5" t="s">
        <v>28</v>
      </c>
      <c r="I27" s="5">
        <v>1</v>
      </c>
      <c r="J27" s="6">
        <v>44261.117511574077</v>
      </c>
      <c r="K27" s="5" t="s">
        <v>30</v>
      </c>
      <c r="L27" s="5" t="b">
        <v>1</v>
      </c>
      <c r="M27" s="5" t="s">
        <v>31</v>
      </c>
      <c r="N27" s="5" t="b">
        <v>0</v>
      </c>
      <c r="O27" s="5" t="s">
        <v>31</v>
      </c>
      <c r="P27" s="5" t="b">
        <v>1</v>
      </c>
      <c r="Q27" s="5" t="s">
        <v>32</v>
      </c>
      <c r="R27" s="5" t="s">
        <v>36</v>
      </c>
      <c r="S27" s="5" t="s">
        <v>31</v>
      </c>
      <c r="T27" s="4"/>
      <c r="U27" s="4" t="s">
        <v>69</v>
      </c>
      <c r="V27" s="4" t="s">
        <v>70</v>
      </c>
      <c r="W27" s="11">
        <v>-5.8</v>
      </c>
      <c r="X27" s="4">
        <v>180</v>
      </c>
      <c r="Y27" s="4"/>
      <c r="AA27" s="5" t="s">
        <v>31</v>
      </c>
      <c r="AB27" s="5" t="b">
        <v>0</v>
      </c>
      <c r="AC27" s="5" t="s">
        <v>31</v>
      </c>
      <c r="AD27" s="5" t="b">
        <v>1</v>
      </c>
      <c r="AE27" s="5" t="s">
        <v>32</v>
      </c>
      <c r="AF27" s="5" t="s">
        <v>31</v>
      </c>
      <c r="AG27" s="5" t="s">
        <v>36</v>
      </c>
      <c r="AH27" s="5" t="b">
        <v>1</v>
      </c>
      <c r="AI27" s="17" t="s">
        <v>70</v>
      </c>
      <c r="AJ27" s="17" t="s">
        <v>111</v>
      </c>
      <c r="AK27" s="15" t="s">
        <v>58</v>
      </c>
      <c r="AL27" t="str">
        <f t="shared" si="0"/>
        <v>FP</v>
      </c>
      <c r="AM27" s="18" t="s">
        <v>73</v>
      </c>
      <c r="AN27" t="str">
        <f t="shared" si="1"/>
        <v>TN</v>
      </c>
      <c r="AO27" s="18" t="s">
        <v>73</v>
      </c>
      <c r="AP27" t="s">
        <v>99</v>
      </c>
      <c r="AR27" s="15" t="s">
        <v>58</v>
      </c>
      <c r="AS27" t="str">
        <f t="shared" si="3"/>
        <v>FP</v>
      </c>
      <c r="AT27" s="15" t="s">
        <v>58</v>
      </c>
      <c r="AU27" t="str">
        <f t="shared" si="4"/>
        <v>FP</v>
      </c>
      <c r="AW27" s="15" t="s">
        <v>58</v>
      </c>
      <c r="AX27" t="str">
        <f t="shared" si="5"/>
        <v>FP</v>
      </c>
      <c r="AZ27" s="15" t="s">
        <v>58</v>
      </c>
      <c r="BA27" t="str">
        <f t="shared" si="6"/>
        <v>FP</v>
      </c>
      <c r="BC27" s="18" t="s">
        <v>73</v>
      </c>
      <c r="BD27" t="str">
        <f t="shared" si="7"/>
        <v>TN</v>
      </c>
    </row>
    <row r="28" spans="1:56" x14ac:dyDescent="0.3">
      <c r="A28" s="4"/>
      <c r="B28" s="4" t="s">
        <v>66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AA28" s="4"/>
      <c r="AB28" s="4"/>
      <c r="AC28" s="4"/>
      <c r="AD28" s="4"/>
      <c r="AE28" s="4"/>
      <c r="AF28" s="4"/>
      <c r="AG28" s="4"/>
      <c r="AH28" s="4"/>
      <c r="AI28" s="17"/>
      <c r="AJ28" s="17"/>
    </row>
    <row r="29" spans="1:56" ht="28.2" x14ac:dyDescent="0.3">
      <c r="A29" s="4"/>
      <c r="B29" s="4" t="s">
        <v>67</v>
      </c>
      <c r="C29" s="5">
        <v>181367</v>
      </c>
      <c r="D29" s="5" t="s">
        <v>48</v>
      </c>
      <c r="E29" s="5" t="s">
        <v>49</v>
      </c>
      <c r="F29" s="5" t="s">
        <v>50</v>
      </c>
      <c r="G29" s="5" t="s">
        <v>51</v>
      </c>
      <c r="H29" s="5" t="s">
        <v>28</v>
      </c>
      <c r="I29" s="5">
        <v>1</v>
      </c>
      <c r="J29" s="6">
        <v>44261.176828703705</v>
      </c>
      <c r="K29" s="5" t="s">
        <v>30</v>
      </c>
      <c r="L29" s="5" t="b">
        <v>1</v>
      </c>
      <c r="M29" s="5" t="s">
        <v>31</v>
      </c>
      <c r="N29" s="5" t="b">
        <v>0</v>
      </c>
      <c r="O29" s="5" t="s">
        <v>31</v>
      </c>
      <c r="P29" s="5" t="b">
        <v>0</v>
      </c>
      <c r="Q29" s="5" t="s">
        <v>52</v>
      </c>
      <c r="R29" s="5" t="s">
        <v>31</v>
      </c>
      <c r="S29" s="5" t="s">
        <v>31</v>
      </c>
      <c r="T29" s="4"/>
      <c r="U29" s="4" t="s">
        <v>69</v>
      </c>
      <c r="V29" s="4" t="s">
        <v>69</v>
      </c>
      <c r="W29" s="4">
        <v>-58</v>
      </c>
      <c r="X29" s="4">
        <v>80</v>
      </c>
      <c r="Y29" s="4"/>
      <c r="AA29" s="5" t="s">
        <v>31</v>
      </c>
      <c r="AB29" s="5" t="b">
        <v>0</v>
      </c>
      <c r="AC29" s="5" t="s">
        <v>31</v>
      </c>
      <c r="AD29" s="5" t="b">
        <v>0</v>
      </c>
      <c r="AE29" s="5" t="s">
        <v>52</v>
      </c>
      <c r="AF29" s="5" t="s">
        <v>31</v>
      </c>
      <c r="AG29" s="5" t="s">
        <v>31</v>
      </c>
      <c r="AH29" s="5" t="b">
        <v>1</v>
      </c>
      <c r="AI29" s="17" t="s">
        <v>69</v>
      </c>
      <c r="AJ29" s="17" t="s">
        <v>111</v>
      </c>
      <c r="AK29" s="15" t="s">
        <v>58</v>
      </c>
      <c r="AL29" t="str">
        <f t="shared" si="0"/>
        <v>FP</v>
      </c>
      <c r="AM29" s="18" t="s">
        <v>73</v>
      </c>
      <c r="AN29" t="str">
        <f t="shared" si="1"/>
        <v>TN</v>
      </c>
      <c r="AO29" s="18" t="s">
        <v>73</v>
      </c>
      <c r="AP29" t="s">
        <v>99</v>
      </c>
      <c r="AR29" s="18" t="s">
        <v>73</v>
      </c>
      <c r="AS29" t="str">
        <f t="shared" si="3"/>
        <v>TN</v>
      </c>
      <c r="AT29" s="18" t="s">
        <v>73</v>
      </c>
      <c r="AU29" t="str">
        <f t="shared" si="4"/>
        <v>TN</v>
      </c>
      <c r="AW29" s="18" t="s">
        <v>73</v>
      </c>
      <c r="AX29" t="str">
        <f t="shared" si="5"/>
        <v>TN</v>
      </c>
      <c r="AZ29" s="18" t="s">
        <v>73</v>
      </c>
      <c r="BA29" t="str">
        <f t="shared" si="6"/>
        <v>TN</v>
      </c>
      <c r="BC29" s="18" t="s">
        <v>73</v>
      </c>
      <c r="BD29" t="str">
        <f t="shared" si="7"/>
        <v>TN</v>
      </c>
    </row>
    <row r="30" spans="1:56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56" x14ac:dyDescent="0.3">
      <c r="AK31" t="s">
        <v>96</v>
      </c>
      <c r="AL31">
        <f>COUNTIF(AL2:AL30,"TP")</f>
        <v>18</v>
      </c>
      <c r="AN31">
        <f>COUNTIF(AN2:AN30,"TP")</f>
        <v>4</v>
      </c>
      <c r="AP31">
        <f>COUNTIF(AP2:AP30,"TP")</f>
        <v>4</v>
      </c>
      <c r="AS31">
        <f>COUNTIF(AS2:AS30,"TP")</f>
        <v>10</v>
      </c>
      <c r="AU31">
        <f>COUNTIF(AU2:AU30,"TP")</f>
        <v>10</v>
      </c>
      <c r="AX31">
        <f>COUNTIF(AX2:AX30,"TP")</f>
        <v>18</v>
      </c>
      <c r="BA31">
        <f>COUNTIF(BA2:BA30,"TP")</f>
        <v>14</v>
      </c>
      <c r="BD31">
        <f>COUNTIF(BD2:BD30,"TP")</f>
        <v>18</v>
      </c>
    </row>
    <row r="32" spans="1:56" x14ac:dyDescent="0.3">
      <c r="AK32" t="s">
        <v>97</v>
      </c>
      <c r="AL32">
        <f>COUNTIF(AL2:AL30,"FN")</f>
        <v>0</v>
      </c>
      <c r="AN32">
        <f>COUNTIF(AN2:AN30,"FN")</f>
        <v>14</v>
      </c>
      <c r="AP32">
        <f>COUNTIF(AP2:AP30,"FN")</f>
        <v>14</v>
      </c>
      <c r="AS32">
        <f>COUNTIF(AS2:AS30,"FN")</f>
        <v>8</v>
      </c>
      <c r="AU32">
        <f>COUNTIF(AU2:AU30,"FN")</f>
        <v>8</v>
      </c>
      <c r="AX32">
        <f>COUNTIF(AX2:AX30,"FN")</f>
        <v>0</v>
      </c>
      <c r="BA32">
        <f>COUNTIF(BA2:BA30,"FN")</f>
        <v>4</v>
      </c>
      <c r="BD32">
        <f>COUNTIF(BD2:BD30,"FN")</f>
        <v>0</v>
      </c>
    </row>
    <row r="33" spans="26:56" x14ac:dyDescent="0.3">
      <c r="Z33" t="s">
        <v>58</v>
      </c>
      <c r="AA33">
        <v>17</v>
      </c>
      <c r="AB33">
        <v>18</v>
      </c>
      <c r="AK33" t="s">
        <v>98</v>
      </c>
      <c r="AL33">
        <f>COUNTIF(AL2:AL30,"FP")</f>
        <v>6</v>
      </c>
      <c r="AN33">
        <f>COUNTIF(AN2:AN30,"FP")</f>
        <v>0</v>
      </c>
      <c r="AP33">
        <f>COUNTIF(AP2:AP30,"FP")</f>
        <v>0</v>
      </c>
      <c r="AS33">
        <f>COUNTIF(AS2:AS30,"FP")</f>
        <v>4</v>
      </c>
      <c r="AU33">
        <f>COUNTIF(AU2:AU30,"FP")</f>
        <v>4</v>
      </c>
      <c r="AX33">
        <f>COUNTIF(AX2:AX30,"FP")</f>
        <v>4</v>
      </c>
      <c r="BA33">
        <f>COUNTIF(BA2:BA30,"FP")</f>
        <v>4</v>
      </c>
      <c r="BD33">
        <f>COUNTIF(BD2:BD30,"FP")</f>
        <v>0</v>
      </c>
    </row>
    <row r="34" spans="26:56" x14ac:dyDescent="0.3">
      <c r="Z34" t="s">
        <v>71</v>
      </c>
      <c r="AA34">
        <v>1</v>
      </c>
      <c r="AB34">
        <v>4</v>
      </c>
      <c r="AK34" t="s">
        <v>99</v>
      </c>
      <c r="AL34">
        <f>COUNTIF(AL2:AL30,"TN")</f>
        <v>0</v>
      </c>
      <c r="AN34">
        <f>COUNTIF(AN2:AN30,"TN")</f>
        <v>6</v>
      </c>
      <c r="AP34">
        <f>COUNTIF(AP2:AP30,"TN")</f>
        <v>6</v>
      </c>
      <c r="AS34">
        <f>COUNTIF(AS2:AS30,"TN")</f>
        <v>2</v>
      </c>
      <c r="AU34">
        <f>COUNTIF(AU2:AU30,"TN")</f>
        <v>2</v>
      </c>
      <c r="AX34">
        <f>COUNTIF(AX2:AX30,"TN")</f>
        <v>2</v>
      </c>
      <c r="BA34">
        <f>COUNTIF(BA2:BA30,"TN")</f>
        <v>2</v>
      </c>
      <c r="BD34">
        <f>COUNTIF(BD2:BD30,"TN")</f>
        <v>6</v>
      </c>
    </row>
    <row r="35" spans="26:56" x14ac:dyDescent="0.3">
      <c r="Z35" t="s">
        <v>72</v>
      </c>
      <c r="AA35">
        <v>6</v>
      </c>
      <c r="AB35">
        <v>2</v>
      </c>
    </row>
    <row r="38" spans="26:56" x14ac:dyDescent="0.3">
      <c r="Z38" t="s">
        <v>73</v>
      </c>
      <c r="AA38">
        <v>7</v>
      </c>
      <c r="AB38">
        <v>6</v>
      </c>
    </row>
    <row r="39" spans="26:56" x14ac:dyDescent="0.3">
      <c r="Z39" t="s">
        <v>58</v>
      </c>
      <c r="AA39">
        <v>17</v>
      </c>
      <c r="AB3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80B5F-2B0B-4B34-BD23-49D6C13E7EB5}">
  <dimension ref="A1:AZ40"/>
  <sheetViews>
    <sheetView workbookViewId="0">
      <pane ySplit="1" topLeftCell="A2" activePane="bottomLeft" state="frozen"/>
      <selection pane="bottomLeft" activeCell="AF46" sqref="AF46"/>
    </sheetView>
  </sheetViews>
  <sheetFormatPr defaultRowHeight="14.4" x14ac:dyDescent="0.3"/>
  <cols>
    <col min="10" max="10" width="22.21875" customWidth="1"/>
    <col min="21" max="21" width="11.44140625" customWidth="1"/>
    <col min="22" max="22" width="12.109375" customWidth="1"/>
  </cols>
  <sheetData>
    <row r="1" spans="1:52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/>
      <c r="U1" s="3" t="s">
        <v>22</v>
      </c>
      <c r="V1" s="3" t="s">
        <v>23</v>
      </c>
      <c r="W1" s="3" t="s">
        <v>56</v>
      </c>
      <c r="X1" s="3" t="s">
        <v>57</v>
      </c>
      <c r="Y1" s="3" t="s">
        <v>21</v>
      </c>
      <c r="AA1" s="3" t="s">
        <v>74</v>
      </c>
      <c r="AB1" s="3" t="s">
        <v>86</v>
      </c>
      <c r="AC1" s="12" t="s">
        <v>77</v>
      </c>
      <c r="AD1" s="12" t="s">
        <v>78</v>
      </c>
      <c r="AE1" s="12" t="s">
        <v>79</v>
      </c>
      <c r="AF1" s="12" t="s">
        <v>87</v>
      </c>
      <c r="AG1" s="12" t="s">
        <v>108</v>
      </c>
      <c r="AH1" s="12"/>
      <c r="AI1" s="12"/>
      <c r="AJ1" s="12"/>
      <c r="AK1" s="12"/>
      <c r="AL1" s="12"/>
      <c r="AM1" s="12"/>
      <c r="AO1" s="12"/>
      <c r="AQ1" s="12"/>
      <c r="AV1" s="13"/>
      <c r="AY1" s="12"/>
      <c r="AZ1" s="14"/>
    </row>
    <row r="2" spans="1:52" ht="42" x14ac:dyDescent="0.3">
      <c r="A2" s="4"/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240</v>
      </c>
      <c r="Y2" s="4"/>
      <c r="AA2" s="5" t="s">
        <v>31</v>
      </c>
      <c r="AB2" s="5" t="s">
        <v>36</v>
      </c>
      <c r="AC2" s="5" t="s">
        <v>32</v>
      </c>
      <c r="AD2" s="5" t="s">
        <v>31</v>
      </c>
      <c r="AE2" s="5" t="s">
        <v>31</v>
      </c>
      <c r="AF2" s="4" t="s">
        <v>58</v>
      </c>
      <c r="AG2" s="4" t="s">
        <v>58</v>
      </c>
      <c r="AH2" t="str">
        <f>IF(AND(AF2="No failure",AG2="No failure"),"TP",IF(AND(AF2="failure",AG2="No failure"),"FP",IF(AND(AF2="no failure",AG2="failure"),"FN",IF(AND(AF2="failure",AG2="failure"),"TN"))))</f>
        <v>TP</v>
      </c>
    </row>
    <row r="3" spans="1:52" ht="28.2" x14ac:dyDescent="0.3">
      <c r="A3" s="4"/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390</v>
      </c>
      <c r="Y3" s="4"/>
      <c r="AA3" s="5" t="s">
        <v>31</v>
      </c>
      <c r="AB3" s="5" t="s">
        <v>31</v>
      </c>
      <c r="AC3" s="5" t="s">
        <v>32</v>
      </c>
      <c r="AD3" s="5" t="s">
        <v>31</v>
      </c>
      <c r="AE3" s="5" t="s">
        <v>36</v>
      </c>
      <c r="AF3" s="4" t="s">
        <v>58</v>
      </c>
      <c r="AG3" s="4" t="s">
        <v>58</v>
      </c>
      <c r="AH3" t="str">
        <f t="shared" ref="AH3:AH30" si="0">IF(AND(AF3="No failure",AG3="No failure"),"TP",IF(AND(AF3="failure",AG3="No failure"),"FP",IF(AND(AF3="no failure",AG3="failure"),"FN",IF(AND(AF3="failure",AG3="failure"),"TN"))))</f>
        <v>TP</v>
      </c>
    </row>
    <row r="4" spans="1:52" ht="28.2" x14ac:dyDescent="0.3">
      <c r="A4" s="4"/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220</v>
      </c>
      <c r="Y4" s="4"/>
      <c r="AA4" s="5" t="s">
        <v>31</v>
      </c>
      <c r="AB4" s="5" t="s">
        <v>36</v>
      </c>
      <c r="AC4" s="5" t="s">
        <v>32</v>
      </c>
      <c r="AD4" s="5" t="s">
        <v>31</v>
      </c>
      <c r="AE4" s="5" t="s">
        <v>31</v>
      </c>
      <c r="AF4" s="4" t="s">
        <v>58</v>
      </c>
      <c r="AG4" s="4" t="s">
        <v>58</v>
      </c>
      <c r="AH4" t="str">
        <f t="shared" si="0"/>
        <v>TP</v>
      </c>
    </row>
    <row r="5" spans="1:52" ht="28.2" x14ac:dyDescent="0.3">
      <c r="A5" s="4"/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220</v>
      </c>
      <c r="Y5" s="4"/>
      <c r="AA5" s="5" t="s">
        <v>31</v>
      </c>
      <c r="AB5" s="5" t="s">
        <v>36</v>
      </c>
      <c r="AC5" s="5" t="s">
        <v>32</v>
      </c>
      <c r="AD5" s="5" t="s">
        <v>31</v>
      </c>
      <c r="AE5" s="5" t="s">
        <v>31</v>
      </c>
      <c r="AF5" s="4" t="s">
        <v>58</v>
      </c>
      <c r="AG5" s="4" t="s">
        <v>58</v>
      </c>
      <c r="AH5" t="str">
        <f t="shared" si="0"/>
        <v>TP</v>
      </c>
    </row>
    <row r="6" spans="1:52" ht="28.2" x14ac:dyDescent="0.3">
      <c r="A6" s="4"/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220</v>
      </c>
      <c r="Y6" s="4"/>
      <c r="AA6" s="5" t="s">
        <v>31</v>
      </c>
      <c r="AB6" s="5" t="s">
        <v>31</v>
      </c>
      <c r="AC6" s="5" t="s">
        <v>32</v>
      </c>
      <c r="AD6" s="5" t="s">
        <v>31</v>
      </c>
      <c r="AE6" s="5" t="s">
        <v>31</v>
      </c>
      <c r="AF6" s="4" t="s">
        <v>58</v>
      </c>
      <c r="AG6" s="4" t="s">
        <v>58</v>
      </c>
      <c r="AH6" t="str">
        <f t="shared" si="0"/>
        <v>TP</v>
      </c>
    </row>
    <row r="7" spans="1:52" ht="42" x14ac:dyDescent="0.3">
      <c r="A7" s="4"/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180</v>
      </c>
      <c r="Y7" s="4"/>
      <c r="AA7" s="5" t="s">
        <v>31</v>
      </c>
      <c r="AB7" s="5" t="s">
        <v>31</v>
      </c>
      <c r="AC7" s="5" t="s">
        <v>32</v>
      </c>
      <c r="AD7" s="5" t="s">
        <v>31</v>
      </c>
      <c r="AE7" s="5" t="s">
        <v>36</v>
      </c>
      <c r="AF7" s="4" t="s">
        <v>111</v>
      </c>
      <c r="AG7" s="4" t="s">
        <v>58</v>
      </c>
      <c r="AH7" t="str">
        <f t="shared" si="0"/>
        <v>FP</v>
      </c>
    </row>
    <row r="8" spans="1:52" ht="42" x14ac:dyDescent="0.3">
      <c r="A8" s="4"/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/>
      <c r="Y8" s="4"/>
      <c r="AA8" s="5" t="s">
        <v>31</v>
      </c>
      <c r="AB8" s="5" t="s">
        <v>31</v>
      </c>
      <c r="AC8" s="5" t="s">
        <v>32</v>
      </c>
      <c r="AD8" s="5" t="s">
        <v>31</v>
      </c>
      <c r="AE8" s="5" t="s">
        <v>31</v>
      </c>
      <c r="AF8" s="4" t="s">
        <v>58</v>
      </c>
      <c r="AG8" s="4" t="s">
        <v>58</v>
      </c>
      <c r="AH8" t="str">
        <f t="shared" si="0"/>
        <v>TP</v>
      </c>
    </row>
    <row r="9" spans="1:52" ht="28.2" x14ac:dyDescent="0.3">
      <c r="A9" s="4"/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390</v>
      </c>
      <c r="Y9" s="4"/>
      <c r="AA9" s="5" t="s">
        <v>31</v>
      </c>
      <c r="AB9" s="5" t="s">
        <v>31</v>
      </c>
      <c r="AC9" s="5" t="s">
        <v>32</v>
      </c>
      <c r="AD9" s="5" t="s">
        <v>31</v>
      </c>
      <c r="AE9" s="5" t="s">
        <v>36</v>
      </c>
      <c r="AF9" s="4" t="s">
        <v>58</v>
      </c>
      <c r="AG9" s="4" t="s">
        <v>58</v>
      </c>
      <c r="AH9" t="str">
        <f t="shared" si="0"/>
        <v>TP</v>
      </c>
    </row>
    <row r="10" spans="1:52" ht="28.2" x14ac:dyDescent="0.3">
      <c r="A10" s="4"/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390</v>
      </c>
      <c r="Y10" s="4"/>
      <c r="AA10" s="5" t="s">
        <v>31</v>
      </c>
      <c r="AB10" s="5" t="s">
        <v>31</v>
      </c>
      <c r="AC10" s="5" t="s">
        <v>32</v>
      </c>
      <c r="AD10" s="5" t="s">
        <v>31</v>
      </c>
      <c r="AE10" s="5" t="s">
        <v>36</v>
      </c>
      <c r="AF10" s="4" t="s">
        <v>58</v>
      </c>
      <c r="AG10" s="4" t="s">
        <v>58</v>
      </c>
      <c r="AH10" t="str">
        <f t="shared" si="0"/>
        <v>TP</v>
      </c>
    </row>
    <row r="11" spans="1:52" ht="28.2" x14ac:dyDescent="0.3">
      <c r="A11" s="4"/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390</v>
      </c>
      <c r="Y11" s="4"/>
      <c r="AA11" s="5" t="s">
        <v>31</v>
      </c>
      <c r="AB11" s="5" t="s">
        <v>36</v>
      </c>
      <c r="AC11" s="5" t="s">
        <v>32</v>
      </c>
      <c r="AD11" s="5" t="s">
        <v>31</v>
      </c>
      <c r="AE11" s="5" t="s">
        <v>36</v>
      </c>
      <c r="AF11" s="4" t="s">
        <v>58</v>
      </c>
      <c r="AG11" s="4" t="s">
        <v>111</v>
      </c>
      <c r="AH11" t="str">
        <f t="shared" si="0"/>
        <v>FN</v>
      </c>
    </row>
    <row r="12" spans="1:52" ht="42" x14ac:dyDescent="0.3">
      <c r="A12" s="4"/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180</v>
      </c>
      <c r="Y12" s="4"/>
      <c r="AA12" s="5" t="s">
        <v>31</v>
      </c>
      <c r="AB12" s="5" t="s">
        <v>31</v>
      </c>
      <c r="AC12" s="5" t="s">
        <v>32</v>
      </c>
      <c r="AD12" s="5" t="s">
        <v>31</v>
      </c>
      <c r="AE12" s="5" t="s">
        <v>36</v>
      </c>
      <c r="AF12" s="4" t="s">
        <v>111</v>
      </c>
      <c r="AG12" s="4" t="s">
        <v>58</v>
      </c>
      <c r="AH12" t="str">
        <f t="shared" si="0"/>
        <v>FP</v>
      </c>
    </row>
    <row r="13" spans="1:52" ht="28.2" x14ac:dyDescent="0.3">
      <c r="A13" s="17"/>
      <c r="B13" s="17" t="s">
        <v>66</v>
      </c>
      <c r="C13" s="26">
        <v>871</v>
      </c>
      <c r="D13" s="26" t="s">
        <v>37</v>
      </c>
      <c r="E13" s="26" t="s">
        <v>38</v>
      </c>
      <c r="F13" s="26" t="s">
        <v>39</v>
      </c>
      <c r="G13" s="26" t="s">
        <v>40</v>
      </c>
      <c r="H13" s="26" t="s">
        <v>28</v>
      </c>
      <c r="I13" s="26">
        <v>1</v>
      </c>
      <c r="J13" s="27">
        <v>44264.377511574072</v>
      </c>
      <c r="K13" s="26" t="s">
        <v>30</v>
      </c>
      <c r="L13" s="26" t="b">
        <v>1</v>
      </c>
      <c r="M13" s="26" t="s">
        <v>31</v>
      </c>
      <c r="N13" s="26" t="b">
        <v>0</v>
      </c>
      <c r="O13" s="26" t="s">
        <v>31</v>
      </c>
      <c r="P13" s="26" t="b">
        <v>1</v>
      </c>
      <c r="Q13" s="26" t="s">
        <v>32</v>
      </c>
      <c r="R13" s="26" t="s">
        <v>31</v>
      </c>
      <c r="S13" s="26" t="s">
        <v>31</v>
      </c>
      <c r="T13" s="17"/>
      <c r="U13" s="17" t="s">
        <v>58</v>
      </c>
      <c r="V13" s="17" t="s">
        <v>58</v>
      </c>
      <c r="W13" s="17">
        <v>14.6</v>
      </c>
      <c r="X13" s="17">
        <v>220</v>
      </c>
      <c r="Y13" s="17"/>
      <c r="Z13" s="25"/>
      <c r="AA13" s="26" t="s">
        <v>31</v>
      </c>
      <c r="AB13" s="26" t="s">
        <v>31</v>
      </c>
      <c r="AC13" s="26" t="s">
        <v>32</v>
      </c>
      <c r="AD13" s="26" t="s">
        <v>31</v>
      </c>
      <c r="AE13" s="26" t="s">
        <v>31</v>
      </c>
      <c r="AF13" s="4"/>
    </row>
    <row r="14" spans="1:52" ht="28.2" x14ac:dyDescent="0.3">
      <c r="A14" s="4"/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80</v>
      </c>
      <c r="Y14" s="4"/>
      <c r="AA14" s="5" t="s">
        <v>31</v>
      </c>
      <c r="AB14" s="5" t="s">
        <v>31</v>
      </c>
      <c r="AC14" s="5" t="s">
        <v>52</v>
      </c>
      <c r="AD14" s="5" t="s">
        <v>31</v>
      </c>
      <c r="AE14" s="5" t="s">
        <v>31</v>
      </c>
      <c r="AF14" s="4" t="s">
        <v>111</v>
      </c>
      <c r="AG14" s="4" t="s">
        <v>58</v>
      </c>
      <c r="AH14" t="str">
        <f t="shared" si="0"/>
        <v>FP</v>
      </c>
    </row>
    <row r="15" spans="1:52" x14ac:dyDescent="0.3">
      <c r="A15" s="4"/>
      <c r="B15" s="4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  <c r="AA15" s="5"/>
      <c r="AB15" s="5"/>
      <c r="AC15" s="5"/>
      <c r="AD15" s="5"/>
      <c r="AE15" s="5"/>
      <c r="AF15" s="4"/>
    </row>
    <row r="16" spans="1:52" ht="42" x14ac:dyDescent="0.3">
      <c r="A16" s="4"/>
      <c r="B16" s="4" t="s">
        <v>59</v>
      </c>
      <c r="C16" s="5">
        <v>181162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>
        <v>1</v>
      </c>
      <c r="J16" s="6">
        <v>44260.981817129628</v>
      </c>
      <c r="K16" s="5" t="s">
        <v>30</v>
      </c>
      <c r="L16" s="5" t="b">
        <v>1</v>
      </c>
      <c r="M16" s="5" t="s">
        <v>31</v>
      </c>
      <c r="N16" s="5" t="b">
        <v>1</v>
      </c>
      <c r="O16" s="5" t="s">
        <v>36</v>
      </c>
      <c r="P16" s="5" t="b">
        <v>1</v>
      </c>
      <c r="Q16" s="5" t="s">
        <v>32</v>
      </c>
      <c r="R16" s="5" t="s">
        <v>31</v>
      </c>
      <c r="S16" s="5" t="s">
        <v>31</v>
      </c>
      <c r="T16" s="4"/>
      <c r="U16" s="4" t="s">
        <v>58</v>
      </c>
      <c r="V16" s="4" t="s">
        <v>58</v>
      </c>
      <c r="W16" s="4">
        <v>42.2</v>
      </c>
      <c r="X16" s="4">
        <v>240</v>
      </c>
      <c r="Y16" s="4"/>
      <c r="AA16" s="5" t="s">
        <v>31</v>
      </c>
      <c r="AB16" s="5" t="s">
        <v>36</v>
      </c>
      <c r="AC16" s="5" t="s">
        <v>32</v>
      </c>
      <c r="AD16" s="5" t="s">
        <v>31</v>
      </c>
      <c r="AE16" s="5" t="s">
        <v>31</v>
      </c>
      <c r="AF16" s="4" t="s">
        <v>58</v>
      </c>
      <c r="AG16" s="4" t="s">
        <v>58</v>
      </c>
      <c r="AH16" t="str">
        <f t="shared" si="0"/>
        <v>TP</v>
      </c>
    </row>
    <row r="17" spans="1:34" ht="28.2" x14ac:dyDescent="0.3">
      <c r="A17" s="4"/>
      <c r="B17" s="4" t="s">
        <v>60</v>
      </c>
      <c r="C17" s="5">
        <v>181166</v>
      </c>
      <c r="D17" s="5" t="s">
        <v>33</v>
      </c>
      <c r="E17" s="5" t="s">
        <v>34</v>
      </c>
      <c r="F17" s="5" t="s">
        <v>35</v>
      </c>
      <c r="G17" s="5" t="s">
        <v>27</v>
      </c>
      <c r="H17" s="5" t="s">
        <v>28</v>
      </c>
      <c r="I17" s="5">
        <v>1</v>
      </c>
      <c r="J17" s="6">
        <v>44261.014062499999</v>
      </c>
      <c r="K17" s="5" t="s">
        <v>30</v>
      </c>
      <c r="L17" s="5" t="b">
        <v>0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36</v>
      </c>
      <c r="S17" s="5" t="s">
        <v>31</v>
      </c>
      <c r="T17" s="4"/>
      <c r="U17" s="4" t="s">
        <v>58</v>
      </c>
      <c r="V17" s="4" t="s">
        <v>58</v>
      </c>
      <c r="W17" s="4">
        <v>57.6</v>
      </c>
      <c r="X17" s="4">
        <v>390</v>
      </c>
      <c r="Y17" s="4"/>
      <c r="AA17" s="5" t="s">
        <v>31</v>
      </c>
      <c r="AB17" s="5" t="s">
        <v>36</v>
      </c>
      <c r="AC17" s="5" t="s">
        <v>32</v>
      </c>
      <c r="AD17" s="5" t="s">
        <v>31</v>
      </c>
      <c r="AE17" s="5" t="s">
        <v>36</v>
      </c>
      <c r="AF17" s="4" t="s">
        <v>58</v>
      </c>
      <c r="AG17" s="4" t="s">
        <v>111</v>
      </c>
      <c r="AH17" t="str">
        <f t="shared" si="0"/>
        <v>FN</v>
      </c>
    </row>
    <row r="18" spans="1:34" ht="28.2" x14ac:dyDescent="0.3">
      <c r="A18" s="4"/>
      <c r="B18" s="4" t="s">
        <v>61</v>
      </c>
      <c r="C18" s="5">
        <v>181171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44261.021145833336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70</v>
      </c>
      <c r="V18" s="4" t="s">
        <v>58</v>
      </c>
      <c r="W18" s="4">
        <v>0.8</v>
      </c>
      <c r="X18" s="4">
        <v>220</v>
      </c>
      <c r="Y18" s="4"/>
      <c r="AA18" s="5" t="s">
        <v>31</v>
      </c>
      <c r="AB18" s="5" t="s">
        <v>36</v>
      </c>
      <c r="AC18" s="5" t="s">
        <v>32</v>
      </c>
      <c r="AD18" s="5" t="s">
        <v>31</v>
      </c>
      <c r="AE18" s="5" t="s">
        <v>31</v>
      </c>
      <c r="AF18" s="4" t="s">
        <v>58</v>
      </c>
      <c r="AG18" s="4" t="s">
        <v>58</v>
      </c>
      <c r="AH18" t="str">
        <f t="shared" si="0"/>
        <v>TP</v>
      </c>
    </row>
    <row r="19" spans="1:34" ht="28.2" x14ac:dyDescent="0.3">
      <c r="A19" s="4"/>
      <c r="B19" s="4" t="s">
        <v>61</v>
      </c>
      <c r="C19" s="5">
        <v>181176</v>
      </c>
      <c r="D19" s="5" t="s">
        <v>37</v>
      </c>
      <c r="E19" s="5" t="s">
        <v>38</v>
      </c>
      <c r="F19" s="5" t="s">
        <v>39</v>
      </c>
      <c r="G19" s="5" t="s">
        <v>40</v>
      </c>
      <c r="H19" s="5" t="s">
        <v>28</v>
      </c>
      <c r="I19" s="5">
        <v>1</v>
      </c>
      <c r="J19" s="6">
        <v>44261.021909722222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36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19" t="s">
        <v>58</v>
      </c>
      <c r="W19" s="4">
        <v>0.8</v>
      </c>
      <c r="X19" s="4">
        <v>220</v>
      </c>
      <c r="Y19" s="4"/>
      <c r="AA19" s="5" t="s">
        <v>31</v>
      </c>
      <c r="AB19" s="5" t="s">
        <v>36</v>
      </c>
      <c r="AC19" s="5" t="s">
        <v>32</v>
      </c>
      <c r="AD19" s="5" t="s">
        <v>31</v>
      </c>
      <c r="AE19" s="5" t="s">
        <v>31</v>
      </c>
      <c r="AF19" s="4" t="s">
        <v>58</v>
      </c>
      <c r="AG19" s="4" t="s">
        <v>58</v>
      </c>
      <c r="AH19" t="str">
        <f t="shared" si="0"/>
        <v>TP</v>
      </c>
    </row>
    <row r="20" spans="1:34" ht="28.2" x14ac:dyDescent="0.3">
      <c r="A20" s="4"/>
      <c r="B20" s="4" t="s">
        <v>62</v>
      </c>
      <c r="C20" s="5">
        <v>181200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28</v>
      </c>
      <c r="I20" s="5">
        <v>1</v>
      </c>
      <c r="J20" s="6">
        <v>44261.048171296294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31</v>
      </c>
      <c r="S20" s="5" t="s">
        <v>31</v>
      </c>
      <c r="T20" s="4"/>
      <c r="U20" s="4" t="s">
        <v>58</v>
      </c>
      <c r="V20" s="4" t="s">
        <v>58</v>
      </c>
      <c r="W20" s="4">
        <v>14.6</v>
      </c>
      <c r="X20" s="4">
        <v>220</v>
      </c>
      <c r="Y20" s="4"/>
      <c r="AA20" s="5" t="s">
        <v>31</v>
      </c>
      <c r="AB20" s="5" t="s">
        <v>31</v>
      </c>
      <c r="AC20" s="5" t="s">
        <v>32</v>
      </c>
      <c r="AD20" s="5" t="s">
        <v>31</v>
      </c>
      <c r="AE20" s="5" t="s">
        <v>31</v>
      </c>
      <c r="AF20" s="4" t="s">
        <v>58</v>
      </c>
      <c r="AG20" s="4" t="s">
        <v>58</v>
      </c>
      <c r="AH20" t="str">
        <f t="shared" si="0"/>
        <v>TP</v>
      </c>
    </row>
    <row r="21" spans="1:34" ht="42" x14ac:dyDescent="0.3">
      <c r="A21" s="4"/>
      <c r="B21" s="4" t="s">
        <v>63</v>
      </c>
      <c r="C21" s="5">
        <v>181211</v>
      </c>
      <c r="D21" s="5" t="s">
        <v>53</v>
      </c>
      <c r="E21" s="5" t="s">
        <v>54</v>
      </c>
      <c r="F21" s="5" t="s">
        <v>55</v>
      </c>
      <c r="G21" s="5" t="s">
        <v>27</v>
      </c>
      <c r="H21" s="5" t="s">
        <v>28</v>
      </c>
      <c r="I21" s="5">
        <v>1</v>
      </c>
      <c r="J21" s="6">
        <v>44261.054293981484</v>
      </c>
      <c r="K21" s="5" t="s">
        <v>30</v>
      </c>
      <c r="L21" s="5" t="b">
        <v>1</v>
      </c>
      <c r="M21" s="5" t="s">
        <v>31</v>
      </c>
      <c r="N21" s="5" t="b">
        <v>0</v>
      </c>
      <c r="O21" s="5" t="s">
        <v>31</v>
      </c>
      <c r="P21" s="5" t="b">
        <v>1</v>
      </c>
      <c r="Q21" s="5" t="s">
        <v>32</v>
      </c>
      <c r="R21" s="5" t="s">
        <v>36</v>
      </c>
      <c r="S21" s="5" t="s">
        <v>31</v>
      </c>
      <c r="T21" s="4"/>
      <c r="U21" s="4" t="s">
        <v>69</v>
      </c>
      <c r="V21" s="4" t="s">
        <v>70</v>
      </c>
      <c r="W21" s="4">
        <v>-5.8</v>
      </c>
      <c r="X21" s="4">
        <v>180</v>
      </c>
      <c r="Y21" s="4"/>
      <c r="AA21" s="5" t="s">
        <v>31</v>
      </c>
      <c r="AB21" s="5" t="s">
        <v>31</v>
      </c>
      <c r="AC21" s="5" t="s">
        <v>32</v>
      </c>
      <c r="AD21" s="5" t="s">
        <v>31</v>
      </c>
      <c r="AE21" s="5" t="s">
        <v>36</v>
      </c>
      <c r="AF21" s="4" t="s">
        <v>111</v>
      </c>
      <c r="AG21" s="4" t="s">
        <v>58</v>
      </c>
      <c r="AH21" t="str">
        <f t="shared" si="0"/>
        <v>FP</v>
      </c>
    </row>
    <row r="22" spans="1:34" ht="42" x14ac:dyDescent="0.3">
      <c r="A22" s="4"/>
      <c r="B22" s="7" t="s">
        <v>63</v>
      </c>
      <c r="C22" s="5">
        <v>181209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44261.054270833331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36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19" t="s">
        <v>58</v>
      </c>
      <c r="W22" s="4">
        <v>42.2</v>
      </c>
      <c r="X22" s="4">
        <v>240</v>
      </c>
      <c r="Y22" s="28"/>
      <c r="AA22" s="5" t="s">
        <v>31</v>
      </c>
      <c r="AB22" s="5" t="s">
        <v>36</v>
      </c>
      <c r="AC22" s="5" t="s">
        <v>32</v>
      </c>
      <c r="AD22" s="5" t="s">
        <v>31</v>
      </c>
      <c r="AE22" s="5" t="s">
        <v>31</v>
      </c>
      <c r="AF22" s="4" t="s">
        <v>58</v>
      </c>
      <c r="AG22" s="4" t="s">
        <v>58</v>
      </c>
    </row>
    <row r="23" spans="1:34" ht="42" x14ac:dyDescent="0.3">
      <c r="A23" s="4"/>
      <c r="B23" s="4" t="s">
        <v>64</v>
      </c>
      <c r="C23" s="5">
        <v>181264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1</v>
      </c>
      <c r="M23" s="5" t="s">
        <v>31</v>
      </c>
      <c r="N23" s="5" t="b">
        <v>1</v>
      </c>
      <c r="O23" s="5" t="s">
        <v>31</v>
      </c>
      <c r="P23" s="5" t="b">
        <v>1</v>
      </c>
      <c r="Q23" s="5" t="s">
        <v>32</v>
      </c>
      <c r="R23" s="5" t="s">
        <v>31</v>
      </c>
      <c r="S23" s="5" t="s">
        <v>31</v>
      </c>
      <c r="T23" s="4"/>
      <c r="U23" s="4" t="s">
        <v>58</v>
      </c>
      <c r="V23" s="4" t="s">
        <v>58</v>
      </c>
      <c r="W23" s="4">
        <v>35.409999999999997</v>
      </c>
      <c r="X23" s="4"/>
      <c r="Y23" s="4"/>
      <c r="AA23" s="5" t="s">
        <v>31</v>
      </c>
      <c r="AB23" s="5" t="s">
        <v>31</v>
      </c>
      <c r="AC23" s="5" t="s">
        <v>32</v>
      </c>
      <c r="AD23" s="5" t="s">
        <v>31</v>
      </c>
      <c r="AE23" s="5" t="s">
        <v>31</v>
      </c>
      <c r="AF23" s="4" t="s">
        <v>58</v>
      </c>
      <c r="AG23" s="4" t="s">
        <v>58</v>
      </c>
      <c r="AH23" t="str">
        <f t="shared" si="0"/>
        <v>TP</v>
      </c>
    </row>
    <row r="24" spans="1:34" ht="28.2" x14ac:dyDescent="0.3">
      <c r="A24" s="4"/>
      <c r="B24" s="4" t="s">
        <v>64</v>
      </c>
      <c r="C24" s="5">
        <v>181265</v>
      </c>
      <c r="D24" s="5" t="s">
        <v>33</v>
      </c>
      <c r="E24" s="5" t="s">
        <v>34</v>
      </c>
      <c r="F24" s="5" t="s">
        <v>35</v>
      </c>
      <c r="G24" s="5" t="s">
        <v>27</v>
      </c>
      <c r="H24" s="5" t="s">
        <v>28</v>
      </c>
      <c r="I24" s="5">
        <v>1</v>
      </c>
      <c r="J24" s="6">
        <v>44261.111307870371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36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57.6</v>
      </c>
      <c r="X24" s="4">
        <v>390</v>
      </c>
      <c r="Y24" s="4"/>
      <c r="AA24" s="5" t="s">
        <v>31</v>
      </c>
      <c r="AB24" s="5" t="s">
        <v>36</v>
      </c>
      <c r="AC24" s="5" t="s">
        <v>32</v>
      </c>
      <c r="AD24" s="5" t="s">
        <v>31</v>
      </c>
      <c r="AE24" s="5" t="s">
        <v>36</v>
      </c>
      <c r="AF24" s="4" t="s">
        <v>58</v>
      </c>
      <c r="AG24" s="4" t="s">
        <v>111</v>
      </c>
      <c r="AH24" t="str">
        <f t="shared" si="0"/>
        <v>FN</v>
      </c>
    </row>
    <row r="25" spans="1:34" x14ac:dyDescent="0.3">
      <c r="A25" s="4"/>
      <c r="B25" s="4" t="s">
        <v>64</v>
      </c>
      <c r="C25" s="5"/>
      <c r="D25" s="5"/>
      <c r="E25" s="5"/>
      <c r="F25" s="5"/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  <c r="AA25" s="5"/>
      <c r="AB25" s="5"/>
      <c r="AC25" s="5"/>
      <c r="AD25" s="5"/>
      <c r="AE25" s="5"/>
      <c r="AF25" s="4"/>
    </row>
    <row r="26" spans="1:34" ht="28.2" x14ac:dyDescent="0.3">
      <c r="A26" s="4"/>
      <c r="B26" s="4" t="s">
        <v>65</v>
      </c>
      <c r="C26" s="5">
        <v>181266</v>
      </c>
      <c r="D26" s="5" t="s">
        <v>45</v>
      </c>
      <c r="E26" s="5" t="s">
        <v>46</v>
      </c>
      <c r="F26" s="5" t="s">
        <v>47</v>
      </c>
      <c r="G26" s="5" t="s">
        <v>27</v>
      </c>
      <c r="H26" s="5" t="s">
        <v>28</v>
      </c>
      <c r="I26" s="5">
        <v>1</v>
      </c>
      <c r="J26" s="6">
        <v>44261.114560185182</v>
      </c>
      <c r="K26" s="5" t="s">
        <v>30</v>
      </c>
      <c r="L26" s="5" t="b">
        <v>0</v>
      </c>
      <c r="M26" s="5" t="s">
        <v>31</v>
      </c>
      <c r="N26" s="5" t="b">
        <v>0</v>
      </c>
      <c r="O26" s="5" t="s">
        <v>31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58</v>
      </c>
      <c r="V26" s="4" t="s">
        <v>58</v>
      </c>
      <c r="W26" s="4">
        <v>56.7</v>
      </c>
      <c r="X26" s="4">
        <v>390</v>
      </c>
      <c r="Y26" s="4"/>
      <c r="AA26" s="5" t="s">
        <v>31</v>
      </c>
      <c r="AB26" s="5" t="s">
        <v>31</v>
      </c>
      <c r="AC26" s="5" t="s">
        <v>32</v>
      </c>
      <c r="AD26" s="5" t="s">
        <v>31</v>
      </c>
      <c r="AE26" s="5" t="s">
        <v>36</v>
      </c>
      <c r="AF26" s="4" t="s">
        <v>58</v>
      </c>
      <c r="AG26" s="4" t="s">
        <v>58</v>
      </c>
      <c r="AH26" t="str">
        <f t="shared" si="0"/>
        <v>TP</v>
      </c>
    </row>
    <row r="27" spans="1:34" ht="28.2" x14ac:dyDescent="0.3">
      <c r="A27" s="4"/>
      <c r="B27" s="4" t="s">
        <v>65</v>
      </c>
      <c r="C27" s="5">
        <v>181267</v>
      </c>
      <c r="D27" s="5" t="s">
        <v>33</v>
      </c>
      <c r="E27" s="5" t="s">
        <v>34</v>
      </c>
      <c r="F27" s="5" t="s">
        <v>35</v>
      </c>
      <c r="G27" s="5" t="s">
        <v>27</v>
      </c>
      <c r="H27" s="5" t="s">
        <v>28</v>
      </c>
      <c r="I27" s="5">
        <v>1</v>
      </c>
      <c r="J27" s="6">
        <v>44261.114560185182</v>
      </c>
      <c r="K27" s="5" t="s">
        <v>30</v>
      </c>
      <c r="L27" s="5" t="b">
        <v>0</v>
      </c>
      <c r="M27" s="5" t="s">
        <v>31</v>
      </c>
      <c r="N27" s="5" t="b">
        <v>0</v>
      </c>
      <c r="O27" s="5" t="s">
        <v>36</v>
      </c>
      <c r="P27" s="5" t="b">
        <v>1</v>
      </c>
      <c r="Q27" s="5" t="s">
        <v>32</v>
      </c>
      <c r="R27" s="5" t="s">
        <v>36</v>
      </c>
      <c r="S27" s="5" t="s">
        <v>31</v>
      </c>
      <c r="T27" s="4"/>
      <c r="U27" s="4" t="s">
        <v>58</v>
      </c>
      <c r="V27" s="4" t="s">
        <v>58</v>
      </c>
      <c r="W27" s="4">
        <v>57.6</v>
      </c>
      <c r="X27" s="4">
        <v>390</v>
      </c>
      <c r="Y27" s="4"/>
      <c r="AA27" s="5" t="s">
        <v>31</v>
      </c>
      <c r="AB27" s="5" t="s">
        <v>36</v>
      </c>
      <c r="AC27" s="5" t="s">
        <v>32</v>
      </c>
      <c r="AD27" s="5" t="s">
        <v>31</v>
      </c>
      <c r="AE27" s="5" t="s">
        <v>36</v>
      </c>
      <c r="AF27" s="4" t="s">
        <v>58</v>
      </c>
      <c r="AG27" s="4" t="s">
        <v>111</v>
      </c>
      <c r="AH27" t="str">
        <f t="shared" si="0"/>
        <v>FN</v>
      </c>
    </row>
    <row r="28" spans="1:34" ht="42" x14ac:dyDescent="0.3">
      <c r="A28" s="4"/>
      <c r="B28" s="4" t="s">
        <v>66</v>
      </c>
      <c r="C28" s="5">
        <v>181268</v>
      </c>
      <c r="D28" s="5" t="s">
        <v>53</v>
      </c>
      <c r="E28" s="5" t="s">
        <v>54</v>
      </c>
      <c r="F28" s="5" t="s">
        <v>55</v>
      </c>
      <c r="G28" s="5" t="s">
        <v>27</v>
      </c>
      <c r="H28" s="5" t="s">
        <v>28</v>
      </c>
      <c r="I28" s="5">
        <v>1</v>
      </c>
      <c r="J28" s="6">
        <v>44261.117511574077</v>
      </c>
      <c r="K28" s="5" t="s">
        <v>30</v>
      </c>
      <c r="L28" s="5" t="b">
        <v>1</v>
      </c>
      <c r="M28" s="5" t="s">
        <v>31</v>
      </c>
      <c r="N28" s="5" t="b">
        <v>0</v>
      </c>
      <c r="O28" s="5" t="s">
        <v>31</v>
      </c>
      <c r="P28" s="5" t="b">
        <v>1</v>
      </c>
      <c r="Q28" s="5" t="s">
        <v>32</v>
      </c>
      <c r="R28" s="5" t="s">
        <v>36</v>
      </c>
      <c r="S28" s="5" t="s">
        <v>31</v>
      </c>
      <c r="T28" s="4"/>
      <c r="U28" s="4" t="s">
        <v>69</v>
      </c>
      <c r="V28" s="4" t="s">
        <v>70</v>
      </c>
      <c r="W28" s="11">
        <v>-5.8</v>
      </c>
      <c r="X28" s="4">
        <v>180</v>
      </c>
      <c r="Y28" s="4"/>
      <c r="AA28" s="5" t="s">
        <v>31</v>
      </c>
      <c r="AB28" s="5" t="s">
        <v>31</v>
      </c>
      <c r="AC28" s="5" t="s">
        <v>32</v>
      </c>
      <c r="AD28" s="5" t="s">
        <v>31</v>
      </c>
      <c r="AE28" s="5" t="s">
        <v>36</v>
      </c>
      <c r="AF28" s="4" t="s">
        <v>111</v>
      </c>
      <c r="AG28" s="4" t="s">
        <v>58</v>
      </c>
      <c r="AH28" t="str">
        <f t="shared" si="0"/>
        <v>FP</v>
      </c>
    </row>
    <row r="29" spans="1:34" x14ac:dyDescent="0.3">
      <c r="A29" s="4"/>
      <c r="B29" s="4" t="s">
        <v>66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A29" s="4"/>
      <c r="AB29" s="4"/>
      <c r="AC29" s="4"/>
      <c r="AD29" s="4"/>
      <c r="AE29" s="4"/>
      <c r="AF29" s="4"/>
    </row>
    <row r="30" spans="1:34" ht="28.2" x14ac:dyDescent="0.3">
      <c r="A30" s="4"/>
      <c r="B30" s="4" t="s">
        <v>67</v>
      </c>
      <c r="C30" s="5">
        <v>181367</v>
      </c>
      <c r="D30" s="5" t="s">
        <v>48</v>
      </c>
      <c r="E30" s="5" t="s">
        <v>49</v>
      </c>
      <c r="F30" s="5" t="s">
        <v>50</v>
      </c>
      <c r="G30" s="5" t="s">
        <v>51</v>
      </c>
      <c r="H30" s="5" t="s">
        <v>28</v>
      </c>
      <c r="I30" s="5">
        <v>1</v>
      </c>
      <c r="J30" s="6">
        <v>44261.176828703705</v>
      </c>
      <c r="K30" s="5" t="s">
        <v>30</v>
      </c>
      <c r="L30" s="5" t="b">
        <v>1</v>
      </c>
      <c r="M30" s="5" t="s">
        <v>31</v>
      </c>
      <c r="N30" s="5" t="b">
        <v>0</v>
      </c>
      <c r="O30" s="5" t="s">
        <v>31</v>
      </c>
      <c r="P30" s="5" t="b">
        <v>0</v>
      </c>
      <c r="Q30" s="5" t="s">
        <v>52</v>
      </c>
      <c r="R30" s="5" t="s">
        <v>31</v>
      </c>
      <c r="S30" s="5" t="s">
        <v>31</v>
      </c>
      <c r="T30" s="4"/>
      <c r="U30" s="4" t="s">
        <v>69</v>
      </c>
      <c r="V30" s="4" t="s">
        <v>69</v>
      </c>
      <c r="W30" s="4">
        <v>-58</v>
      </c>
      <c r="X30" s="4">
        <v>80</v>
      </c>
      <c r="Y30" s="4"/>
      <c r="AA30" s="5" t="s">
        <v>31</v>
      </c>
      <c r="AB30" s="5" t="s">
        <v>31</v>
      </c>
      <c r="AC30" s="5" t="s">
        <v>52</v>
      </c>
      <c r="AD30" s="5" t="s">
        <v>31</v>
      </c>
      <c r="AE30" s="5" t="s">
        <v>31</v>
      </c>
      <c r="AF30" s="4" t="s">
        <v>111</v>
      </c>
      <c r="AG30" s="4" t="s">
        <v>58</v>
      </c>
      <c r="AH30" t="str">
        <f t="shared" si="0"/>
        <v>FP</v>
      </c>
    </row>
    <row r="31" spans="1:34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34" x14ac:dyDescent="0.3">
      <c r="AG32" t="s">
        <v>96</v>
      </c>
      <c r="AH32">
        <f>COUNTIF(AH2:AH31,"TP")</f>
        <v>14</v>
      </c>
    </row>
    <row r="33" spans="26:34" x14ac:dyDescent="0.3">
      <c r="AG33" t="s">
        <v>97</v>
      </c>
      <c r="AH33">
        <f>COUNTIF(AH2:AH31,"FN")</f>
        <v>4</v>
      </c>
    </row>
    <row r="34" spans="26:34" x14ac:dyDescent="0.3">
      <c r="Z34" t="s">
        <v>58</v>
      </c>
      <c r="AA34">
        <v>17</v>
      </c>
      <c r="AG34" t="s">
        <v>98</v>
      </c>
      <c r="AH34">
        <f>COUNTIF(AH2:AH31,"FP")</f>
        <v>6</v>
      </c>
    </row>
    <row r="35" spans="26:34" x14ac:dyDescent="0.3">
      <c r="Z35" t="s">
        <v>71</v>
      </c>
      <c r="AA35">
        <v>1</v>
      </c>
      <c r="AG35" t="s">
        <v>99</v>
      </c>
      <c r="AH35">
        <f>COUNTIF(AH2:AH31,"TN")</f>
        <v>0</v>
      </c>
    </row>
    <row r="36" spans="26:34" x14ac:dyDescent="0.3">
      <c r="Z36" t="s">
        <v>72</v>
      </c>
      <c r="AA36">
        <v>6</v>
      </c>
    </row>
    <row r="39" spans="26:34" x14ac:dyDescent="0.3">
      <c r="Z39" t="s">
        <v>73</v>
      </c>
      <c r="AA39">
        <v>7</v>
      </c>
    </row>
    <row r="40" spans="26:34" x14ac:dyDescent="0.3">
      <c r="Z40" t="s">
        <v>58</v>
      </c>
      <c r="AA40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D7734-4EDB-4035-8545-E0775FB4958D}">
  <dimension ref="A1:AO93"/>
  <sheetViews>
    <sheetView workbookViewId="0">
      <pane xSplit="6" ySplit="1" topLeftCell="G5" activePane="bottomRight" state="frozen"/>
      <selection pane="topRight" activeCell="F1" sqref="F1"/>
      <selection pane="bottomLeft" activeCell="A2" sqref="A2"/>
      <selection pane="bottomRight" activeCell="AH48" sqref="AH48"/>
    </sheetView>
  </sheetViews>
  <sheetFormatPr defaultRowHeight="14.4" x14ac:dyDescent="0.3"/>
  <cols>
    <col min="10" max="10" width="22.21875" customWidth="1"/>
  </cols>
  <sheetData>
    <row r="1" spans="1:41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/>
      <c r="U1" s="3" t="s">
        <v>22</v>
      </c>
      <c r="V1" s="3" t="s">
        <v>23</v>
      </c>
      <c r="W1" s="3" t="s">
        <v>56</v>
      </c>
      <c r="X1" s="3" t="s">
        <v>57</v>
      </c>
      <c r="Y1" s="3" t="s">
        <v>21</v>
      </c>
      <c r="Z1" s="3" t="s">
        <v>21</v>
      </c>
      <c r="AA1" s="3"/>
      <c r="AB1" s="3" t="s">
        <v>74</v>
      </c>
      <c r="AC1" s="12" t="s">
        <v>86</v>
      </c>
      <c r="AD1" s="12" t="s">
        <v>76</v>
      </c>
      <c r="AE1" s="12" t="s">
        <v>87</v>
      </c>
      <c r="AF1" s="12" t="s">
        <v>108</v>
      </c>
      <c r="AG1" s="13"/>
      <c r="AI1" s="20" t="s">
        <v>80</v>
      </c>
      <c r="AJ1" s="20" t="s">
        <v>85</v>
      </c>
      <c r="AK1" s="20" t="s">
        <v>77</v>
      </c>
      <c r="AL1" s="20" t="s">
        <v>78</v>
      </c>
      <c r="AM1" s="20" t="s">
        <v>79</v>
      </c>
      <c r="AN1" s="20" t="s">
        <v>108</v>
      </c>
    </row>
    <row r="2" spans="1:41" ht="42" x14ac:dyDescent="0.3">
      <c r="A2" s="4"/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240</v>
      </c>
      <c r="Y2" s="4"/>
      <c r="Z2" s="4"/>
      <c r="AA2" s="21"/>
      <c r="AB2" s="5" t="s">
        <v>31</v>
      </c>
      <c r="AC2" s="5" t="s">
        <v>36</v>
      </c>
      <c r="AD2" s="5" t="b">
        <v>1</v>
      </c>
      <c r="AE2" s="4" t="s">
        <v>58</v>
      </c>
      <c r="AF2" s="4" t="s">
        <v>58</v>
      </c>
      <c r="AG2" t="str">
        <f>IF(AND(AE2="No failure",AF2="No failure"),"TP",IF(AND(AE2="failure",AF2="No failure"),"FP",IF(AND(AE2="no failure",AF2="failure"),"FN",IF(AND(AE2="failure",AF2="failure"),"TN"))))</f>
        <v>TP</v>
      </c>
      <c r="AI2" s="5" t="b">
        <v>1</v>
      </c>
      <c r="AJ2" s="5" t="b">
        <v>1</v>
      </c>
      <c r="AK2" s="5" t="s">
        <v>32</v>
      </c>
      <c r="AL2" s="5" t="s">
        <v>31</v>
      </c>
      <c r="AM2" s="5" t="s">
        <v>31</v>
      </c>
      <c r="AN2" s="4" t="s">
        <v>58</v>
      </c>
      <c r="AO2" t="str">
        <f>IF(AND(AE2="No failure",AN2="No failure"),"TP",IF(AND(AE2="failure",AN2="No failure"),"FP",IF(AND(AE2="no failure",AN2="failure"),"FN",IF(AND(AE2="failure",AN2="failure"),"TN"))))</f>
        <v>TP</v>
      </c>
    </row>
    <row r="3" spans="1:41" ht="28.2" x14ac:dyDescent="0.3">
      <c r="A3" s="4"/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390</v>
      </c>
      <c r="Y3" s="4"/>
      <c r="Z3" s="4"/>
      <c r="AA3" s="21"/>
      <c r="AB3" s="5" t="s">
        <v>31</v>
      </c>
      <c r="AC3" s="5" t="s">
        <v>31</v>
      </c>
      <c r="AD3" s="5" t="b">
        <v>1</v>
      </c>
      <c r="AE3" s="4" t="s">
        <v>58</v>
      </c>
      <c r="AF3" s="4" t="s">
        <v>58</v>
      </c>
      <c r="AG3" t="str">
        <f t="shared" ref="AG3:AG30" si="0">IF(AND(AE3="No failure",AF3="No failure"),"TP",IF(AND(AE3="failure",AF3="No failure"),"FP",IF(AND(AE3="no failure",AF3="failure"),"FN",IF(AND(AE3="failure",AF3="failure"),"TN"))))</f>
        <v>TP</v>
      </c>
      <c r="AI3" s="5" t="b">
        <v>0</v>
      </c>
      <c r="AJ3" s="5" t="b">
        <v>0</v>
      </c>
      <c r="AK3" s="5" t="s">
        <v>32</v>
      </c>
      <c r="AL3" s="5" t="s">
        <v>31</v>
      </c>
      <c r="AM3" s="5" t="s">
        <v>36</v>
      </c>
      <c r="AN3" s="4" t="s">
        <v>58</v>
      </c>
      <c r="AO3" t="str">
        <f t="shared" ref="AO3:AO30" si="1">IF(AND(AE3="No failure",AN3="No failure"),"TP",IF(AND(AE3="failure",AN3="No failure"),"FP",IF(AND(AE3="no failure",AN3="failure"),"FN",IF(AND(AE3="failure",AN3="failure"),"TN"))))</f>
        <v>TP</v>
      </c>
    </row>
    <row r="4" spans="1:41" ht="28.2" x14ac:dyDescent="0.3">
      <c r="A4" s="4"/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220</v>
      </c>
      <c r="Y4" s="4"/>
      <c r="Z4" s="4"/>
      <c r="AA4" s="21"/>
      <c r="AB4" s="5" t="s">
        <v>31</v>
      </c>
      <c r="AC4" s="5" t="s">
        <v>36</v>
      </c>
      <c r="AD4" s="5" t="b">
        <v>1</v>
      </c>
      <c r="AE4" s="4" t="s">
        <v>58</v>
      </c>
      <c r="AF4" s="4" t="s">
        <v>58</v>
      </c>
      <c r="AG4" t="str">
        <f t="shared" si="0"/>
        <v>TP</v>
      </c>
      <c r="AI4" s="5" t="b">
        <v>1</v>
      </c>
      <c r="AJ4" s="5" t="b">
        <v>0</v>
      </c>
      <c r="AK4" s="5" t="s">
        <v>32</v>
      </c>
      <c r="AL4" s="5" t="s">
        <v>31</v>
      </c>
      <c r="AM4" s="5" t="s">
        <v>31</v>
      </c>
      <c r="AN4" s="4" t="s">
        <v>111</v>
      </c>
      <c r="AO4" t="str">
        <f t="shared" si="1"/>
        <v>FN</v>
      </c>
    </row>
    <row r="5" spans="1:41" ht="28.2" x14ac:dyDescent="0.3">
      <c r="A5" s="4"/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220</v>
      </c>
      <c r="Y5" s="4"/>
      <c r="Z5" s="4"/>
      <c r="AA5" s="21"/>
      <c r="AB5" s="5" t="s">
        <v>31</v>
      </c>
      <c r="AC5" s="5" t="s">
        <v>36</v>
      </c>
      <c r="AD5" s="5" t="b">
        <v>1</v>
      </c>
      <c r="AE5" s="4" t="s">
        <v>58</v>
      </c>
      <c r="AF5" s="4" t="s">
        <v>58</v>
      </c>
      <c r="AG5" t="str">
        <f t="shared" si="0"/>
        <v>TP</v>
      </c>
      <c r="AI5" s="5" t="b">
        <v>1</v>
      </c>
      <c r="AJ5" s="5" t="b">
        <v>0</v>
      </c>
      <c r="AK5" s="5" t="s">
        <v>32</v>
      </c>
      <c r="AL5" s="5" t="s">
        <v>31</v>
      </c>
      <c r="AM5" s="5" t="s">
        <v>31</v>
      </c>
      <c r="AN5" s="4" t="s">
        <v>111</v>
      </c>
      <c r="AO5" t="str">
        <f t="shared" si="1"/>
        <v>FN</v>
      </c>
    </row>
    <row r="6" spans="1:41" ht="28.2" x14ac:dyDescent="0.3">
      <c r="A6" s="4"/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220</v>
      </c>
      <c r="Y6" s="4"/>
      <c r="Z6" s="4"/>
      <c r="AA6" s="21"/>
      <c r="AB6" s="5" t="s">
        <v>31</v>
      </c>
      <c r="AC6" s="5" t="s">
        <v>31</v>
      </c>
      <c r="AD6" s="5" t="b">
        <v>1</v>
      </c>
      <c r="AE6" s="4" t="s">
        <v>58</v>
      </c>
      <c r="AF6" s="4" t="s">
        <v>58</v>
      </c>
      <c r="AG6" t="str">
        <f t="shared" si="0"/>
        <v>TP</v>
      </c>
      <c r="AI6" s="5" t="b">
        <v>1</v>
      </c>
      <c r="AJ6" s="5" t="b">
        <v>0</v>
      </c>
      <c r="AK6" s="5" t="s">
        <v>32</v>
      </c>
      <c r="AL6" s="5" t="s">
        <v>31</v>
      </c>
      <c r="AM6" s="5" t="s">
        <v>31</v>
      </c>
      <c r="AN6" s="4" t="s">
        <v>111</v>
      </c>
      <c r="AO6" t="str">
        <f t="shared" si="1"/>
        <v>FN</v>
      </c>
    </row>
    <row r="7" spans="1:41" ht="42" x14ac:dyDescent="0.3">
      <c r="A7" s="4"/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180</v>
      </c>
      <c r="Y7" s="4"/>
      <c r="Z7" s="4"/>
      <c r="AA7" s="21"/>
      <c r="AB7" s="5" t="s">
        <v>31</v>
      </c>
      <c r="AC7" s="5" t="s">
        <v>31</v>
      </c>
      <c r="AD7" s="5" t="b">
        <v>1</v>
      </c>
      <c r="AE7" s="4" t="s">
        <v>111</v>
      </c>
      <c r="AF7" s="4" t="s">
        <v>58</v>
      </c>
      <c r="AG7" t="str">
        <f t="shared" si="0"/>
        <v>FP</v>
      </c>
      <c r="AI7" s="5" t="b">
        <v>1</v>
      </c>
      <c r="AJ7" s="5" t="b">
        <v>0</v>
      </c>
      <c r="AK7" s="5" t="s">
        <v>32</v>
      </c>
      <c r="AL7" s="5" t="s">
        <v>31</v>
      </c>
      <c r="AM7" s="5" t="s">
        <v>36</v>
      </c>
      <c r="AN7" s="4" t="s">
        <v>111</v>
      </c>
      <c r="AO7" t="str">
        <f t="shared" si="1"/>
        <v>TN</v>
      </c>
    </row>
    <row r="8" spans="1:41" ht="42" x14ac:dyDescent="0.3">
      <c r="A8" s="4"/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/>
      <c r="Y8" s="4"/>
      <c r="Z8" s="4"/>
      <c r="AA8" s="21"/>
      <c r="AB8" s="5" t="s">
        <v>31</v>
      </c>
      <c r="AC8" s="5" t="s">
        <v>31</v>
      </c>
      <c r="AD8" s="5" t="b">
        <v>1</v>
      </c>
      <c r="AE8" s="4" t="s">
        <v>58</v>
      </c>
      <c r="AF8" s="4" t="s">
        <v>58</v>
      </c>
      <c r="AG8" t="str">
        <f t="shared" si="0"/>
        <v>TP</v>
      </c>
      <c r="AI8" s="5" t="b">
        <v>1</v>
      </c>
      <c r="AJ8" s="5" t="b">
        <v>1</v>
      </c>
      <c r="AK8" s="5" t="s">
        <v>32</v>
      </c>
      <c r="AL8" s="5" t="s">
        <v>31</v>
      </c>
      <c r="AM8" s="5" t="s">
        <v>31</v>
      </c>
      <c r="AN8" s="4" t="s">
        <v>58</v>
      </c>
      <c r="AO8" t="str">
        <f t="shared" si="1"/>
        <v>TP</v>
      </c>
    </row>
    <row r="9" spans="1:41" ht="28.2" x14ac:dyDescent="0.3">
      <c r="A9" s="4"/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390</v>
      </c>
      <c r="Y9" s="4"/>
      <c r="Z9" s="4"/>
      <c r="AA9" s="21"/>
      <c r="AB9" s="5" t="s">
        <v>31</v>
      </c>
      <c r="AC9" s="5" t="s">
        <v>31</v>
      </c>
      <c r="AD9" s="5" t="b">
        <v>1</v>
      </c>
      <c r="AE9" s="4" t="s">
        <v>58</v>
      </c>
      <c r="AF9" s="4" t="s">
        <v>58</v>
      </c>
      <c r="AG9" t="str">
        <f t="shared" si="0"/>
        <v>TP</v>
      </c>
      <c r="AI9" s="5" t="b">
        <v>0</v>
      </c>
      <c r="AJ9" s="5" t="b">
        <v>0</v>
      </c>
      <c r="AK9" s="5" t="s">
        <v>32</v>
      </c>
      <c r="AL9" s="5" t="s">
        <v>31</v>
      </c>
      <c r="AM9" s="5" t="s">
        <v>36</v>
      </c>
      <c r="AN9" s="4" t="s">
        <v>58</v>
      </c>
      <c r="AO9" t="str">
        <f t="shared" si="1"/>
        <v>TP</v>
      </c>
    </row>
    <row r="10" spans="1:41" ht="28.2" x14ac:dyDescent="0.3">
      <c r="A10" s="4"/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390</v>
      </c>
      <c r="Y10" s="4"/>
      <c r="Z10" s="4"/>
      <c r="AA10" s="21"/>
      <c r="AB10" s="5" t="s">
        <v>31</v>
      </c>
      <c r="AC10" s="5" t="s">
        <v>31</v>
      </c>
      <c r="AD10" s="5" t="b">
        <v>1</v>
      </c>
      <c r="AE10" s="4" t="s">
        <v>58</v>
      </c>
      <c r="AF10" s="4" t="s">
        <v>58</v>
      </c>
      <c r="AG10" t="str">
        <f t="shared" si="0"/>
        <v>TP</v>
      </c>
      <c r="AI10" s="5" t="b">
        <v>0</v>
      </c>
      <c r="AJ10" s="5" t="b">
        <v>0</v>
      </c>
      <c r="AK10" s="5" t="s">
        <v>32</v>
      </c>
      <c r="AL10" s="5" t="s">
        <v>31</v>
      </c>
      <c r="AM10" s="5" t="s">
        <v>36</v>
      </c>
      <c r="AN10" s="4" t="s">
        <v>58</v>
      </c>
      <c r="AO10" t="str">
        <f t="shared" si="1"/>
        <v>TP</v>
      </c>
    </row>
    <row r="11" spans="1:41" ht="28.2" x14ac:dyDescent="0.3">
      <c r="A11" s="4"/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390</v>
      </c>
      <c r="Y11" s="4"/>
      <c r="Z11" s="4"/>
      <c r="AA11" s="21"/>
      <c r="AB11" s="5" t="s">
        <v>31</v>
      </c>
      <c r="AC11" s="5" t="s">
        <v>36</v>
      </c>
      <c r="AD11" s="5" t="b">
        <v>1</v>
      </c>
      <c r="AE11" s="4" t="s">
        <v>58</v>
      </c>
      <c r="AF11" s="4" t="s">
        <v>58</v>
      </c>
      <c r="AG11" t="str">
        <f t="shared" si="0"/>
        <v>TP</v>
      </c>
      <c r="AI11" s="5" t="b">
        <v>0</v>
      </c>
      <c r="AJ11" s="5" t="b">
        <v>0</v>
      </c>
      <c r="AK11" s="5" t="s">
        <v>32</v>
      </c>
      <c r="AL11" s="5" t="s">
        <v>31</v>
      </c>
      <c r="AM11" s="5" t="s">
        <v>36</v>
      </c>
      <c r="AN11" s="4" t="s">
        <v>58</v>
      </c>
      <c r="AO11" t="str">
        <f t="shared" si="1"/>
        <v>TP</v>
      </c>
    </row>
    <row r="12" spans="1:41" ht="42" x14ac:dyDescent="0.3">
      <c r="A12" s="4"/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180</v>
      </c>
      <c r="Y12" s="4"/>
      <c r="Z12" s="4"/>
      <c r="AA12" s="21"/>
      <c r="AB12" s="5" t="s">
        <v>31</v>
      </c>
      <c r="AC12" s="5" t="s">
        <v>31</v>
      </c>
      <c r="AD12" s="5" t="b">
        <v>1</v>
      </c>
      <c r="AE12" s="4" t="s">
        <v>111</v>
      </c>
      <c r="AF12" s="4" t="s">
        <v>58</v>
      </c>
      <c r="AG12" t="str">
        <f t="shared" si="0"/>
        <v>FP</v>
      </c>
      <c r="AI12" s="5" t="b">
        <v>1</v>
      </c>
      <c r="AJ12" s="5" t="b">
        <v>0</v>
      </c>
      <c r="AK12" s="5" t="s">
        <v>32</v>
      </c>
      <c r="AL12" s="5" t="s">
        <v>31</v>
      </c>
      <c r="AM12" s="5" t="s">
        <v>36</v>
      </c>
      <c r="AN12" s="4" t="s">
        <v>111</v>
      </c>
      <c r="AO12" t="str">
        <f t="shared" si="1"/>
        <v>TN</v>
      </c>
    </row>
    <row r="13" spans="1:41" ht="28.2" x14ac:dyDescent="0.3">
      <c r="A13" s="4"/>
      <c r="B13" s="4" t="s">
        <v>66</v>
      </c>
      <c r="C13" s="5">
        <v>871</v>
      </c>
      <c r="D13" s="5" t="s">
        <v>37</v>
      </c>
      <c r="E13" s="5" t="s">
        <v>38</v>
      </c>
      <c r="F13" s="5" t="s">
        <v>39</v>
      </c>
      <c r="G13" s="5" t="s">
        <v>40</v>
      </c>
      <c r="H13" s="5" t="s">
        <v>28</v>
      </c>
      <c r="I13" s="5">
        <v>1</v>
      </c>
      <c r="J13" s="6">
        <v>44264.377511574072</v>
      </c>
      <c r="K13" s="5" t="s">
        <v>30</v>
      </c>
      <c r="L13" s="5" t="b">
        <v>1</v>
      </c>
      <c r="M13" s="5" t="s">
        <v>31</v>
      </c>
      <c r="N13" s="5" t="b">
        <v>0</v>
      </c>
      <c r="O13" s="5" t="s">
        <v>31</v>
      </c>
      <c r="P13" s="5" t="b">
        <v>1</v>
      </c>
      <c r="Q13" s="5" t="s">
        <v>32</v>
      </c>
      <c r="R13" s="5" t="s">
        <v>31</v>
      </c>
      <c r="S13" s="5" t="s">
        <v>31</v>
      </c>
      <c r="T13" s="4"/>
      <c r="U13" s="4" t="s">
        <v>58</v>
      </c>
      <c r="V13" s="4" t="s">
        <v>58</v>
      </c>
      <c r="W13" s="4">
        <v>14.6</v>
      </c>
      <c r="X13" s="4">
        <v>220</v>
      </c>
      <c r="Y13" s="4"/>
      <c r="Z13" s="4"/>
      <c r="AA13" s="21"/>
      <c r="AB13" s="5" t="s">
        <v>31</v>
      </c>
      <c r="AC13" s="5" t="s">
        <v>31</v>
      </c>
      <c r="AD13" s="5" t="b">
        <v>1</v>
      </c>
      <c r="AE13" s="4"/>
      <c r="AF13" s="4"/>
      <c r="AI13" s="5" t="b">
        <v>1</v>
      </c>
      <c r="AJ13" s="5" t="b">
        <v>0</v>
      </c>
      <c r="AK13" s="5" t="s">
        <v>32</v>
      </c>
      <c r="AL13" s="5" t="s">
        <v>31</v>
      </c>
      <c r="AM13" s="5" t="s">
        <v>31</v>
      </c>
      <c r="AN13" s="22"/>
    </row>
    <row r="14" spans="1:41" ht="28.2" x14ac:dyDescent="0.3">
      <c r="A14" s="4"/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80</v>
      </c>
      <c r="Y14" s="4"/>
      <c r="Z14" s="4"/>
      <c r="AA14" s="21"/>
      <c r="AB14" s="5" t="s">
        <v>31</v>
      </c>
      <c r="AC14" s="5" t="s">
        <v>31</v>
      </c>
      <c r="AD14" s="5" t="b">
        <v>0</v>
      </c>
      <c r="AE14" s="4" t="s">
        <v>111</v>
      </c>
      <c r="AF14" s="4" t="s">
        <v>111</v>
      </c>
      <c r="AG14" t="str">
        <f t="shared" si="0"/>
        <v>TN</v>
      </c>
      <c r="AI14" s="5" t="b">
        <v>1</v>
      </c>
      <c r="AJ14" s="5" t="b">
        <v>0</v>
      </c>
      <c r="AK14" s="5" t="s">
        <v>52</v>
      </c>
      <c r="AL14" s="5" t="s">
        <v>31</v>
      </c>
      <c r="AM14" s="5" t="s">
        <v>31</v>
      </c>
      <c r="AN14" s="4" t="s">
        <v>111</v>
      </c>
      <c r="AO14" t="str">
        <f t="shared" si="1"/>
        <v>TN</v>
      </c>
    </row>
    <row r="15" spans="1:41" x14ac:dyDescent="0.3">
      <c r="A15" s="4"/>
      <c r="B15" s="4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  <c r="Z15" s="4"/>
      <c r="AA15" s="21"/>
      <c r="AB15" s="5"/>
      <c r="AC15" s="5"/>
      <c r="AD15" s="5"/>
      <c r="AE15" s="4"/>
      <c r="AI15" s="5"/>
      <c r="AJ15" s="5"/>
      <c r="AK15" s="5"/>
      <c r="AL15" s="5"/>
      <c r="AM15" s="5"/>
    </row>
    <row r="16" spans="1:41" ht="42" x14ac:dyDescent="0.3">
      <c r="A16" s="4"/>
      <c r="B16" s="4" t="s">
        <v>59</v>
      </c>
      <c r="C16" s="5">
        <v>181162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>
        <v>1</v>
      </c>
      <c r="J16" s="6">
        <v>44260.981817129628</v>
      </c>
      <c r="K16" s="5" t="s">
        <v>30</v>
      </c>
      <c r="L16" s="5" t="b">
        <v>1</v>
      </c>
      <c r="M16" s="5" t="s">
        <v>31</v>
      </c>
      <c r="N16" s="5" t="b">
        <v>1</v>
      </c>
      <c r="O16" s="5" t="s">
        <v>36</v>
      </c>
      <c r="P16" s="5" t="b">
        <v>1</v>
      </c>
      <c r="Q16" s="5" t="s">
        <v>32</v>
      </c>
      <c r="R16" s="5" t="s">
        <v>31</v>
      </c>
      <c r="S16" s="5" t="s">
        <v>31</v>
      </c>
      <c r="T16" s="4"/>
      <c r="U16" s="4" t="s">
        <v>58</v>
      </c>
      <c r="V16" s="4" t="s">
        <v>58</v>
      </c>
      <c r="W16" s="4">
        <v>42.2</v>
      </c>
      <c r="X16" s="4">
        <v>240</v>
      </c>
      <c r="Y16" s="4"/>
      <c r="Z16" s="4"/>
      <c r="AA16" s="21"/>
      <c r="AB16" s="5" t="s">
        <v>31</v>
      </c>
      <c r="AC16" s="5" t="s">
        <v>36</v>
      </c>
      <c r="AD16" s="5" t="b">
        <v>1</v>
      </c>
      <c r="AE16" s="4" t="s">
        <v>58</v>
      </c>
      <c r="AF16" s="4" t="s">
        <v>58</v>
      </c>
      <c r="AG16" t="str">
        <f t="shared" si="0"/>
        <v>TP</v>
      </c>
      <c r="AI16" s="5" t="b">
        <v>1</v>
      </c>
      <c r="AJ16" s="5" t="b">
        <v>1</v>
      </c>
      <c r="AK16" s="5" t="s">
        <v>32</v>
      </c>
      <c r="AL16" s="5" t="s">
        <v>31</v>
      </c>
      <c r="AM16" s="5" t="s">
        <v>31</v>
      </c>
      <c r="AN16" s="4" t="s">
        <v>58</v>
      </c>
      <c r="AO16" t="str">
        <f t="shared" si="1"/>
        <v>TP</v>
      </c>
    </row>
    <row r="17" spans="1:41" ht="28.2" x14ac:dyDescent="0.3">
      <c r="A17" s="4"/>
      <c r="B17" s="4" t="s">
        <v>60</v>
      </c>
      <c r="C17" s="5">
        <v>181166</v>
      </c>
      <c r="D17" s="5" t="s">
        <v>33</v>
      </c>
      <c r="E17" s="5" t="s">
        <v>34</v>
      </c>
      <c r="F17" s="5" t="s">
        <v>35</v>
      </c>
      <c r="G17" s="5" t="s">
        <v>27</v>
      </c>
      <c r="H17" s="5" t="s">
        <v>28</v>
      </c>
      <c r="I17" s="5">
        <v>1</v>
      </c>
      <c r="J17" s="6">
        <v>44261.014062499999</v>
      </c>
      <c r="K17" s="5" t="s">
        <v>30</v>
      </c>
      <c r="L17" s="5" t="b">
        <v>0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36</v>
      </c>
      <c r="S17" s="5" t="s">
        <v>31</v>
      </c>
      <c r="T17" s="4"/>
      <c r="U17" s="4" t="s">
        <v>58</v>
      </c>
      <c r="V17" s="4" t="s">
        <v>58</v>
      </c>
      <c r="W17" s="4">
        <v>57.6</v>
      </c>
      <c r="X17" s="4">
        <v>390</v>
      </c>
      <c r="Y17" s="4"/>
      <c r="Z17" s="4"/>
      <c r="AA17" s="21"/>
      <c r="AB17" s="5" t="s">
        <v>31</v>
      </c>
      <c r="AC17" s="5" t="s">
        <v>36</v>
      </c>
      <c r="AD17" s="5" t="b">
        <v>1</v>
      </c>
      <c r="AE17" s="4" t="s">
        <v>58</v>
      </c>
      <c r="AF17" s="4" t="s">
        <v>58</v>
      </c>
      <c r="AG17" t="str">
        <f t="shared" si="0"/>
        <v>TP</v>
      </c>
      <c r="AI17" s="5" t="b">
        <v>0</v>
      </c>
      <c r="AJ17" s="5" t="b">
        <v>0</v>
      </c>
      <c r="AK17" s="5" t="s">
        <v>32</v>
      </c>
      <c r="AL17" s="5" t="s">
        <v>31</v>
      </c>
      <c r="AM17" s="5" t="s">
        <v>36</v>
      </c>
      <c r="AN17" s="4" t="s">
        <v>58</v>
      </c>
      <c r="AO17" t="str">
        <f t="shared" si="1"/>
        <v>TP</v>
      </c>
    </row>
    <row r="18" spans="1:41" ht="28.2" x14ac:dyDescent="0.3">
      <c r="A18" s="4"/>
      <c r="B18" s="4" t="s">
        <v>61</v>
      </c>
      <c r="C18" s="5">
        <v>181171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44261.021145833336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70</v>
      </c>
      <c r="V18" s="4" t="s">
        <v>58</v>
      </c>
      <c r="W18" s="4">
        <v>0.8</v>
      </c>
      <c r="X18" s="4">
        <v>220</v>
      </c>
      <c r="Y18" s="4"/>
      <c r="Z18" s="4"/>
      <c r="AA18" s="21"/>
      <c r="AB18" s="5" t="s">
        <v>31</v>
      </c>
      <c r="AC18" s="5" t="s">
        <v>36</v>
      </c>
      <c r="AD18" s="5" t="b">
        <v>1</v>
      </c>
      <c r="AE18" s="4" t="s">
        <v>58</v>
      </c>
      <c r="AF18" s="4" t="s">
        <v>58</v>
      </c>
      <c r="AG18" t="str">
        <f t="shared" si="0"/>
        <v>TP</v>
      </c>
      <c r="AI18" s="5" t="b">
        <v>1</v>
      </c>
      <c r="AJ18" s="5" t="b">
        <v>0</v>
      </c>
      <c r="AK18" s="5" t="s">
        <v>32</v>
      </c>
      <c r="AL18" s="5" t="s">
        <v>31</v>
      </c>
      <c r="AM18" s="5" t="s">
        <v>31</v>
      </c>
      <c r="AN18" s="4" t="s">
        <v>111</v>
      </c>
      <c r="AO18" t="str">
        <f t="shared" si="1"/>
        <v>FN</v>
      </c>
    </row>
    <row r="19" spans="1:41" ht="28.2" x14ac:dyDescent="0.3">
      <c r="A19" s="4"/>
      <c r="B19" s="4" t="s">
        <v>61</v>
      </c>
      <c r="C19" s="5">
        <v>181176</v>
      </c>
      <c r="D19" s="5" t="s">
        <v>37</v>
      </c>
      <c r="E19" s="5" t="s">
        <v>38</v>
      </c>
      <c r="F19" s="5" t="s">
        <v>39</v>
      </c>
      <c r="G19" s="5" t="s">
        <v>40</v>
      </c>
      <c r="H19" s="5" t="s">
        <v>28</v>
      </c>
      <c r="I19" s="5">
        <v>1</v>
      </c>
      <c r="J19" s="6">
        <v>44261.021909722222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36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4" t="s">
        <v>58</v>
      </c>
      <c r="W19" s="4">
        <v>0.8</v>
      </c>
      <c r="X19" s="4">
        <v>220</v>
      </c>
      <c r="Y19" s="4"/>
      <c r="Z19" s="4"/>
      <c r="AA19" s="21"/>
      <c r="AB19" s="5" t="s">
        <v>31</v>
      </c>
      <c r="AC19" s="5" t="s">
        <v>36</v>
      </c>
      <c r="AD19" s="5" t="b">
        <v>1</v>
      </c>
      <c r="AE19" s="4" t="s">
        <v>58</v>
      </c>
      <c r="AF19" s="4" t="s">
        <v>58</v>
      </c>
      <c r="AG19" t="str">
        <f t="shared" si="0"/>
        <v>TP</v>
      </c>
      <c r="AI19" s="5" t="b">
        <v>1</v>
      </c>
      <c r="AJ19" s="5" t="b">
        <v>0</v>
      </c>
      <c r="AK19" s="5" t="s">
        <v>32</v>
      </c>
      <c r="AL19" s="5" t="s">
        <v>31</v>
      </c>
      <c r="AM19" s="5" t="s">
        <v>31</v>
      </c>
      <c r="AN19" s="4" t="s">
        <v>111</v>
      </c>
      <c r="AO19" t="str">
        <f t="shared" si="1"/>
        <v>FN</v>
      </c>
    </row>
    <row r="20" spans="1:41" ht="28.2" x14ac:dyDescent="0.3">
      <c r="A20" s="4"/>
      <c r="B20" s="4" t="s">
        <v>62</v>
      </c>
      <c r="C20" s="5">
        <v>181200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28</v>
      </c>
      <c r="I20" s="5">
        <v>1</v>
      </c>
      <c r="J20" s="6">
        <v>44261.048171296294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31</v>
      </c>
      <c r="S20" s="5" t="s">
        <v>31</v>
      </c>
      <c r="T20" s="4"/>
      <c r="U20" s="4" t="s">
        <v>58</v>
      </c>
      <c r="V20" s="4" t="s">
        <v>58</v>
      </c>
      <c r="W20" s="4">
        <v>14.6</v>
      </c>
      <c r="X20" s="4">
        <v>220</v>
      </c>
      <c r="Y20" s="4"/>
      <c r="Z20" s="4"/>
      <c r="AA20" s="21"/>
      <c r="AB20" s="5" t="s">
        <v>31</v>
      </c>
      <c r="AC20" s="5" t="s">
        <v>31</v>
      </c>
      <c r="AD20" s="5" t="b">
        <v>1</v>
      </c>
      <c r="AE20" s="4" t="s">
        <v>58</v>
      </c>
      <c r="AF20" s="4" t="s">
        <v>58</v>
      </c>
      <c r="AG20" t="str">
        <f t="shared" si="0"/>
        <v>TP</v>
      </c>
      <c r="AI20" s="5" t="b">
        <v>1</v>
      </c>
      <c r="AJ20" s="5" t="b">
        <v>0</v>
      </c>
      <c r="AK20" s="5" t="s">
        <v>32</v>
      </c>
      <c r="AL20" s="5" t="s">
        <v>31</v>
      </c>
      <c r="AM20" s="5" t="s">
        <v>31</v>
      </c>
      <c r="AN20" s="4" t="s">
        <v>111</v>
      </c>
      <c r="AO20" t="str">
        <f t="shared" si="1"/>
        <v>FN</v>
      </c>
    </row>
    <row r="21" spans="1:41" ht="42" x14ac:dyDescent="0.3">
      <c r="A21" s="4"/>
      <c r="B21" s="4" t="s">
        <v>63</v>
      </c>
      <c r="C21" s="5">
        <v>181211</v>
      </c>
      <c r="D21" s="5" t="s">
        <v>53</v>
      </c>
      <c r="E21" s="5" t="s">
        <v>54</v>
      </c>
      <c r="F21" s="5" t="s">
        <v>55</v>
      </c>
      <c r="G21" s="5" t="s">
        <v>27</v>
      </c>
      <c r="H21" s="5" t="s">
        <v>28</v>
      </c>
      <c r="I21" s="5">
        <v>1</v>
      </c>
      <c r="J21" s="6">
        <v>44261.054293981484</v>
      </c>
      <c r="K21" s="5" t="s">
        <v>30</v>
      </c>
      <c r="L21" s="5" t="b">
        <v>1</v>
      </c>
      <c r="M21" s="5" t="s">
        <v>31</v>
      </c>
      <c r="N21" s="5" t="b">
        <v>0</v>
      </c>
      <c r="O21" s="5" t="s">
        <v>31</v>
      </c>
      <c r="P21" s="5" t="b">
        <v>1</v>
      </c>
      <c r="Q21" s="5" t="s">
        <v>32</v>
      </c>
      <c r="R21" s="5" t="s">
        <v>36</v>
      </c>
      <c r="S21" s="5" t="s">
        <v>31</v>
      </c>
      <c r="T21" s="4"/>
      <c r="U21" s="4" t="s">
        <v>69</v>
      </c>
      <c r="V21" s="4" t="s">
        <v>70</v>
      </c>
      <c r="W21" s="4">
        <v>-5.8</v>
      </c>
      <c r="X21" s="4">
        <v>180</v>
      </c>
      <c r="Y21" s="4"/>
      <c r="Z21" s="4"/>
      <c r="AA21" s="21"/>
      <c r="AB21" s="5" t="s">
        <v>31</v>
      </c>
      <c r="AC21" s="5" t="s">
        <v>31</v>
      </c>
      <c r="AD21" s="5" t="b">
        <v>1</v>
      </c>
      <c r="AE21" s="4" t="s">
        <v>111</v>
      </c>
      <c r="AF21" s="4" t="s">
        <v>58</v>
      </c>
      <c r="AG21" t="str">
        <f t="shared" si="0"/>
        <v>FP</v>
      </c>
      <c r="AI21" s="5" t="b">
        <v>1</v>
      </c>
      <c r="AJ21" s="5" t="b">
        <v>0</v>
      </c>
      <c r="AK21" s="5" t="s">
        <v>32</v>
      </c>
      <c r="AL21" s="5" t="s">
        <v>31</v>
      </c>
      <c r="AM21" s="5" t="s">
        <v>36</v>
      </c>
      <c r="AN21" s="4" t="s">
        <v>111</v>
      </c>
      <c r="AO21" t="str">
        <f t="shared" si="1"/>
        <v>TN</v>
      </c>
    </row>
    <row r="22" spans="1:41" ht="42" x14ac:dyDescent="0.3">
      <c r="A22" s="4"/>
      <c r="B22" s="7" t="s">
        <v>63</v>
      </c>
      <c r="C22" s="5">
        <v>181209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44261.054270833331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36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4" t="s">
        <v>58</v>
      </c>
      <c r="W22" s="4">
        <v>42.2</v>
      </c>
      <c r="X22" s="4">
        <v>240</v>
      </c>
      <c r="Y22" s="4"/>
      <c r="Z22" s="4"/>
      <c r="AA22" s="21"/>
      <c r="AB22" s="5" t="s">
        <v>31</v>
      </c>
      <c r="AC22" s="5" t="s">
        <v>36</v>
      </c>
      <c r="AD22" s="5" t="b">
        <v>1</v>
      </c>
      <c r="AE22" s="4" t="s">
        <v>58</v>
      </c>
      <c r="AF22" s="4" t="s">
        <v>58</v>
      </c>
      <c r="AI22" s="5" t="b">
        <v>1</v>
      </c>
      <c r="AJ22" s="5" t="b">
        <v>1</v>
      </c>
      <c r="AK22" s="5" t="s">
        <v>32</v>
      </c>
      <c r="AL22" s="5" t="s">
        <v>31</v>
      </c>
      <c r="AM22" s="5" t="s">
        <v>31</v>
      </c>
      <c r="AN22" s="23"/>
    </row>
    <row r="23" spans="1:41" ht="42" x14ac:dyDescent="0.3">
      <c r="A23" s="4"/>
      <c r="B23" s="4" t="s">
        <v>64</v>
      </c>
      <c r="C23" s="5">
        <v>181264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1</v>
      </c>
      <c r="M23" s="5" t="s">
        <v>31</v>
      </c>
      <c r="N23" s="5" t="b">
        <v>1</v>
      </c>
      <c r="O23" s="5" t="s">
        <v>31</v>
      </c>
      <c r="P23" s="5" t="b">
        <v>1</v>
      </c>
      <c r="Q23" s="5" t="s">
        <v>32</v>
      </c>
      <c r="R23" s="5" t="s">
        <v>31</v>
      </c>
      <c r="S23" s="5" t="s">
        <v>31</v>
      </c>
      <c r="T23" s="4"/>
      <c r="U23" s="4" t="s">
        <v>58</v>
      </c>
      <c r="V23" s="4" t="s">
        <v>58</v>
      </c>
      <c r="W23" s="4">
        <v>35.409999999999997</v>
      </c>
      <c r="X23" s="4"/>
      <c r="Y23" s="4"/>
      <c r="Z23" s="4"/>
      <c r="AA23" s="21"/>
      <c r="AB23" s="5" t="s">
        <v>31</v>
      </c>
      <c r="AC23" s="5" t="s">
        <v>31</v>
      </c>
      <c r="AD23" s="5" t="b">
        <v>1</v>
      </c>
      <c r="AE23" s="4" t="s">
        <v>58</v>
      </c>
      <c r="AF23" s="4" t="s">
        <v>58</v>
      </c>
      <c r="AG23" t="str">
        <f t="shared" si="0"/>
        <v>TP</v>
      </c>
      <c r="AI23" s="5" t="b">
        <v>1</v>
      </c>
      <c r="AJ23" s="5" t="b">
        <v>1</v>
      </c>
      <c r="AK23" s="5" t="s">
        <v>32</v>
      </c>
      <c r="AL23" s="5" t="s">
        <v>31</v>
      </c>
      <c r="AM23" s="5" t="s">
        <v>31</v>
      </c>
      <c r="AN23" s="4" t="s">
        <v>58</v>
      </c>
      <c r="AO23" t="str">
        <f t="shared" si="1"/>
        <v>TP</v>
      </c>
    </row>
    <row r="24" spans="1:41" ht="28.2" x14ac:dyDescent="0.3">
      <c r="A24" s="4"/>
      <c r="B24" s="4" t="s">
        <v>64</v>
      </c>
      <c r="C24" s="5">
        <v>181265</v>
      </c>
      <c r="D24" s="5" t="s">
        <v>33</v>
      </c>
      <c r="E24" s="5" t="s">
        <v>34</v>
      </c>
      <c r="F24" s="5" t="s">
        <v>35</v>
      </c>
      <c r="G24" s="5" t="s">
        <v>27</v>
      </c>
      <c r="H24" s="5" t="s">
        <v>28</v>
      </c>
      <c r="I24" s="5">
        <v>1</v>
      </c>
      <c r="J24" s="6">
        <v>44261.111307870371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36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57.6</v>
      </c>
      <c r="X24" s="4">
        <v>390</v>
      </c>
      <c r="Y24" s="4"/>
      <c r="Z24" s="4"/>
      <c r="AA24" s="21"/>
      <c r="AB24" s="5" t="s">
        <v>31</v>
      </c>
      <c r="AC24" s="5" t="s">
        <v>36</v>
      </c>
      <c r="AD24" s="5" t="b">
        <v>1</v>
      </c>
      <c r="AE24" s="4" t="s">
        <v>58</v>
      </c>
      <c r="AF24" s="4" t="s">
        <v>58</v>
      </c>
      <c r="AG24" t="str">
        <f t="shared" si="0"/>
        <v>TP</v>
      </c>
      <c r="AI24" s="5" t="b">
        <v>0</v>
      </c>
      <c r="AJ24" s="5" t="b">
        <v>0</v>
      </c>
      <c r="AK24" s="5" t="s">
        <v>32</v>
      </c>
      <c r="AL24" s="5" t="s">
        <v>31</v>
      </c>
      <c r="AM24" s="5" t="s">
        <v>36</v>
      </c>
      <c r="AN24" s="4" t="s">
        <v>58</v>
      </c>
      <c r="AO24" t="str">
        <f t="shared" si="1"/>
        <v>TP</v>
      </c>
    </row>
    <row r="25" spans="1:41" x14ac:dyDescent="0.3">
      <c r="A25" s="4"/>
      <c r="B25" s="4" t="s">
        <v>64</v>
      </c>
      <c r="C25" s="5"/>
      <c r="D25" s="5"/>
      <c r="E25" s="5"/>
      <c r="F25" s="5"/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  <c r="Z25" s="4"/>
      <c r="AA25" s="21"/>
      <c r="AB25" s="5"/>
      <c r="AC25" s="5"/>
      <c r="AD25" s="5"/>
      <c r="AE25" s="4"/>
      <c r="AF25" s="4"/>
      <c r="AI25" s="5"/>
      <c r="AJ25" s="5"/>
      <c r="AK25" s="5"/>
      <c r="AL25" s="5"/>
      <c r="AM25" s="5"/>
      <c r="AN25" s="4"/>
    </row>
    <row r="26" spans="1:41" ht="28.2" x14ac:dyDescent="0.3">
      <c r="A26" s="4"/>
      <c r="B26" s="4" t="s">
        <v>65</v>
      </c>
      <c r="C26" s="5">
        <v>181266</v>
      </c>
      <c r="D26" s="5" t="s">
        <v>45</v>
      </c>
      <c r="E26" s="5" t="s">
        <v>46</v>
      </c>
      <c r="F26" s="5" t="s">
        <v>47</v>
      </c>
      <c r="G26" s="5" t="s">
        <v>27</v>
      </c>
      <c r="H26" s="5" t="s">
        <v>28</v>
      </c>
      <c r="I26" s="5">
        <v>1</v>
      </c>
      <c r="J26" s="6">
        <v>44261.114560185182</v>
      </c>
      <c r="K26" s="5" t="s">
        <v>30</v>
      </c>
      <c r="L26" s="5" t="b">
        <v>0</v>
      </c>
      <c r="M26" s="5" t="s">
        <v>31</v>
      </c>
      <c r="N26" s="5" t="b">
        <v>0</v>
      </c>
      <c r="O26" s="5" t="s">
        <v>31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58</v>
      </c>
      <c r="V26" s="4" t="s">
        <v>58</v>
      </c>
      <c r="W26" s="4">
        <v>56.7</v>
      </c>
      <c r="X26" s="4">
        <v>390</v>
      </c>
      <c r="Y26" s="4"/>
      <c r="Z26" s="4"/>
      <c r="AA26" s="21"/>
      <c r="AB26" s="5" t="s">
        <v>31</v>
      </c>
      <c r="AC26" s="5" t="s">
        <v>31</v>
      </c>
      <c r="AD26" s="5" t="b">
        <v>1</v>
      </c>
      <c r="AE26" s="4" t="s">
        <v>58</v>
      </c>
      <c r="AF26" s="4" t="s">
        <v>58</v>
      </c>
      <c r="AG26" t="str">
        <f t="shared" si="0"/>
        <v>TP</v>
      </c>
      <c r="AI26" s="5" t="b">
        <v>0</v>
      </c>
      <c r="AJ26" s="5" t="b">
        <v>0</v>
      </c>
      <c r="AK26" s="5" t="s">
        <v>32</v>
      </c>
      <c r="AL26" s="5" t="s">
        <v>31</v>
      </c>
      <c r="AM26" s="5" t="s">
        <v>36</v>
      </c>
      <c r="AN26" s="4" t="s">
        <v>58</v>
      </c>
      <c r="AO26" t="str">
        <f t="shared" si="1"/>
        <v>TP</v>
      </c>
    </row>
    <row r="27" spans="1:41" ht="28.2" x14ac:dyDescent="0.3">
      <c r="A27" s="4"/>
      <c r="B27" s="4" t="s">
        <v>65</v>
      </c>
      <c r="C27" s="5">
        <v>181267</v>
      </c>
      <c r="D27" s="5" t="s">
        <v>33</v>
      </c>
      <c r="E27" s="5" t="s">
        <v>34</v>
      </c>
      <c r="F27" s="5" t="s">
        <v>35</v>
      </c>
      <c r="G27" s="5" t="s">
        <v>27</v>
      </c>
      <c r="H27" s="5" t="s">
        <v>28</v>
      </c>
      <c r="I27" s="5">
        <v>1</v>
      </c>
      <c r="J27" s="6">
        <v>44261.114560185182</v>
      </c>
      <c r="K27" s="5" t="s">
        <v>30</v>
      </c>
      <c r="L27" s="5" t="b">
        <v>0</v>
      </c>
      <c r="M27" s="5" t="s">
        <v>31</v>
      </c>
      <c r="N27" s="5" t="b">
        <v>0</v>
      </c>
      <c r="O27" s="5" t="s">
        <v>36</v>
      </c>
      <c r="P27" s="5" t="b">
        <v>1</v>
      </c>
      <c r="Q27" s="5" t="s">
        <v>32</v>
      </c>
      <c r="R27" s="5" t="s">
        <v>36</v>
      </c>
      <c r="S27" s="5" t="s">
        <v>31</v>
      </c>
      <c r="T27" s="4"/>
      <c r="U27" s="4" t="s">
        <v>58</v>
      </c>
      <c r="V27" s="4" t="s">
        <v>58</v>
      </c>
      <c r="W27" s="4">
        <v>57.6</v>
      </c>
      <c r="X27" s="4">
        <v>390</v>
      </c>
      <c r="Y27" s="4"/>
      <c r="Z27" s="4"/>
      <c r="AA27" s="21"/>
      <c r="AB27" s="5" t="s">
        <v>31</v>
      </c>
      <c r="AC27" s="5" t="s">
        <v>36</v>
      </c>
      <c r="AD27" s="5" t="b">
        <v>1</v>
      </c>
      <c r="AE27" s="4" t="s">
        <v>58</v>
      </c>
      <c r="AF27" s="4" t="s">
        <v>58</v>
      </c>
      <c r="AG27" t="str">
        <f t="shared" si="0"/>
        <v>TP</v>
      </c>
      <c r="AI27" s="5" t="b">
        <v>0</v>
      </c>
      <c r="AJ27" s="5" t="b">
        <v>0</v>
      </c>
      <c r="AK27" s="5" t="s">
        <v>32</v>
      </c>
      <c r="AL27" s="5" t="s">
        <v>31</v>
      </c>
      <c r="AM27" s="5" t="s">
        <v>36</v>
      </c>
      <c r="AN27" s="4" t="s">
        <v>58</v>
      </c>
      <c r="AO27" t="str">
        <f t="shared" si="1"/>
        <v>TP</v>
      </c>
    </row>
    <row r="28" spans="1:41" ht="42" x14ac:dyDescent="0.3">
      <c r="A28" s="4"/>
      <c r="B28" s="4" t="s">
        <v>66</v>
      </c>
      <c r="C28" s="5">
        <v>181268</v>
      </c>
      <c r="D28" s="5" t="s">
        <v>53</v>
      </c>
      <c r="E28" s="5" t="s">
        <v>54</v>
      </c>
      <c r="F28" s="5" t="s">
        <v>55</v>
      </c>
      <c r="G28" s="5" t="s">
        <v>27</v>
      </c>
      <c r="H28" s="5" t="s">
        <v>28</v>
      </c>
      <c r="I28" s="5">
        <v>1</v>
      </c>
      <c r="J28" s="6">
        <v>44261.117511574077</v>
      </c>
      <c r="K28" s="5" t="s">
        <v>30</v>
      </c>
      <c r="L28" s="5" t="b">
        <v>1</v>
      </c>
      <c r="M28" s="5" t="s">
        <v>31</v>
      </c>
      <c r="N28" s="5" t="b">
        <v>0</v>
      </c>
      <c r="O28" s="5" t="s">
        <v>31</v>
      </c>
      <c r="P28" s="5" t="b">
        <v>1</v>
      </c>
      <c r="Q28" s="5" t="s">
        <v>32</v>
      </c>
      <c r="R28" s="5" t="s">
        <v>36</v>
      </c>
      <c r="S28" s="5" t="s">
        <v>31</v>
      </c>
      <c r="T28" s="4"/>
      <c r="U28" s="4" t="s">
        <v>69</v>
      </c>
      <c r="V28" s="4" t="s">
        <v>70</v>
      </c>
      <c r="W28" s="11">
        <v>-5.8</v>
      </c>
      <c r="X28" s="4">
        <v>180</v>
      </c>
      <c r="Y28" s="4"/>
      <c r="Z28" s="4"/>
      <c r="AA28" s="21"/>
      <c r="AB28" s="5" t="s">
        <v>31</v>
      </c>
      <c r="AC28" s="5" t="s">
        <v>31</v>
      </c>
      <c r="AD28" s="5" t="b">
        <v>1</v>
      </c>
      <c r="AE28" s="4" t="s">
        <v>111</v>
      </c>
      <c r="AF28" s="4" t="s">
        <v>58</v>
      </c>
      <c r="AG28" t="str">
        <f t="shared" si="0"/>
        <v>FP</v>
      </c>
      <c r="AI28" s="5" t="b">
        <v>1</v>
      </c>
      <c r="AJ28" s="5" t="b">
        <v>0</v>
      </c>
      <c r="AK28" s="5" t="s">
        <v>32</v>
      </c>
      <c r="AL28" s="5" t="s">
        <v>31</v>
      </c>
      <c r="AM28" s="5" t="s">
        <v>36</v>
      </c>
      <c r="AN28" s="4" t="s">
        <v>111</v>
      </c>
      <c r="AO28" t="str">
        <f t="shared" si="1"/>
        <v>TN</v>
      </c>
    </row>
    <row r="29" spans="1:41" x14ac:dyDescent="0.3">
      <c r="A29" s="4"/>
      <c r="B29" s="4" t="s">
        <v>66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21"/>
      <c r="AB29" s="4"/>
      <c r="AC29" s="4"/>
      <c r="AD29" s="4"/>
      <c r="AE29" s="4"/>
      <c r="AF29" s="4"/>
      <c r="AI29" s="4"/>
      <c r="AJ29" s="4"/>
      <c r="AK29" s="4"/>
      <c r="AL29" s="4"/>
      <c r="AM29" s="4"/>
      <c r="AN29" s="22"/>
    </row>
    <row r="30" spans="1:41" ht="28.2" x14ac:dyDescent="0.3">
      <c r="A30" s="4"/>
      <c r="B30" s="4" t="s">
        <v>67</v>
      </c>
      <c r="C30" s="5">
        <v>181367</v>
      </c>
      <c r="D30" s="5" t="s">
        <v>48</v>
      </c>
      <c r="E30" s="5" t="s">
        <v>49</v>
      </c>
      <c r="F30" s="5" t="s">
        <v>50</v>
      </c>
      <c r="G30" s="5" t="s">
        <v>51</v>
      </c>
      <c r="H30" s="5" t="s">
        <v>28</v>
      </c>
      <c r="I30" s="5">
        <v>1</v>
      </c>
      <c r="J30" s="6">
        <v>44261.176828703705</v>
      </c>
      <c r="K30" s="5" t="s">
        <v>30</v>
      </c>
      <c r="L30" s="5" t="b">
        <v>1</v>
      </c>
      <c r="M30" s="5" t="s">
        <v>31</v>
      </c>
      <c r="N30" s="5" t="b">
        <v>0</v>
      </c>
      <c r="O30" s="5" t="s">
        <v>31</v>
      </c>
      <c r="P30" s="5" t="b">
        <v>0</v>
      </c>
      <c r="Q30" s="5" t="s">
        <v>52</v>
      </c>
      <c r="R30" s="5" t="s">
        <v>31</v>
      </c>
      <c r="S30" s="5" t="s">
        <v>31</v>
      </c>
      <c r="T30" s="4"/>
      <c r="U30" s="4" t="s">
        <v>69</v>
      </c>
      <c r="V30" s="4" t="s">
        <v>69</v>
      </c>
      <c r="W30" s="4">
        <v>-58</v>
      </c>
      <c r="X30" s="4">
        <v>80</v>
      </c>
      <c r="Y30" s="4"/>
      <c r="Z30" s="4"/>
      <c r="AA30" s="21"/>
      <c r="AB30" s="5" t="s">
        <v>31</v>
      </c>
      <c r="AC30" s="5" t="s">
        <v>31</v>
      </c>
      <c r="AD30" s="5" t="b">
        <v>0</v>
      </c>
      <c r="AE30" s="4" t="s">
        <v>111</v>
      </c>
      <c r="AF30" s="4" t="s">
        <v>111</v>
      </c>
      <c r="AG30" t="str">
        <f t="shared" si="0"/>
        <v>TN</v>
      </c>
      <c r="AI30" s="5" t="b">
        <v>1</v>
      </c>
      <c r="AJ30" s="5" t="b">
        <v>0</v>
      </c>
      <c r="AK30" s="5" t="s">
        <v>52</v>
      </c>
      <c r="AL30" s="5" t="s">
        <v>31</v>
      </c>
      <c r="AM30" s="5" t="s">
        <v>31</v>
      </c>
      <c r="AN30" s="4" t="s">
        <v>111</v>
      </c>
      <c r="AO30" t="str">
        <f t="shared" si="1"/>
        <v>TN</v>
      </c>
    </row>
    <row r="31" spans="1:4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AB31" s="4"/>
      <c r="AC31" s="4"/>
      <c r="AD31" s="4"/>
      <c r="AE31" s="4"/>
      <c r="AI31" s="4"/>
      <c r="AJ31" s="4"/>
      <c r="AK31" s="4"/>
      <c r="AL31" s="4"/>
      <c r="AM31" s="4"/>
    </row>
    <row r="32" spans="1:41" x14ac:dyDescent="0.3">
      <c r="AF32" t="s">
        <v>96</v>
      </c>
      <c r="AG32">
        <f>COUNTIF(AG2:AG30,"TP")</f>
        <v>18</v>
      </c>
      <c r="AN32" t="s">
        <v>96</v>
      </c>
      <c r="AO32">
        <f>COUNTIF(AO2:AO30,"TP")</f>
        <v>12</v>
      </c>
    </row>
    <row r="33" spans="26:41" x14ac:dyDescent="0.3">
      <c r="AF33" t="s">
        <v>97</v>
      </c>
      <c r="AG33">
        <f>COUNTIF(AG2:AG30,"FN")</f>
        <v>0</v>
      </c>
      <c r="AN33" t="s">
        <v>97</v>
      </c>
      <c r="AO33">
        <f>COUNTIF(AO2:AO30,"FN")</f>
        <v>6</v>
      </c>
    </row>
    <row r="34" spans="26:41" x14ac:dyDescent="0.3">
      <c r="AF34" t="s">
        <v>98</v>
      </c>
      <c r="AG34">
        <f>COUNTIF(AG2:AG30,"FP")</f>
        <v>4</v>
      </c>
      <c r="AN34" t="s">
        <v>98</v>
      </c>
      <c r="AO34">
        <f>COUNTIF(AO2:AO30,"FP")</f>
        <v>0</v>
      </c>
    </row>
    <row r="35" spans="26:41" x14ac:dyDescent="0.3">
      <c r="Z35" t="s">
        <v>74</v>
      </c>
      <c r="AF35" t="s">
        <v>99</v>
      </c>
      <c r="AG35">
        <f>COUNTIF(AG2:AG30,"TN")</f>
        <v>2</v>
      </c>
      <c r="AN35" t="s">
        <v>99</v>
      </c>
      <c r="AO35">
        <f>COUNTIF(AO2:AO30,"TN")</f>
        <v>6</v>
      </c>
    </row>
    <row r="36" spans="26:41" x14ac:dyDescent="0.3">
      <c r="Z36" t="s">
        <v>112</v>
      </c>
    </row>
    <row r="37" spans="26:41" x14ac:dyDescent="0.3">
      <c r="Z37" t="s">
        <v>113</v>
      </c>
    </row>
    <row r="39" spans="26:41" x14ac:dyDescent="0.3">
      <c r="Z39" t="s">
        <v>114</v>
      </c>
      <c r="AB39" t="s">
        <v>115</v>
      </c>
    </row>
    <row r="40" spans="26:41" x14ac:dyDescent="0.3">
      <c r="Z40" t="s">
        <v>116</v>
      </c>
      <c r="AB40" t="s">
        <v>117</v>
      </c>
    </row>
    <row r="44" spans="26:41" x14ac:dyDescent="0.3">
      <c r="Z44" t="s">
        <v>75</v>
      </c>
    </row>
    <row r="45" spans="26:41" x14ac:dyDescent="0.3">
      <c r="Z45" t="s">
        <v>112</v>
      </c>
    </row>
    <row r="46" spans="26:41" x14ac:dyDescent="0.3">
      <c r="Z46" t="s">
        <v>113</v>
      </c>
    </row>
    <row r="47" spans="26:41" x14ac:dyDescent="0.3">
      <c r="Z47" t="s">
        <v>118</v>
      </c>
    </row>
    <row r="48" spans="26:41" x14ac:dyDescent="0.3">
      <c r="Z48" t="s">
        <v>114</v>
      </c>
      <c r="AB48" t="s">
        <v>115</v>
      </c>
    </row>
    <row r="49" spans="3:28" x14ac:dyDescent="0.3">
      <c r="Z49" t="s">
        <v>116</v>
      </c>
      <c r="AB49" t="s">
        <v>117</v>
      </c>
    </row>
    <row r="52" spans="3:28" x14ac:dyDescent="0.3">
      <c r="Z52" t="s">
        <v>119</v>
      </c>
    </row>
    <row r="53" spans="3:28" x14ac:dyDescent="0.3">
      <c r="Z53" t="s">
        <v>112</v>
      </c>
    </row>
    <row r="54" spans="3:28" x14ac:dyDescent="0.3">
      <c r="Z54" t="s">
        <v>113</v>
      </c>
    </row>
    <row r="55" spans="3:28" x14ac:dyDescent="0.3">
      <c r="C55">
        <f>+C60</f>
        <v>0</v>
      </c>
    </row>
    <row r="56" spans="3:28" x14ac:dyDescent="0.3">
      <c r="Z56" t="s">
        <v>114</v>
      </c>
      <c r="AB56" t="s">
        <v>115</v>
      </c>
    </row>
    <row r="57" spans="3:28" x14ac:dyDescent="0.3">
      <c r="Z57" t="s">
        <v>116</v>
      </c>
      <c r="AB57" t="s">
        <v>117</v>
      </c>
    </row>
    <row r="59" spans="3:28" x14ac:dyDescent="0.3">
      <c r="Z59" t="s">
        <v>120</v>
      </c>
    </row>
    <row r="60" spans="3:28" x14ac:dyDescent="0.3">
      <c r="Z60" t="s">
        <v>112</v>
      </c>
    </row>
    <row r="61" spans="3:28" x14ac:dyDescent="0.3">
      <c r="Z61" t="s">
        <v>113</v>
      </c>
    </row>
    <row r="63" spans="3:28" x14ac:dyDescent="0.3">
      <c r="Z63" t="s">
        <v>114</v>
      </c>
      <c r="AB63" t="s">
        <v>115</v>
      </c>
    </row>
    <row r="64" spans="3:28" x14ac:dyDescent="0.3">
      <c r="Z64" t="s">
        <v>116</v>
      </c>
      <c r="AB64" t="s">
        <v>117</v>
      </c>
    </row>
    <row r="66" spans="26:28" x14ac:dyDescent="0.3">
      <c r="Z66" t="s">
        <v>121</v>
      </c>
    </row>
    <row r="67" spans="26:28" x14ac:dyDescent="0.3">
      <c r="Z67" t="s">
        <v>112</v>
      </c>
    </row>
    <row r="68" spans="26:28" x14ac:dyDescent="0.3">
      <c r="Z68" t="s">
        <v>113</v>
      </c>
    </row>
    <row r="70" spans="26:28" x14ac:dyDescent="0.3">
      <c r="Z70" t="s">
        <v>114</v>
      </c>
      <c r="AB70" t="s">
        <v>115</v>
      </c>
    </row>
    <row r="71" spans="26:28" x14ac:dyDescent="0.3">
      <c r="Z71" t="s">
        <v>116</v>
      </c>
      <c r="AB71" t="s">
        <v>117</v>
      </c>
    </row>
    <row r="73" spans="26:28" x14ac:dyDescent="0.3">
      <c r="Z73" t="s">
        <v>122</v>
      </c>
    </row>
    <row r="74" spans="26:28" x14ac:dyDescent="0.3">
      <c r="Z74" t="s">
        <v>112</v>
      </c>
    </row>
    <row r="75" spans="26:28" x14ac:dyDescent="0.3">
      <c r="Z75" t="s">
        <v>113</v>
      </c>
    </row>
    <row r="77" spans="26:28" x14ac:dyDescent="0.3">
      <c r="Z77" t="s">
        <v>114</v>
      </c>
      <c r="AB77" t="s">
        <v>115</v>
      </c>
    </row>
    <row r="78" spans="26:28" x14ac:dyDescent="0.3">
      <c r="Z78" t="s">
        <v>116</v>
      </c>
      <c r="AB78" t="s">
        <v>117</v>
      </c>
    </row>
    <row r="81" spans="26:28" x14ac:dyDescent="0.3">
      <c r="Z81" t="s">
        <v>123</v>
      </c>
    </row>
    <row r="82" spans="26:28" x14ac:dyDescent="0.3">
      <c r="Z82" t="s">
        <v>112</v>
      </c>
    </row>
    <row r="83" spans="26:28" x14ac:dyDescent="0.3">
      <c r="Z83" t="s">
        <v>113</v>
      </c>
    </row>
    <row r="85" spans="26:28" x14ac:dyDescent="0.3">
      <c r="Z85" t="s">
        <v>114</v>
      </c>
      <c r="AB85" t="s">
        <v>115</v>
      </c>
    </row>
    <row r="86" spans="26:28" x14ac:dyDescent="0.3">
      <c r="Z86" t="s">
        <v>116</v>
      </c>
      <c r="AB86" t="s">
        <v>117</v>
      </c>
    </row>
    <row r="88" spans="26:28" x14ac:dyDescent="0.3">
      <c r="Z88" t="s">
        <v>124</v>
      </c>
    </row>
    <row r="89" spans="26:28" x14ac:dyDescent="0.3">
      <c r="Z89" t="s">
        <v>112</v>
      </c>
    </row>
    <row r="90" spans="26:28" x14ac:dyDescent="0.3">
      <c r="Z90" t="s">
        <v>113</v>
      </c>
    </row>
    <row r="92" spans="26:28" x14ac:dyDescent="0.3">
      <c r="Z92" t="s">
        <v>114</v>
      </c>
      <c r="AB92" t="s">
        <v>115</v>
      </c>
    </row>
    <row r="93" spans="26:28" x14ac:dyDescent="0.3">
      <c r="Z93" t="s">
        <v>116</v>
      </c>
      <c r="AB93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EBDBB-9130-4FB0-8476-4A3F244D0479}">
  <dimension ref="A1:AX40"/>
  <sheetViews>
    <sheetView topLeftCell="O1" workbookViewId="0">
      <pane ySplit="1" topLeftCell="A2" activePane="bottomLeft" state="frozen"/>
      <selection pane="bottomLeft" activeCell="AE32" sqref="AE32:AF35"/>
    </sheetView>
  </sheetViews>
  <sheetFormatPr defaultRowHeight="14.4" x14ac:dyDescent="0.3"/>
  <cols>
    <col min="10" max="10" width="22.21875" customWidth="1"/>
    <col min="21" max="21" width="11.44140625" customWidth="1"/>
    <col min="22" max="22" width="12.109375" customWidth="1"/>
  </cols>
  <sheetData>
    <row r="1" spans="1:50" ht="28.2" x14ac:dyDescent="0.3">
      <c r="A1" s="4" t="s">
        <v>68</v>
      </c>
      <c r="B1" s="3" t="s">
        <v>0</v>
      </c>
      <c r="C1" s="3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10" t="s">
        <v>100</v>
      </c>
      <c r="M1" s="3" t="s">
        <v>101</v>
      </c>
      <c r="N1" s="3" t="s">
        <v>102</v>
      </c>
      <c r="O1" s="3" t="s">
        <v>103</v>
      </c>
      <c r="P1" s="3" t="s">
        <v>104</v>
      </c>
      <c r="Q1" s="3" t="s">
        <v>105</v>
      </c>
      <c r="R1" s="3" t="s">
        <v>106</v>
      </c>
      <c r="S1" s="3" t="s">
        <v>107</v>
      </c>
      <c r="T1" s="3"/>
      <c r="U1" s="3" t="s">
        <v>22</v>
      </c>
      <c r="V1" s="3" t="s">
        <v>23</v>
      </c>
      <c r="W1" s="3" t="s">
        <v>56</v>
      </c>
      <c r="X1" s="3" t="s">
        <v>57</v>
      </c>
      <c r="Y1" s="3" t="s">
        <v>21</v>
      </c>
      <c r="AA1" s="3" t="s">
        <v>85</v>
      </c>
      <c r="AB1" s="3" t="s">
        <v>76</v>
      </c>
      <c r="AC1" s="12" t="s">
        <v>80</v>
      </c>
      <c r="AD1" s="12" t="s">
        <v>87</v>
      </c>
      <c r="AE1" s="12" t="s">
        <v>108</v>
      </c>
      <c r="AF1" s="12"/>
      <c r="AG1" s="12"/>
      <c r="AH1" s="12"/>
      <c r="AI1" s="12"/>
      <c r="AJ1" s="12"/>
      <c r="AK1" s="12"/>
      <c r="AM1" s="12"/>
      <c r="AO1" s="12"/>
      <c r="AT1" s="13"/>
      <c r="AW1" s="12"/>
      <c r="AX1" s="14"/>
    </row>
    <row r="2" spans="1:50" ht="42" x14ac:dyDescent="0.3">
      <c r="A2" s="4"/>
      <c r="B2" s="4" t="s">
        <v>59</v>
      </c>
      <c r="C2" s="5">
        <v>181198</v>
      </c>
      <c r="D2" s="5" t="s">
        <v>24</v>
      </c>
      <c r="E2" s="5" t="s">
        <v>25</v>
      </c>
      <c r="F2" s="5" t="s">
        <v>26</v>
      </c>
      <c r="G2" s="5" t="s">
        <v>27</v>
      </c>
      <c r="H2" s="5" t="s">
        <v>28</v>
      </c>
      <c r="I2" s="5">
        <v>1</v>
      </c>
      <c r="J2" s="6">
        <v>44261.042812500003</v>
      </c>
      <c r="K2" s="5" t="s">
        <v>30</v>
      </c>
      <c r="L2" s="5" t="b">
        <v>1</v>
      </c>
      <c r="M2" s="5" t="s">
        <v>31</v>
      </c>
      <c r="N2" s="5" t="b">
        <v>1</v>
      </c>
      <c r="O2" s="5" t="s">
        <v>36</v>
      </c>
      <c r="P2" s="5" t="b">
        <v>1</v>
      </c>
      <c r="Q2" s="5" t="s">
        <v>32</v>
      </c>
      <c r="R2" s="5" t="s">
        <v>31</v>
      </c>
      <c r="S2" s="5" t="s">
        <v>31</v>
      </c>
      <c r="T2" s="4"/>
      <c r="U2" s="4" t="s">
        <v>58</v>
      </c>
      <c r="V2" s="4" t="s">
        <v>58</v>
      </c>
      <c r="W2" s="4">
        <v>28.4</v>
      </c>
      <c r="X2" s="4">
        <v>240</v>
      </c>
      <c r="Y2" s="4"/>
      <c r="AA2" s="5" t="b">
        <v>1</v>
      </c>
      <c r="AB2" s="5" t="b">
        <v>1</v>
      </c>
      <c r="AC2" s="5" t="b">
        <v>1</v>
      </c>
      <c r="AD2" s="4" t="s">
        <v>58</v>
      </c>
      <c r="AE2" s="4" t="s">
        <v>58</v>
      </c>
      <c r="AF2" t="str">
        <f>IF(AND(AD2="No failure",AE2="No failure"),"TP",IF(AND(AD2="failure",AE2="No failure"),"FP",IF(AND(AD2="no failure",AE2="failure"),"FN",IF(AND(AD2="failure",AE2="failure"),"TN"))))</f>
        <v>TP</v>
      </c>
    </row>
    <row r="3" spans="1:50" ht="28.2" x14ac:dyDescent="0.3">
      <c r="A3" s="4"/>
      <c r="B3" s="4" t="s">
        <v>60</v>
      </c>
      <c r="C3" s="5">
        <v>181003</v>
      </c>
      <c r="D3" s="5" t="s">
        <v>33</v>
      </c>
      <c r="E3" s="5" t="s">
        <v>34</v>
      </c>
      <c r="F3" s="5" t="s">
        <v>35</v>
      </c>
      <c r="G3" s="5" t="s">
        <v>27</v>
      </c>
      <c r="H3" s="5" t="s">
        <v>28</v>
      </c>
      <c r="I3" s="5">
        <v>1</v>
      </c>
      <c r="J3" s="6">
        <v>44260.491620370369</v>
      </c>
      <c r="K3" s="5" t="s">
        <v>30</v>
      </c>
      <c r="L3" s="5" t="b">
        <v>0</v>
      </c>
      <c r="M3" s="5" t="s">
        <v>31</v>
      </c>
      <c r="N3" s="5" t="b">
        <v>0</v>
      </c>
      <c r="O3" s="5" t="s">
        <v>31</v>
      </c>
      <c r="P3" s="5" t="b">
        <v>1</v>
      </c>
      <c r="Q3" s="5" t="s">
        <v>32</v>
      </c>
      <c r="R3" s="5" t="s">
        <v>36</v>
      </c>
      <c r="S3" s="5" t="s">
        <v>31</v>
      </c>
      <c r="T3" s="4"/>
      <c r="U3" s="4" t="s">
        <v>58</v>
      </c>
      <c r="V3" s="4" t="s">
        <v>58</v>
      </c>
      <c r="W3" s="4">
        <v>56.7</v>
      </c>
      <c r="X3" s="4">
        <v>390</v>
      </c>
      <c r="Y3" s="4"/>
      <c r="AA3" s="5" t="b">
        <v>0</v>
      </c>
      <c r="AB3" s="5" t="b">
        <v>1</v>
      </c>
      <c r="AC3" s="5" t="b">
        <v>0</v>
      </c>
      <c r="AD3" s="4" t="s">
        <v>58</v>
      </c>
      <c r="AE3" s="4" t="s">
        <v>58</v>
      </c>
      <c r="AF3" t="str">
        <f t="shared" ref="AF3:AF30" si="0">IF(AND(AD3="No failure",AE3="No failure"),"TP",IF(AND(AD3="failure",AE3="No failure"),"FP",IF(AND(AD3="no failure",AE3="failure"),"FN",IF(AND(AD3="failure",AE3="failure"),"TN"))))</f>
        <v>TP</v>
      </c>
    </row>
    <row r="4" spans="1:50" ht="28.2" x14ac:dyDescent="0.3">
      <c r="A4" s="4"/>
      <c r="B4" s="4" t="s">
        <v>61</v>
      </c>
      <c r="C4" s="5">
        <v>181189</v>
      </c>
      <c r="D4" s="5" t="s">
        <v>37</v>
      </c>
      <c r="E4" s="5" t="s">
        <v>38</v>
      </c>
      <c r="F4" s="5" t="s">
        <v>39</v>
      </c>
      <c r="G4" s="5" t="s">
        <v>40</v>
      </c>
      <c r="H4" s="5" t="s">
        <v>28</v>
      </c>
      <c r="I4" s="5">
        <v>1</v>
      </c>
      <c r="J4" s="6">
        <v>44261.031539351854</v>
      </c>
      <c r="K4" s="5" t="s">
        <v>30</v>
      </c>
      <c r="L4" s="5" t="b">
        <v>1</v>
      </c>
      <c r="M4" s="5" t="s">
        <v>31</v>
      </c>
      <c r="N4" s="5" t="b">
        <v>0</v>
      </c>
      <c r="O4" s="5" t="s">
        <v>36</v>
      </c>
      <c r="P4" s="5" t="b">
        <v>1</v>
      </c>
      <c r="Q4" s="5" t="s">
        <v>32</v>
      </c>
      <c r="R4" s="5" t="s">
        <v>31</v>
      </c>
      <c r="S4" s="5" t="s">
        <v>31</v>
      </c>
      <c r="T4" s="4"/>
      <c r="U4" s="4" t="s">
        <v>58</v>
      </c>
      <c r="V4" s="4" t="s">
        <v>58</v>
      </c>
      <c r="W4" s="4">
        <v>0.8</v>
      </c>
      <c r="X4" s="4">
        <v>220</v>
      </c>
      <c r="Y4" s="4"/>
      <c r="AA4" s="5" t="b">
        <v>0</v>
      </c>
      <c r="AB4" s="5" t="b">
        <v>1</v>
      </c>
      <c r="AC4" s="5" t="b">
        <v>1</v>
      </c>
      <c r="AD4" s="4" t="s">
        <v>58</v>
      </c>
      <c r="AE4" s="4" t="s">
        <v>111</v>
      </c>
      <c r="AF4" t="str">
        <f t="shared" si="0"/>
        <v>FN</v>
      </c>
    </row>
    <row r="5" spans="1:50" ht="28.2" x14ac:dyDescent="0.3">
      <c r="A5" s="4"/>
      <c r="B5" s="4" t="s">
        <v>61</v>
      </c>
      <c r="C5" s="5">
        <v>181194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28</v>
      </c>
      <c r="I5" s="5">
        <v>1</v>
      </c>
      <c r="J5" s="6">
        <v>44261.031550925924</v>
      </c>
      <c r="K5" s="5" t="s">
        <v>30</v>
      </c>
      <c r="L5" s="5" t="b">
        <v>1</v>
      </c>
      <c r="M5" s="5" t="s">
        <v>31</v>
      </c>
      <c r="N5" s="5" t="b">
        <v>0</v>
      </c>
      <c r="O5" s="5" t="s">
        <v>36</v>
      </c>
      <c r="P5" s="5" t="b">
        <v>1</v>
      </c>
      <c r="Q5" s="5" t="s">
        <v>32</v>
      </c>
      <c r="R5" s="5" t="s">
        <v>31</v>
      </c>
      <c r="S5" s="5" t="s">
        <v>31</v>
      </c>
      <c r="T5" s="4"/>
      <c r="U5" s="4" t="s">
        <v>58</v>
      </c>
      <c r="V5" s="4" t="s">
        <v>58</v>
      </c>
      <c r="W5" s="4">
        <v>0.8</v>
      </c>
      <c r="X5" s="4">
        <v>220</v>
      </c>
      <c r="Y5" s="4"/>
      <c r="AA5" s="5" t="b">
        <v>0</v>
      </c>
      <c r="AB5" s="5" t="b">
        <v>1</v>
      </c>
      <c r="AC5" s="5" t="b">
        <v>1</v>
      </c>
      <c r="AD5" s="4" t="s">
        <v>58</v>
      </c>
      <c r="AE5" s="4" t="s">
        <v>111</v>
      </c>
      <c r="AF5" t="str">
        <f t="shared" si="0"/>
        <v>FN</v>
      </c>
    </row>
    <row r="6" spans="1:50" ht="28.2" x14ac:dyDescent="0.3">
      <c r="A6" s="4"/>
      <c r="B6" s="4" t="s">
        <v>62</v>
      </c>
      <c r="C6" s="5">
        <v>181044</v>
      </c>
      <c r="D6" s="5" t="s">
        <v>41</v>
      </c>
      <c r="E6" s="5" t="s">
        <v>42</v>
      </c>
      <c r="F6" s="5" t="s">
        <v>43</v>
      </c>
      <c r="G6" s="5" t="s">
        <v>44</v>
      </c>
      <c r="H6" s="5" t="s">
        <v>28</v>
      </c>
      <c r="I6" s="5">
        <v>1</v>
      </c>
      <c r="J6" s="6">
        <v>44260.597291666665</v>
      </c>
      <c r="K6" s="5" t="s">
        <v>30</v>
      </c>
      <c r="L6" s="5" t="b">
        <v>1</v>
      </c>
      <c r="M6" s="5" t="s">
        <v>31</v>
      </c>
      <c r="N6" s="5" t="b">
        <v>0</v>
      </c>
      <c r="O6" s="5" t="s">
        <v>31</v>
      </c>
      <c r="P6" s="5" t="b">
        <v>1</v>
      </c>
      <c r="Q6" s="5" t="s">
        <v>32</v>
      </c>
      <c r="R6" s="5" t="s">
        <v>31</v>
      </c>
      <c r="S6" s="5" t="s">
        <v>31</v>
      </c>
      <c r="T6" s="4"/>
      <c r="U6" s="4" t="s">
        <v>58</v>
      </c>
      <c r="V6" s="4" t="s">
        <v>58</v>
      </c>
      <c r="W6" s="4">
        <v>14.6</v>
      </c>
      <c r="X6" s="4">
        <v>220</v>
      </c>
      <c r="Y6" s="4"/>
      <c r="AA6" s="5" t="b">
        <v>0</v>
      </c>
      <c r="AB6" s="5" t="b">
        <v>1</v>
      </c>
      <c r="AC6" s="5" t="b">
        <v>1</v>
      </c>
      <c r="AD6" s="4" t="s">
        <v>58</v>
      </c>
      <c r="AE6" s="4" t="s">
        <v>111</v>
      </c>
      <c r="AF6" t="str">
        <f t="shared" si="0"/>
        <v>FN</v>
      </c>
    </row>
    <row r="7" spans="1:50" ht="42" x14ac:dyDescent="0.3">
      <c r="A7" s="4"/>
      <c r="B7" s="7" t="s">
        <v>63</v>
      </c>
      <c r="C7" s="5">
        <v>842</v>
      </c>
      <c r="D7" s="5" t="s">
        <v>53</v>
      </c>
      <c r="E7" s="5" t="s">
        <v>54</v>
      </c>
      <c r="F7" s="5" t="s">
        <v>55</v>
      </c>
      <c r="G7" s="5" t="s">
        <v>27</v>
      </c>
      <c r="H7" s="5" t="s">
        <v>28</v>
      </c>
      <c r="I7" s="5">
        <v>1</v>
      </c>
      <c r="J7" s="6">
        <v>44264.347303240742</v>
      </c>
      <c r="K7" s="5" t="s">
        <v>30</v>
      </c>
      <c r="L7" s="5" t="b">
        <v>1</v>
      </c>
      <c r="M7" s="5" t="s">
        <v>31</v>
      </c>
      <c r="N7" s="5" t="b">
        <v>0</v>
      </c>
      <c r="O7" s="5" t="s">
        <v>31</v>
      </c>
      <c r="P7" s="5" t="b">
        <v>1</v>
      </c>
      <c r="Q7" s="5" t="s">
        <v>32</v>
      </c>
      <c r="R7" s="5" t="s">
        <v>36</v>
      </c>
      <c r="S7" s="5" t="s">
        <v>31</v>
      </c>
      <c r="T7" s="4"/>
      <c r="U7" s="4" t="s">
        <v>69</v>
      </c>
      <c r="V7" s="4" t="s">
        <v>70</v>
      </c>
      <c r="W7" s="4">
        <v>-5.8</v>
      </c>
      <c r="X7" s="4">
        <v>180</v>
      </c>
      <c r="Y7" s="4"/>
      <c r="AA7" s="5" t="b">
        <v>0</v>
      </c>
      <c r="AB7" s="5" t="b">
        <v>1</v>
      </c>
      <c r="AC7" s="5" t="b">
        <v>1</v>
      </c>
      <c r="AD7" s="4" t="s">
        <v>111</v>
      </c>
      <c r="AE7" s="4" t="s">
        <v>111</v>
      </c>
      <c r="AF7" t="str">
        <f t="shared" si="0"/>
        <v>TN</v>
      </c>
    </row>
    <row r="8" spans="1:50" ht="42" x14ac:dyDescent="0.3">
      <c r="A8" s="4"/>
      <c r="B8" s="4" t="s">
        <v>64</v>
      </c>
      <c r="C8" s="5">
        <v>843</v>
      </c>
      <c r="D8" s="5" t="s">
        <v>24</v>
      </c>
      <c r="E8" s="5" t="s">
        <v>25</v>
      </c>
      <c r="F8" s="5" t="s">
        <v>26</v>
      </c>
      <c r="G8" s="5" t="s">
        <v>27</v>
      </c>
      <c r="H8" s="5" t="s">
        <v>28</v>
      </c>
      <c r="I8" s="5">
        <v>1</v>
      </c>
      <c r="J8" s="6">
        <v>44264.36515046296</v>
      </c>
      <c r="K8" s="5" t="s">
        <v>30</v>
      </c>
      <c r="L8" s="5" t="b">
        <v>1</v>
      </c>
      <c r="M8" s="5" t="s">
        <v>31</v>
      </c>
      <c r="N8" s="5" t="b">
        <v>1</v>
      </c>
      <c r="O8" s="5" t="s">
        <v>31</v>
      </c>
      <c r="P8" s="5" t="b">
        <v>1</v>
      </c>
      <c r="Q8" s="5" t="s">
        <v>32</v>
      </c>
      <c r="R8" s="5" t="s">
        <v>31</v>
      </c>
      <c r="S8" s="5" t="s">
        <v>31</v>
      </c>
      <c r="T8" s="5"/>
      <c r="U8" s="4" t="s">
        <v>58</v>
      </c>
      <c r="V8" s="4" t="s">
        <v>58</v>
      </c>
      <c r="W8" s="4">
        <v>35.409999999999997</v>
      </c>
      <c r="X8" s="4"/>
      <c r="Y8" s="4"/>
      <c r="AA8" s="5" t="b">
        <v>1</v>
      </c>
      <c r="AB8" s="5" t="b">
        <v>1</v>
      </c>
      <c r="AC8" s="5" t="b">
        <v>1</v>
      </c>
      <c r="AD8" s="4" t="s">
        <v>58</v>
      </c>
      <c r="AE8" s="4" t="s">
        <v>58</v>
      </c>
      <c r="AF8" t="str">
        <f t="shared" si="0"/>
        <v>TP</v>
      </c>
    </row>
    <row r="9" spans="1:50" ht="28.2" x14ac:dyDescent="0.3">
      <c r="A9" s="4"/>
      <c r="B9" s="4" t="s">
        <v>64</v>
      </c>
      <c r="C9" s="5">
        <v>862</v>
      </c>
      <c r="D9" s="5" t="s">
        <v>33</v>
      </c>
      <c r="E9" s="5" t="s">
        <v>34</v>
      </c>
      <c r="F9" s="5" t="s">
        <v>35</v>
      </c>
      <c r="G9" s="5" t="s">
        <v>27</v>
      </c>
      <c r="H9" s="5" t="s">
        <v>28</v>
      </c>
      <c r="I9" s="5">
        <v>1</v>
      </c>
      <c r="J9" s="6">
        <v>44264.36515046296</v>
      </c>
      <c r="K9" s="5" t="s">
        <v>30</v>
      </c>
      <c r="L9" s="5" t="b">
        <v>0</v>
      </c>
      <c r="M9" s="5" t="s">
        <v>31</v>
      </c>
      <c r="N9" s="5" t="b">
        <v>0</v>
      </c>
      <c r="O9" s="5" t="s">
        <v>31</v>
      </c>
      <c r="P9" s="5" t="b">
        <v>1</v>
      </c>
      <c r="Q9" s="5" t="s">
        <v>32</v>
      </c>
      <c r="R9" s="5" t="s">
        <v>36</v>
      </c>
      <c r="S9" s="5" t="s">
        <v>31</v>
      </c>
      <c r="T9" s="4"/>
      <c r="U9" s="4" t="s">
        <v>58</v>
      </c>
      <c r="V9" s="4" t="s">
        <v>58</v>
      </c>
      <c r="W9" s="4">
        <v>56.7</v>
      </c>
      <c r="X9" s="4">
        <v>390</v>
      </c>
      <c r="Y9" s="4"/>
      <c r="AA9" s="5" t="b">
        <v>0</v>
      </c>
      <c r="AB9" s="5" t="b">
        <v>1</v>
      </c>
      <c r="AC9" s="5" t="b">
        <v>0</v>
      </c>
      <c r="AD9" s="4" t="s">
        <v>58</v>
      </c>
      <c r="AE9" s="4" t="s">
        <v>58</v>
      </c>
      <c r="AF9" t="str">
        <f t="shared" si="0"/>
        <v>TP</v>
      </c>
    </row>
    <row r="10" spans="1:50" ht="28.2" x14ac:dyDescent="0.3">
      <c r="A10" s="4"/>
      <c r="B10" s="4" t="s">
        <v>65</v>
      </c>
      <c r="C10" s="5">
        <v>181083</v>
      </c>
      <c r="D10" s="5" t="s">
        <v>45</v>
      </c>
      <c r="E10" s="5" t="s">
        <v>46</v>
      </c>
      <c r="F10" s="5" t="s">
        <v>47</v>
      </c>
      <c r="G10" s="5" t="s">
        <v>27</v>
      </c>
      <c r="H10" s="5" t="s">
        <v>28</v>
      </c>
      <c r="I10" s="5">
        <v>1</v>
      </c>
      <c r="J10" s="6">
        <v>44260.745127314818</v>
      </c>
      <c r="K10" s="5" t="s">
        <v>30</v>
      </c>
      <c r="L10" s="5" t="b">
        <v>0</v>
      </c>
      <c r="M10" s="5" t="s">
        <v>31</v>
      </c>
      <c r="N10" s="5" t="b">
        <v>0</v>
      </c>
      <c r="O10" s="5" t="s">
        <v>31</v>
      </c>
      <c r="P10" s="5" t="b">
        <v>1</v>
      </c>
      <c r="Q10" s="5" t="s">
        <v>32</v>
      </c>
      <c r="R10" s="5" t="s">
        <v>36</v>
      </c>
      <c r="S10" s="5" t="s">
        <v>31</v>
      </c>
      <c r="T10" s="4"/>
      <c r="U10" s="4" t="s">
        <v>58</v>
      </c>
      <c r="V10" s="4" t="s">
        <v>58</v>
      </c>
      <c r="W10" s="4">
        <v>56.7</v>
      </c>
      <c r="X10" s="4">
        <v>390</v>
      </c>
      <c r="Y10" s="4"/>
      <c r="AA10" s="5" t="b">
        <v>0</v>
      </c>
      <c r="AB10" s="5" t="b">
        <v>1</v>
      </c>
      <c r="AC10" s="5" t="b">
        <v>0</v>
      </c>
      <c r="AD10" s="4" t="s">
        <v>58</v>
      </c>
      <c r="AE10" s="4" t="s">
        <v>58</v>
      </c>
      <c r="AF10" t="str">
        <f t="shared" si="0"/>
        <v>TP</v>
      </c>
    </row>
    <row r="11" spans="1:50" ht="28.2" x14ac:dyDescent="0.3">
      <c r="A11" s="4"/>
      <c r="B11" s="4" t="s">
        <v>65</v>
      </c>
      <c r="C11" s="5">
        <v>181084</v>
      </c>
      <c r="D11" s="5" t="s">
        <v>33</v>
      </c>
      <c r="E11" s="5" t="s">
        <v>34</v>
      </c>
      <c r="F11" s="5" t="s">
        <v>35</v>
      </c>
      <c r="G11" s="5" t="s">
        <v>27</v>
      </c>
      <c r="H11" s="5" t="s">
        <v>28</v>
      </c>
      <c r="I11" s="5">
        <v>1</v>
      </c>
      <c r="J11" s="6">
        <v>44260.745127314818</v>
      </c>
      <c r="K11" s="5" t="s">
        <v>30</v>
      </c>
      <c r="L11" s="5" t="b">
        <v>0</v>
      </c>
      <c r="M11" s="5" t="s">
        <v>31</v>
      </c>
      <c r="N11" s="5" t="b">
        <v>0</v>
      </c>
      <c r="O11" s="5" t="s">
        <v>36</v>
      </c>
      <c r="P11" s="5" t="b">
        <v>1</v>
      </c>
      <c r="Q11" s="5" t="s">
        <v>32</v>
      </c>
      <c r="R11" s="5" t="s">
        <v>36</v>
      </c>
      <c r="S11" s="5" t="s">
        <v>31</v>
      </c>
      <c r="T11" s="4"/>
      <c r="U11" s="4" t="s">
        <v>58</v>
      </c>
      <c r="V11" s="4" t="s">
        <v>58</v>
      </c>
      <c r="W11" s="4">
        <v>57.6</v>
      </c>
      <c r="X11" s="4">
        <v>390</v>
      </c>
      <c r="Y11" s="4"/>
      <c r="AA11" s="5" t="b">
        <v>0</v>
      </c>
      <c r="AB11" s="5" t="b">
        <v>1</v>
      </c>
      <c r="AC11" s="5" t="b">
        <v>0</v>
      </c>
      <c r="AD11" s="4" t="s">
        <v>58</v>
      </c>
      <c r="AE11" s="4" t="s">
        <v>58</v>
      </c>
      <c r="AF11" t="str">
        <f t="shared" si="0"/>
        <v>TP</v>
      </c>
    </row>
    <row r="12" spans="1:50" ht="42" x14ac:dyDescent="0.3">
      <c r="A12" s="4"/>
      <c r="B12" s="4" t="s">
        <v>66</v>
      </c>
      <c r="C12" s="5">
        <v>869</v>
      </c>
      <c r="D12" s="5" t="s">
        <v>53</v>
      </c>
      <c r="E12" s="5" t="s">
        <v>54</v>
      </c>
      <c r="F12" s="5" t="s">
        <v>55</v>
      </c>
      <c r="G12" s="5" t="s">
        <v>27</v>
      </c>
      <c r="H12" s="5" t="s">
        <v>28</v>
      </c>
      <c r="I12" s="5">
        <v>1</v>
      </c>
      <c r="J12" s="6">
        <v>44264.377511574072</v>
      </c>
      <c r="K12" s="5" t="s">
        <v>30</v>
      </c>
      <c r="L12" s="5" t="b">
        <v>1</v>
      </c>
      <c r="M12" s="5" t="s">
        <v>31</v>
      </c>
      <c r="N12" s="5" t="b">
        <v>0</v>
      </c>
      <c r="O12" s="5" t="s">
        <v>31</v>
      </c>
      <c r="P12" s="5" t="b">
        <v>1</v>
      </c>
      <c r="Q12" s="5" t="s">
        <v>32</v>
      </c>
      <c r="R12" s="5" t="s">
        <v>36</v>
      </c>
      <c r="S12" s="5" t="s">
        <v>31</v>
      </c>
      <c r="T12" s="4"/>
      <c r="U12" s="4" t="s">
        <v>69</v>
      </c>
      <c r="V12" s="4" t="s">
        <v>70</v>
      </c>
      <c r="W12" s="4">
        <v>-5.8</v>
      </c>
      <c r="X12" s="4">
        <v>180</v>
      </c>
      <c r="Y12" s="4"/>
      <c r="AA12" s="5" t="b">
        <v>0</v>
      </c>
      <c r="AB12" s="5" t="b">
        <v>1</v>
      </c>
      <c r="AC12" s="5" t="b">
        <v>1</v>
      </c>
      <c r="AD12" s="4" t="s">
        <v>111</v>
      </c>
      <c r="AE12" s="4" t="s">
        <v>111</v>
      </c>
      <c r="AF12" t="str">
        <f t="shared" si="0"/>
        <v>TN</v>
      </c>
    </row>
    <row r="13" spans="1:50" ht="28.2" x14ac:dyDescent="0.3">
      <c r="A13" s="4"/>
      <c r="B13" s="4" t="s">
        <v>66</v>
      </c>
      <c r="C13" s="5">
        <v>871</v>
      </c>
      <c r="D13" s="5" t="s">
        <v>37</v>
      </c>
      <c r="E13" s="5" t="s">
        <v>38</v>
      </c>
      <c r="F13" s="5" t="s">
        <v>39</v>
      </c>
      <c r="G13" s="5" t="s">
        <v>40</v>
      </c>
      <c r="H13" s="5" t="s">
        <v>28</v>
      </c>
      <c r="I13" s="5">
        <v>1</v>
      </c>
      <c r="J13" s="6">
        <v>44264.377511574072</v>
      </c>
      <c r="K13" s="5" t="s">
        <v>30</v>
      </c>
      <c r="L13" s="5" t="b">
        <v>1</v>
      </c>
      <c r="M13" s="5" t="s">
        <v>31</v>
      </c>
      <c r="N13" s="5" t="b">
        <v>0</v>
      </c>
      <c r="O13" s="5" t="s">
        <v>31</v>
      </c>
      <c r="P13" s="5" t="b">
        <v>1</v>
      </c>
      <c r="Q13" s="5" t="s">
        <v>32</v>
      </c>
      <c r="R13" s="5" t="s">
        <v>31</v>
      </c>
      <c r="S13" s="5" t="s">
        <v>31</v>
      </c>
      <c r="T13" s="4"/>
      <c r="U13" s="4" t="s">
        <v>58</v>
      </c>
      <c r="V13" s="19" t="s">
        <v>58</v>
      </c>
      <c r="W13" s="4">
        <v>14.6</v>
      </c>
      <c r="X13" s="4">
        <v>220</v>
      </c>
      <c r="Y13" s="4"/>
      <c r="AA13" s="5" t="b">
        <v>0</v>
      </c>
      <c r="AB13" s="5" t="b">
        <v>1</v>
      </c>
      <c r="AC13" s="5" t="b">
        <v>1</v>
      </c>
      <c r="AD13" s="4"/>
    </row>
    <row r="14" spans="1:50" ht="28.2" x14ac:dyDescent="0.3">
      <c r="A14" s="4"/>
      <c r="B14" s="5" t="s">
        <v>67</v>
      </c>
      <c r="C14" s="5">
        <v>181160</v>
      </c>
      <c r="D14" s="5" t="s">
        <v>48</v>
      </c>
      <c r="E14" s="5" t="s">
        <v>49</v>
      </c>
      <c r="F14" s="5" t="s">
        <v>50</v>
      </c>
      <c r="G14" s="5" t="s">
        <v>51</v>
      </c>
      <c r="H14" s="5" t="s">
        <v>28</v>
      </c>
      <c r="I14" s="5">
        <v>1</v>
      </c>
      <c r="J14" s="6">
        <v>44260.948113425926</v>
      </c>
      <c r="K14" s="5" t="s">
        <v>30</v>
      </c>
      <c r="L14" s="5" t="b">
        <v>1</v>
      </c>
      <c r="M14" s="5" t="s">
        <v>31</v>
      </c>
      <c r="N14" s="5" t="b">
        <v>0</v>
      </c>
      <c r="O14" s="5" t="s">
        <v>31</v>
      </c>
      <c r="P14" s="5" t="b">
        <v>0</v>
      </c>
      <c r="Q14" s="5" t="s">
        <v>52</v>
      </c>
      <c r="R14" s="5" t="s">
        <v>31</v>
      </c>
      <c r="S14" s="5" t="s">
        <v>31</v>
      </c>
      <c r="T14" s="4"/>
      <c r="U14" s="4" t="s">
        <v>69</v>
      </c>
      <c r="V14" s="4" t="s">
        <v>69</v>
      </c>
      <c r="W14" s="4">
        <v>-58</v>
      </c>
      <c r="X14" s="4">
        <v>80</v>
      </c>
      <c r="Y14" s="4"/>
      <c r="AA14" s="5" t="b">
        <v>0</v>
      </c>
      <c r="AB14" s="5" t="b">
        <v>0</v>
      </c>
      <c r="AC14" s="5" t="b">
        <v>1</v>
      </c>
      <c r="AD14" s="4" t="s">
        <v>111</v>
      </c>
      <c r="AE14" s="4" t="s">
        <v>111</v>
      </c>
      <c r="AF14" t="str">
        <f t="shared" si="0"/>
        <v>TN</v>
      </c>
    </row>
    <row r="15" spans="1:50" x14ac:dyDescent="0.3">
      <c r="A15" s="4"/>
      <c r="B15" s="4"/>
      <c r="C15" s="5"/>
      <c r="D15" s="5"/>
      <c r="E15" s="5"/>
      <c r="F15" s="5"/>
      <c r="G15" s="5"/>
      <c r="H15" s="5"/>
      <c r="I15" s="5"/>
      <c r="J15" s="6"/>
      <c r="K15" s="5"/>
      <c r="L15" s="5"/>
      <c r="M15" s="5"/>
      <c r="N15" s="5"/>
      <c r="O15" s="5"/>
      <c r="P15" s="5"/>
      <c r="Q15" s="5"/>
      <c r="R15" s="5"/>
      <c r="S15" s="5"/>
      <c r="T15" s="4"/>
      <c r="U15" s="4"/>
      <c r="V15" s="4"/>
      <c r="W15" s="4"/>
      <c r="X15" s="4"/>
      <c r="Y15" s="4"/>
      <c r="AA15" s="5"/>
      <c r="AB15" s="5"/>
      <c r="AC15" s="5"/>
      <c r="AD15" s="4"/>
    </row>
    <row r="16" spans="1:50" ht="42" x14ac:dyDescent="0.3">
      <c r="A16" s="4"/>
      <c r="B16" s="4" t="s">
        <v>59</v>
      </c>
      <c r="C16" s="5">
        <v>181162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>
        <v>1</v>
      </c>
      <c r="J16" s="6">
        <v>44260.981817129628</v>
      </c>
      <c r="K16" s="5" t="s">
        <v>30</v>
      </c>
      <c r="L16" s="5" t="b">
        <v>1</v>
      </c>
      <c r="M16" s="5" t="s">
        <v>31</v>
      </c>
      <c r="N16" s="5" t="b">
        <v>1</v>
      </c>
      <c r="O16" s="5" t="s">
        <v>36</v>
      </c>
      <c r="P16" s="5" t="b">
        <v>1</v>
      </c>
      <c r="Q16" s="5" t="s">
        <v>32</v>
      </c>
      <c r="R16" s="5" t="s">
        <v>31</v>
      </c>
      <c r="S16" s="5" t="s">
        <v>31</v>
      </c>
      <c r="T16" s="4"/>
      <c r="U16" s="4" t="s">
        <v>58</v>
      </c>
      <c r="V16" s="4" t="s">
        <v>58</v>
      </c>
      <c r="W16" s="4">
        <v>42.2</v>
      </c>
      <c r="X16" s="4">
        <v>240</v>
      </c>
      <c r="Y16" s="4"/>
      <c r="AA16" s="5" t="b">
        <v>1</v>
      </c>
      <c r="AB16" s="5" t="b">
        <v>1</v>
      </c>
      <c r="AC16" s="5" t="b">
        <v>1</v>
      </c>
      <c r="AD16" s="4" t="s">
        <v>58</v>
      </c>
      <c r="AE16" s="4" t="s">
        <v>58</v>
      </c>
      <c r="AF16" t="str">
        <f t="shared" si="0"/>
        <v>TP</v>
      </c>
    </row>
    <row r="17" spans="1:32" ht="28.2" x14ac:dyDescent="0.3">
      <c r="A17" s="4"/>
      <c r="B17" s="4" t="s">
        <v>60</v>
      </c>
      <c r="C17" s="5">
        <v>181166</v>
      </c>
      <c r="D17" s="5" t="s">
        <v>33</v>
      </c>
      <c r="E17" s="5" t="s">
        <v>34</v>
      </c>
      <c r="F17" s="5" t="s">
        <v>35</v>
      </c>
      <c r="G17" s="5" t="s">
        <v>27</v>
      </c>
      <c r="H17" s="5" t="s">
        <v>28</v>
      </c>
      <c r="I17" s="5">
        <v>1</v>
      </c>
      <c r="J17" s="6">
        <v>44261.014062499999</v>
      </c>
      <c r="K17" s="5" t="s">
        <v>30</v>
      </c>
      <c r="L17" s="5" t="b">
        <v>0</v>
      </c>
      <c r="M17" s="5" t="s">
        <v>31</v>
      </c>
      <c r="N17" s="5" t="b">
        <v>0</v>
      </c>
      <c r="O17" s="5" t="s">
        <v>36</v>
      </c>
      <c r="P17" s="5" t="b">
        <v>1</v>
      </c>
      <c r="Q17" s="5" t="s">
        <v>32</v>
      </c>
      <c r="R17" s="5" t="s">
        <v>36</v>
      </c>
      <c r="S17" s="5" t="s">
        <v>31</v>
      </c>
      <c r="T17" s="4"/>
      <c r="U17" s="4" t="s">
        <v>58</v>
      </c>
      <c r="V17" s="4" t="s">
        <v>58</v>
      </c>
      <c r="W17" s="4">
        <v>57.6</v>
      </c>
      <c r="X17" s="4">
        <v>390</v>
      </c>
      <c r="Y17" s="4"/>
      <c r="AA17" s="5" t="b">
        <v>0</v>
      </c>
      <c r="AB17" s="5" t="b">
        <v>1</v>
      </c>
      <c r="AC17" s="5" t="b">
        <v>0</v>
      </c>
      <c r="AD17" s="4" t="s">
        <v>58</v>
      </c>
      <c r="AE17" s="4" t="s">
        <v>58</v>
      </c>
      <c r="AF17" t="str">
        <f t="shared" si="0"/>
        <v>TP</v>
      </c>
    </row>
    <row r="18" spans="1:32" ht="28.2" x14ac:dyDescent="0.3">
      <c r="A18" s="4"/>
      <c r="B18" s="4" t="s">
        <v>61</v>
      </c>
      <c r="C18" s="5">
        <v>181171</v>
      </c>
      <c r="D18" s="5" t="s">
        <v>37</v>
      </c>
      <c r="E18" s="5" t="s">
        <v>38</v>
      </c>
      <c r="F18" s="5" t="s">
        <v>39</v>
      </c>
      <c r="G18" s="5" t="s">
        <v>40</v>
      </c>
      <c r="H18" s="5" t="s">
        <v>28</v>
      </c>
      <c r="I18" s="5">
        <v>1</v>
      </c>
      <c r="J18" s="6">
        <v>44261.021145833336</v>
      </c>
      <c r="K18" s="5" t="s">
        <v>30</v>
      </c>
      <c r="L18" s="5" t="b">
        <v>1</v>
      </c>
      <c r="M18" s="5" t="s">
        <v>31</v>
      </c>
      <c r="N18" s="5" t="b">
        <v>0</v>
      </c>
      <c r="O18" s="5" t="s">
        <v>36</v>
      </c>
      <c r="P18" s="5" t="b">
        <v>1</v>
      </c>
      <c r="Q18" s="5" t="s">
        <v>32</v>
      </c>
      <c r="R18" s="5" t="s">
        <v>31</v>
      </c>
      <c r="S18" s="5" t="s">
        <v>31</v>
      </c>
      <c r="T18" s="4"/>
      <c r="U18" s="4" t="s">
        <v>70</v>
      </c>
      <c r="V18" s="4" t="s">
        <v>58</v>
      </c>
      <c r="W18" s="4">
        <v>0.8</v>
      </c>
      <c r="X18" s="4">
        <v>220</v>
      </c>
      <c r="Y18" s="4"/>
      <c r="AA18" s="5" t="b">
        <v>0</v>
      </c>
      <c r="AB18" s="5" t="b">
        <v>1</v>
      </c>
      <c r="AC18" s="5" t="b">
        <v>1</v>
      </c>
      <c r="AD18" s="4" t="s">
        <v>58</v>
      </c>
      <c r="AE18" s="4" t="s">
        <v>111</v>
      </c>
      <c r="AF18" t="str">
        <f t="shared" si="0"/>
        <v>FN</v>
      </c>
    </row>
    <row r="19" spans="1:32" ht="28.2" x14ac:dyDescent="0.3">
      <c r="A19" s="4"/>
      <c r="B19" s="4" t="s">
        <v>61</v>
      </c>
      <c r="C19" s="5">
        <v>181176</v>
      </c>
      <c r="D19" s="5" t="s">
        <v>37</v>
      </c>
      <c r="E19" s="5" t="s">
        <v>38</v>
      </c>
      <c r="F19" s="5" t="s">
        <v>39</v>
      </c>
      <c r="G19" s="5" t="s">
        <v>40</v>
      </c>
      <c r="H19" s="5" t="s">
        <v>28</v>
      </c>
      <c r="I19" s="5">
        <v>1</v>
      </c>
      <c r="J19" s="6">
        <v>44261.021909722222</v>
      </c>
      <c r="K19" s="5" t="s">
        <v>30</v>
      </c>
      <c r="L19" s="5" t="b">
        <v>1</v>
      </c>
      <c r="M19" s="5" t="s">
        <v>31</v>
      </c>
      <c r="N19" s="5" t="b">
        <v>0</v>
      </c>
      <c r="O19" s="5" t="s">
        <v>36</v>
      </c>
      <c r="P19" s="5" t="b">
        <v>1</v>
      </c>
      <c r="Q19" s="5" t="s">
        <v>32</v>
      </c>
      <c r="R19" s="5" t="s">
        <v>31</v>
      </c>
      <c r="S19" s="5" t="s">
        <v>31</v>
      </c>
      <c r="T19" s="4"/>
      <c r="U19" s="4" t="s">
        <v>58</v>
      </c>
      <c r="V19" s="19" t="s">
        <v>58</v>
      </c>
      <c r="W19" s="4">
        <v>0.8</v>
      </c>
      <c r="X19" s="4">
        <v>220</v>
      </c>
      <c r="Y19" s="4"/>
      <c r="AA19" s="5" t="b">
        <v>0</v>
      </c>
      <c r="AB19" s="5" t="b">
        <v>1</v>
      </c>
      <c r="AC19" s="5" t="b">
        <v>1</v>
      </c>
      <c r="AD19" s="4" t="s">
        <v>58</v>
      </c>
      <c r="AE19" s="4" t="s">
        <v>111</v>
      </c>
      <c r="AF19" t="str">
        <f t="shared" si="0"/>
        <v>FN</v>
      </c>
    </row>
    <row r="20" spans="1:32" ht="28.2" x14ac:dyDescent="0.3">
      <c r="A20" s="4"/>
      <c r="B20" s="4" t="s">
        <v>62</v>
      </c>
      <c r="C20" s="5">
        <v>181200</v>
      </c>
      <c r="D20" s="5" t="s">
        <v>41</v>
      </c>
      <c r="E20" s="5" t="s">
        <v>42</v>
      </c>
      <c r="F20" s="5" t="s">
        <v>43</v>
      </c>
      <c r="G20" s="5" t="s">
        <v>44</v>
      </c>
      <c r="H20" s="5" t="s">
        <v>28</v>
      </c>
      <c r="I20" s="5">
        <v>1</v>
      </c>
      <c r="J20" s="6">
        <v>44261.048171296294</v>
      </c>
      <c r="K20" s="5" t="s">
        <v>30</v>
      </c>
      <c r="L20" s="5" t="b">
        <v>1</v>
      </c>
      <c r="M20" s="5" t="s">
        <v>31</v>
      </c>
      <c r="N20" s="5" t="b">
        <v>0</v>
      </c>
      <c r="O20" s="5" t="s">
        <v>31</v>
      </c>
      <c r="P20" s="5" t="b">
        <v>1</v>
      </c>
      <c r="Q20" s="5" t="s">
        <v>32</v>
      </c>
      <c r="R20" s="5" t="s">
        <v>31</v>
      </c>
      <c r="S20" s="5" t="s">
        <v>31</v>
      </c>
      <c r="T20" s="4"/>
      <c r="U20" s="4" t="s">
        <v>58</v>
      </c>
      <c r="V20" s="4" t="s">
        <v>58</v>
      </c>
      <c r="W20" s="4">
        <v>14.6</v>
      </c>
      <c r="X20" s="4">
        <v>220</v>
      </c>
      <c r="Y20" s="4"/>
      <c r="AA20" s="5" t="b">
        <v>0</v>
      </c>
      <c r="AB20" s="5" t="b">
        <v>1</v>
      </c>
      <c r="AC20" s="5" t="b">
        <v>1</v>
      </c>
      <c r="AD20" s="4" t="s">
        <v>58</v>
      </c>
      <c r="AE20" s="4" t="s">
        <v>111</v>
      </c>
      <c r="AF20" t="str">
        <f t="shared" si="0"/>
        <v>FN</v>
      </c>
    </row>
    <row r="21" spans="1:32" ht="42" x14ac:dyDescent="0.3">
      <c r="A21" s="4"/>
      <c r="B21" s="4" t="s">
        <v>63</v>
      </c>
      <c r="C21" s="5">
        <v>181211</v>
      </c>
      <c r="D21" s="5" t="s">
        <v>53</v>
      </c>
      <c r="E21" s="5" t="s">
        <v>54</v>
      </c>
      <c r="F21" s="5" t="s">
        <v>55</v>
      </c>
      <c r="G21" s="5" t="s">
        <v>27</v>
      </c>
      <c r="H21" s="5" t="s">
        <v>28</v>
      </c>
      <c r="I21" s="5">
        <v>1</v>
      </c>
      <c r="J21" s="6">
        <v>44261.054293981484</v>
      </c>
      <c r="K21" s="5" t="s">
        <v>30</v>
      </c>
      <c r="L21" s="5" t="b">
        <v>1</v>
      </c>
      <c r="M21" s="5" t="s">
        <v>31</v>
      </c>
      <c r="N21" s="5" t="b">
        <v>0</v>
      </c>
      <c r="O21" s="5" t="s">
        <v>31</v>
      </c>
      <c r="P21" s="5" t="b">
        <v>1</v>
      </c>
      <c r="Q21" s="5" t="s">
        <v>32</v>
      </c>
      <c r="R21" s="5" t="s">
        <v>36</v>
      </c>
      <c r="S21" s="5" t="s">
        <v>31</v>
      </c>
      <c r="T21" s="4"/>
      <c r="U21" s="4" t="s">
        <v>69</v>
      </c>
      <c r="V21" s="4" t="s">
        <v>70</v>
      </c>
      <c r="W21" s="4">
        <v>-5.8</v>
      </c>
      <c r="X21" s="4">
        <v>180</v>
      </c>
      <c r="Y21" s="4"/>
      <c r="AA21" s="5" t="b">
        <v>0</v>
      </c>
      <c r="AB21" s="5" t="b">
        <v>1</v>
      </c>
      <c r="AC21" s="5" t="b">
        <v>1</v>
      </c>
      <c r="AD21" s="4" t="s">
        <v>111</v>
      </c>
      <c r="AE21" s="4" t="s">
        <v>111</v>
      </c>
      <c r="AF21" t="str">
        <f t="shared" si="0"/>
        <v>TN</v>
      </c>
    </row>
    <row r="22" spans="1:32" ht="42" x14ac:dyDescent="0.3">
      <c r="A22" s="4"/>
      <c r="B22" s="7" t="s">
        <v>63</v>
      </c>
      <c r="C22" s="5">
        <v>181209</v>
      </c>
      <c r="D22" s="5" t="s">
        <v>24</v>
      </c>
      <c r="E22" s="5" t="s">
        <v>25</v>
      </c>
      <c r="F22" s="5" t="s">
        <v>26</v>
      </c>
      <c r="G22" s="5" t="s">
        <v>27</v>
      </c>
      <c r="H22" s="5" t="s">
        <v>28</v>
      </c>
      <c r="I22" s="5">
        <v>1</v>
      </c>
      <c r="J22" s="6">
        <v>44261.054270833331</v>
      </c>
      <c r="K22" s="5" t="s">
        <v>30</v>
      </c>
      <c r="L22" s="5" t="b">
        <v>1</v>
      </c>
      <c r="M22" s="5" t="s">
        <v>31</v>
      </c>
      <c r="N22" s="5" t="b">
        <v>1</v>
      </c>
      <c r="O22" s="5" t="s">
        <v>36</v>
      </c>
      <c r="P22" s="5" t="b">
        <v>1</v>
      </c>
      <c r="Q22" s="5" t="s">
        <v>32</v>
      </c>
      <c r="R22" s="5" t="s">
        <v>31</v>
      </c>
      <c r="S22" s="5" t="s">
        <v>31</v>
      </c>
      <c r="T22" s="4"/>
      <c r="U22" s="4" t="s">
        <v>58</v>
      </c>
      <c r="V22" s="19" t="s">
        <v>58</v>
      </c>
      <c r="W22" s="4">
        <v>42.2</v>
      </c>
      <c r="X22" s="4">
        <v>240</v>
      </c>
      <c r="Y22" s="4"/>
      <c r="AA22" s="5" t="b">
        <v>1</v>
      </c>
      <c r="AB22" s="5" t="b">
        <v>1</v>
      </c>
      <c r="AC22" s="5" t="b">
        <v>1</v>
      </c>
      <c r="AD22" s="4" t="s">
        <v>58</v>
      </c>
      <c r="AE22" t="s">
        <v>58</v>
      </c>
    </row>
    <row r="23" spans="1:32" ht="42" x14ac:dyDescent="0.3">
      <c r="A23" s="4"/>
      <c r="B23" s="4" t="s">
        <v>64</v>
      </c>
      <c r="C23" s="5">
        <v>181264</v>
      </c>
      <c r="D23" s="5" t="s">
        <v>24</v>
      </c>
      <c r="E23" s="5" t="s">
        <v>25</v>
      </c>
      <c r="F23" s="5" t="s">
        <v>26</v>
      </c>
      <c r="G23" s="5" t="s">
        <v>27</v>
      </c>
      <c r="H23" s="5" t="s">
        <v>28</v>
      </c>
      <c r="I23" s="5">
        <v>1</v>
      </c>
      <c r="J23" s="6">
        <v>44261.111307870371</v>
      </c>
      <c r="K23" s="5" t="s">
        <v>30</v>
      </c>
      <c r="L23" s="5" t="b">
        <v>1</v>
      </c>
      <c r="M23" s="5" t="s">
        <v>31</v>
      </c>
      <c r="N23" s="5" t="b">
        <v>1</v>
      </c>
      <c r="O23" s="5" t="s">
        <v>31</v>
      </c>
      <c r="P23" s="5" t="b">
        <v>1</v>
      </c>
      <c r="Q23" s="5" t="s">
        <v>32</v>
      </c>
      <c r="R23" s="5" t="s">
        <v>31</v>
      </c>
      <c r="S23" s="5" t="s">
        <v>31</v>
      </c>
      <c r="T23" s="4"/>
      <c r="U23" s="4" t="s">
        <v>58</v>
      </c>
      <c r="V23" s="4" t="s">
        <v>58</v>
      </c>
      <c r="W23" s="4">
        <v>35.409999999999997</v>
      </c>
      <c r="X23" s="4"/>
      <c r="Y23" s="4"/>
      <c r="AA23" s="5" t="b">
        <v>1</v>
      </c>
      <c r="AB23" s="5" t="b">
        <v>1</v>
      </c>
      <c r="AC23" s="5" t="b">
        <v>1</v>
      </c>
      <c r="AD23" s="4" t="s">
        <v>58</v>
      </c>
      <c r="AE23" t="s">
        <v>58</v>
      </c>
      <c r="AF23" t="str">
        <f t="shared" si="0"/>
        <v>TP</v>
      </c>
    </row>
    <row r="24" spans="1:32" ht="28.2" x14ac:dyDescent="0.3">
      <c r="A24" s="4"/>
      <c r="B24" s="4" t="s">
        <v>64</v>
      </c>
      <c r="C24" s="5">
        <v>181265</v>
      </c>
      <c r="D24" s="5" t="s">
        <v>33</v>
      </c>
      <c r="E24" s="5" t="s">
        <v>34</v>
      </c>
      <c r="F24" s="5" t="s">
        <v>35</v>
      </c>
      <c r="G24" s="5" t="s">
        <v>27</v>
      </c>
      <c r="H24" s="5" t="s">
        <v>28</v>
      </c>
      <c r="I24" s="5">
        <v>1</v>
      </c>
      <c r="J24" s="6">
        <v>44261.111307870371</v>
      </c>
      <c r="K24" s="5" t="s">
        <v>30</v>
      </c>
      <c r="L24" s="5" t="b">
        <v>0</v>
      </c>
      <c r="M24" s="5" t="s">
        <v>31</v>
      </c>
      <c r="N24" s="5" t="b">
        <v>0</v>
      </c>
      <c r="O24" s="5" t="s">
        <v>36</v>
      </c>
      <c r="P24" s="5" t="b">
        <v>1</v>
      </c>
      <c r="Q24" s="5" t="s">
        <v>32</v>
      </c>
      <c r="R24" s="5" t="s">
        <v>36</v>
      </c>
      <c r="S24" s="5" t="s">
        <v>31</v>
      </c>
      <c r="T24" s="4"/>
      <c r="U24" s="4" t="s">
        <v>58</v>
      </c>
      <c r="V24" s="4" t="s">
        <v>58</v>
      </c>
      <c r="W24" s="4">
        <v>57.6</v>
      </c>
      <c r="X24" s="4">
        <v>390</v>
      </c>
      <c r="Y24" s="4"/>
      <c r="AA24" s="5" t="b">
        <v>0</v>
      </c>
      <c r="AB24" s="5" t="b">
        <v>1</v>
      </c>
      <c r="AC24" s="5" t="b">
        <v>0</v>
      </c>
      <c r="AD24" s="4" t="s">
        <v>58</v>
      </c>
      <c r="AE24" t="s">
        <v>58</v>
      </c>
      <c r="AF24" t="str">
        <f t="shared" si="0"/>
        <v>TP</v>
      </c>
    </row>
    <row r="25" spans="1:32" x14ac:dyDescent="0.3">
      <c r="A25" s="4"/>
      <c r="B25" s="4" t="s">
        <v>64</v>
      </c>
      <c r="C25" s="5"/>
      <c r="D25" s="5"/>
      <c r="E25" s="5"/>
      <c r="F25" s="5"/>
      <c r="G25" s="5"/>
      <c r="H25" s="5"/>
      <c r="I25" s="5"/>
      <c r="J25" s="6"/>
      <c r="K25" s="5"/>
      <c r="L25" s="5"/>
      <c r="M25" s="5"/>
      <c r="N25" s="5"/>
      <c r="O25" s="5"/>
      <c r="P25" s="5"/>
      <c r="Q25" s="5"/>
      <c r="R25" s="5"/>
      <c r="S25" s="5"/>
      <c r="T25" s="4"/>
      <c r="U25" s="4"/>
      <c r="V25" s="4"/>
      <c r="W25" s="4"/>
      <c r="X25" s="4"/>
      <c r="Y25" s="4"/>
      <c r="AA25" s="5"/>
      <c r="AB25" s="5"/>
      <c r="AC25" s="5"/>
      <c r="AD25" s="4"/>
      <c r="AF25" t="b">
        <f t="shared" si="0"/>
        <v>0</v>
      </c>
    </row>
    <row r="26" spans="1:32" ht="28.2" x14ac:dyDescent="0.3">
      <c r="A26" s="4"/>
      <c r="B26" s="4" t="s">
        <v>65</v>
      </c>
      <c r="C26" s="5">
        <v>181266</v>
      </c>
      <c r="D26" s="5" t="s">
        <v>45</v>
      </c>
      <c r="E26" s="5" t="s">
        <v>46</v>
      </c>
      <c r="F26" s="5" t="s">
        <v>47</v>
      </c>
      <c r="G26" s="5" t="s">
        <v>27</v>
      </c>
      <c r="H26" s="5" t="s">
        <v>28</v>
      </c>
      <c r="I26" s="5">
        <v>1</v>
      </c>
      <c r="J26" s="6">
        <v>44261.114560185182</v>
      </c>
      <c r="K26" s="5" t="s">
        <v>30</v>
      </c>
      <c r="L26" s="5" t="b">
        <v>0</v>
      </c>
      <c r="M26" s="5" t="s">
        <v>31</v>
      </c>
      <c r="N26" s="5" t="b">
        <v>0</v>
      </c>
      <c r="O26" s="5" t="s">
        <v>31</v>
      </c>
      <c r="P26" s="5" t="b">
        <v>1</v>
      </c>
      <c r="Q26" s="5" t="s">
        <v>32</v>
      </c>
      <c r="R26" s="5" t="s">
        <v>36</v>
      </c>
      <c r="S26" s="5" t="s">
        <v>31</v>
      </c>
      <c r="T26" s="4"/>
      <c r="U26" s="4" t="s">
        <v>58</v>
      </c>
      <c r="V26" s="4" t="s">
        <v>58</v>
      </c>
      <c r="W26" s="4">
        <v>56.7</v>
      </c>
      <c r="X26" s="4">
        <v>390</v>
      </c>
      <c r="Y26" s="4"/>
      <c r="AA26" s="5" t="b">
        <v>0</v>
      </c>
      <c r="AB26" s="5" t="b">
        <v>1</v>
      </c>
      <c r="AC26" s="5" t="b">
        <v>0</v>
      </c>
      <c r="AD26" s="4" t="s">
        <v>58</v>
      </c>
      <c r="AE26" t="s">
        <v>58</v>
      </c>
      <c r="AF26" t="str">
        <f t="shared" si="0"/>
        <v>TP</v>
      </c>
    </row>
    <row r="27" spans="1:32" ht="28.2" x14ac:dyDescent="0.3">
      <c r="A27" s="4"/>
      <c r="B27" s="4" t="s">
        <v>65</v>
      </c>
      <c r="C27" s="5">
        <v>181267</v>
      </c>
      <c r="D27" s="5" t="s">
        <v>33</v>
      </c>
      <c r="E27" s="5" t="s">
        <v>34</v>
      </c>
      <c r="F27" s="5" t="s">
        <v>35</v>
      </c>
      <c r="G27" s="5" t="s">
        <v>27</v>
      </c>
      <c r="H27" s="5" t="s">
        <v>28</v>
      </c>
      <c r="I27" s="5">
        <v>1</v>
      </c>
      <c r="J27" s="6">
        <v>44261.114560185182</v>
      </c>
      <c r="K27" s="5" t="s">
        <v>30</v>
      </c>
      <c r="L27" s="5" t="b">
        <v>0</v>
      </c>
      <c r="M27" s="5" t="s">
        <v>31</v>
      </c>
      <c r="N27" s="5" t="b">
        <v>0</v>
      </c>
      <c r="O27" s="5" t="s">
        <v>36</v>
      </c>
      <c r="P27" s="5" t="b">
        <v>1</v>
      </c>
      <c r="Q27" s="5" t="s">
        <v>32</v>
      </c>
      <c r="R27" s="5" t="s">
        <v>36</v>
      </c>
      <c r="S27" s="5" t="s">
        <v>31</v>
      </c>
      <c r="T27" s="4"/>
      <c r="U27" s="4" t="s">
        <v>58</v>
      </c>
      <c r="V27" s="4" t="s">
        <v>58</v>
      </c>
      <c r="W27" s="4">
        <v>57.6</v>
      </c>
      <c r="X27" s="4">
        <v>390</v>
      </c>
      <c r="Y27" s="4"/>
      <c r="AA27" s="5" t="b">
        <v>0</v>
      </c>
      <c r="AB27" s="5" t="b">
        <v>1</v>
      </c>
      <c r="AC27" s="5" t="b">
        <v>0</v>
      </c>
      <c r="AD27" s="4" t="s">
        <v>58</v>
      </c>
      <c r="AE27" t="s">
        <v>58</v>
      </c>
      <c r="AF27" t="str">
        <f t="shared" si="0"/>
        <v>TP</v>
      </c>
    </row>
    <row r="28" spans="1:32" ht="42" x14ac:dyDescent="0.3">
      <c r="A28" s="4"/>
      <c r="B28" s="4" t="s">
        <v>66</v>
      </c>
      <c r="C28" s="5">
        <v>181268</v>
      </c>
      <c r="D28" s="5" t="s">
        <v>53</v>
      </c>
      <c r="E28" s="5" t="s">
        <v>54</v>
      </c>
      <c r="F28" s="5" t="s">
        <v>55</v>
      </c>
      <c r="G28" s="5" t="s">
        <v>27</v>
      </c>
      <c r="H28" s="5" t="s">
        <v>28</v>
      </c>
      <c r="I28" s="5">
        <v>1</v>
      </c>
      <c r="J28" s="6">
        <v>44261.117511574077</v>
      </c>
      <c r="K28" s="5" t="s">
        <v>30</v>
      </c>
      <c r="L28" s="5" t="b">
        <v>1</v>
      </c>
      <c r="M28" s="5" t="s">
        <v>31</v>
      </c>
      <c r="N28" s="5" t="b">
        <v>0</v>
      </c>
      <c r="O28" s="5" t="s">
        <v>31</v>
      </c>
      <c r="P28" s="5" t="b">
        <v>1</v>
      </c>
      <c r="Q28" s="5" t="s">
        <v>32</v>
      </c>
      <c r="R28" s="5" t="s">
        <v>36</v>
      </c>
      <c r="S28" s="5" t="s">
        <v>31</v>
      </c>
      <c r="T28" s="4"/>
      <c r="U28" s="4" t="s">
        <v>69</v>
      </c>
      <c r="V28" s="4" t="s">
        <v>70</v>
      </c>
      <c r="W28" s="11">
        <v>-5.8</v>
      </c>
      <c r="X28" s="4">
        <v>180</v>
      </c>
      <c r="Y28" s="4"/>
      <c r="AA28" s="5" t="b">
        <v>0</v>
      </c>
      <c r="AB28" s="5" t="b">
        <v>1</v>
      </c>
      <c r="AC28" s="5" t="b">
        <v>1</v>
      </c>
      <c r="AD28" s="4" t="s">
        <v>111</v>
      </c>
      <c r="AE28" s="4" t="s">
        <v>111</v>
      </c>
      <c r="AF28" t="str">
        <f t="shared" si="0"/>
        <v>TN</v>
      </c>
    </row>
    <row r="29" spans="1:32" x14ac:dyDescent="0.3">
      <c r="A29" s="4"/>
      <c r="B29" s="4" t="s">
        <v>66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AA29" s="4"/>
      <c r="AB29" s="4"/>
      <c r="AC29" s="4"/>
      <c r="AD29" s="4"/>
    </row>
    <row r="30" spans="1:32" ht="28.2" x14ac:dyDescent="0.3">
      <c r="A30" s="4"/>
      <c r="B30" s="4" t="s">
        <v>67</v>
      </c>
      <c r="C30" s="5">
        <v>181367</v>
      </c>
      <c r="D30" s="5" t="s">
        <v>48</v>
      </c>
      <c r="E30" s="5" t="s">
        <v>49</v>
      </c>
      <c r="F30" s="5" t="s">
        <v>50</v>
      </c>
      <c r="G30" s="5" t="s">
        <v>51</v>
      </c>
      <c r="H30" s="5" t="s">
        <v>28</v>
      </c>
      <c r="I30" s="5">
        <v>1</v>
      </c>
      <c r="J30" s="6">
        <v>44261.176828703705</v>
      </c>
      <c r="K30" s="5" t="s">
        <v>30</v>
      </c>
      <c r="L30" s="5" t="b">
        <v>1</v>
      </c>
      <c r="M30" s="5" t="s">
        <v>31</v>
      </c>
      <c r="N30" s="5" t="b">
        <v>0</v>
      </c>
      <c r="O30" s="5" t="s">
        <v>31</v>
      </c>
      <c r="P30" s="5" t="b">
        <v>0</v>
      </c>
      <c r="Q30" s="5" t="s">
        <v>52</v>
      </c>
      <c r="R30" s="5" t="s">
        <v>31</v>
      </c>
      <c r="S30" s="5" t="s">
        <v>31</v>
      </c>
      <c r="T30" s="4"/>
      <c r="U30" s="4" t="s">
        <v>69</v>
      </c>
      <c r="V30" s="4" t="s">
        <v>69</v>
      </c>
      <c r="W30" s="4">
        <v>-58</v>
      </c>
      <c r="X30" s="4">
        <v>80</v>
      </c>
      <c r="Y30" s="4"/>
      <c r="AA30" s="5" t="b">
        <v>0</v>
      </c>
      <c r="AB30" s="5" t="b">
        <v>0</v>
      </c>
      <c r="AC30" s="5" t="b">
        <v>1</v>
      </c>
      <c r="AD30" s="4" t="s">
        <v>111</v>
      </c>
      <c r="AE30" s="4" t="s">
        <v>111</v>
      </c>
      <c r="AF30" t="str">
        <f t="shared" si="0"/>
        <v>TN</v>
      </c>
    </row>
    <row r="31" spans="1:32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AD31" s="4"/>
    </row>
    <row r="32" spans="1:32" x14ac:dyDescent="0.3">
      <c r="AE32" t="s">
        <v>96</v>
      </c>
      <c r="AF32">
        <f>COUNTIF(AF2:AF31,"TP")</f>
        <v>12</v>
      </c>
    </row>
    <row r="33" spans="26:32" x14ac:dyDescent="0.3">
      <c r="AE33" t="s">
        <v>97</v>
      </c>
      <c r="AF33">
        <f>COUNTIF(AF2:AF31,"FN")</f>
        <v>6</v>
      </c>
    </row>
    <row r="34" spans="26:32" x14ac:dyDescent="0.3">
      <c r="Z34" t="s">
        <v>58</v>
      </c>
      <c r="AA34">
        <v>18</v>
      </c>
      <c r="AE34" t="s">
        <v>98</v>
      </c>
      <c r="AF34">
        <f>COUNTIF(AF2:AF31,"FP")</f>
        <v>0</v>
      </c>
    </row>
    <row r="35" spans="26:32" x14ac:dyDescent="0.3">
      <c r="Z35" t="s">
        <v>71</v>
      </c>
      <c r="AA35">
        <v>4</v>
      </c>
      <c r="AE35" t="s">
        <v>99</v>
      </c>
      <c r="AF35">
        <f>COUNTIF(AF2:AF31,"TN")</f>
        <v>6</v>
      </c>
    </row>
    <row r="36" spans="26:32" x14ac:dyDescent="0.3">
      <c r="Z36" t="s">
        <v>72</v>
      </c>
      <c r="AA36">
        <v>2</v>
      </c>
    </row>
    <row r="39" spans="26:32" x14ac:dyDescent="0.3">
      <c r="Z39" t="s">
        <v>73</v>
      </c>
      <c r="AA39">
        <v>6</v>
      </c>
    </row>
    <row r="40" spans="26:32" x14ac:dyDescent="0.3">
      <c r="Z40" t="s">
        <v>58</v>
      </c>
      <c r="AA40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F6223-3FF4-46D7-A19B-E489B6B98D36}">
  <dimension ref="A1:K31"/>
  <sheetViews>
    <sheetView workbookViewId="0">
      <selection activeCell="V26" sqref="V26"/>
    </sheetView>
  </sheetViews>
  <sheetFormatPr defaultRowHeight="14.4" x14ac:dyDescent="0.3"/>
  <sheetData>
    <row r="1" spans="2:11" x14ac:dyDescent="0.3">
      <c r="C1" s="3" t="s">
        <v>74</v>
      </c>
      <c r="D1" s="3" t="s">
        <v>85</v>
      </c>
      <c r="E1" s="3" t="s">
        <v>86</v>
      </c>
      <c r="F1" s="3" t="s">
        <v>76</v>
      </c>
      <c r="G1" s="12" t="s">
        <v>77</v>
      </c>
      <c r="H1" s="12" t="s">
        <v>78</v>
      </c>
      <c r="I1" s="12" t="s">
        <v>79</v>
      </c>
      <c r="J1" s="12" t="s">
        <v>80</v>
      </c>
      <c r="K1" s="12" t="s">
        <v>125</v>
      </c>
    </row>
    <row r="2" spans="2:11" x14ac:dyDescent="0.3">
      <c r="B2" t="s">
        <v>81</v>
      </c>
      <c r="C2" s="25">
        <v>0.75</v>
      </c>
      <c r="D2">
        <v>0.41670000000000001</v>
      </c>
      <c r="E2">
        <v>0.41670000000000001</v>
      </c>
      <c r="F2" s="25">
        <v>0.5</v>
      </c>
      <c r="G2" s="25">
        <v>0.5</v>
      </c>
      <c r="H2" s="25">
        <v>0.83330000000000004</v>
      </c>
      <c r="I2" s="25">
        <v>0.66669999999999996</v>
      </c>
      <c r="J2" s="25">
        <v>1</v>
      </c>
      <c r="K2" s="25">
        <v>1</v>
      </c>
    </row>
    <row r="3" spans="2:11" x14ac:dyDescent="0.3">
      <c r="B3" t="s">
        <v>82</v>
      </c>
      <c r="C3" s="25">
        <v>1</v>
      </c>
      <c r="D3">
        <v>0.22220000000000001</v>
      </c>
      <c r="E3">
        <v>0.22220000000000001</v>
      </c>
      <c r="F3" s="25">
        <v>0.55559999999999998</v>
      </c>
      <c r="G3" s="25">
        <v>0.55559999999999998</v>
      </c>
      <c r="H3" s="25">
        <v>1</v>
      </c>
      <c r="I3" s="25">
        <v>0.77780000000000005</v>
      </c>
      <c r="J3" s="25">
        <v>1</v>
      </c>
      <c r="K3" s="25">
        <v>1</v>
      </c>
    </row>
    <row r="4" spans="2:11" x14ac:dyDescent="0.3">
      <c r="B4" t="s">
        <v>126</v>
      </c>
      <c r="C4" s="25">
        <v>0</v>
      </c>
      <c r="D4">
        <v>1</v>
      </c>
      <c r="E4">
        <v>1</v>
      </c>
      <c r="F4" s="25">
        <v>0.33329999999999999</v>
      </c>
      <c r="G4" s="25">
        <v>0.33329999999999999</v>
      </c>
      <c r="H4" s="25">
        <v>0.33329999999999999</v>
      </c>
      <c r="I4" s="25">
        <v>0.33329999999999999</v>
      </c>
      <c r="J4" s="25">
        <v>1</v>
      </c>
      <c r="K4" s="25">
        <v>1</v>
      </c>
    </row>
    <row r="5" spans="2:11" x14ac:dyDescent="0.3">
      <c r="B5" t="s">
        <v>84</v>
      </c>
      <c r="C5" s="25">
        <v>0.75</v>
      </c>
      <c r="D5">
        <v>1</v>
      </c>
      <c r="E5">
        <v>1</v>
      </c>
      <c r="F5" s="25">
        <v>0.71430000000000005</v>
      </c>
      <c r="G5" s="25">
        <v>0.71430000000000005</v>
      </c>
      <c r="H5" s="25">
        <v>0.81820000000000004</v>
      </c>
      <c r="I5" s="25">
        <v>0.77780000000000005</v>
      </c>
      <c r="J5" s="25">
        <v>1</v>
      </c>
      <c r="K5" s="25">
        <v>1</v>
      </c>
    </row>
    <row r="6" spans="2:11" x14ac:dyDescent="0.3">
      <c r="B6" t="s">
        <v>83</v>
      </c>
      <c r="C6" s="25">
        <v>0.85709999999999997</v>
      </c>
      <c r="D6">
        <v>0.36359999999999998</v>
      </c>
      <c r="E6">
        <v>0.36359999999999998</v>
      </c>
      <c r="F6" s="25">
        <v>0.625</v>
      </c>
      <c r="G6" s="25">
        <v>0.625</v>
      </c>
      <c r="H6" s="25">
        <v>0.9</v>
      </c>
      <c r="I6" s="25">
        <v>0.77780000000000005</v>
      </c>
      <c r="J6" s="25">
        <v>1</v>
      </c>
      <c r="K6" s="25">
        <v>1</v>
      </c>
    </row>
    <row r="7" spans="2:11" x14ac:dyDescent="0.3">
      <c r="B7" t="s">
        <v>127</v>
      </c>
      <c r="C7" s="25">
        <v>0</v>
      </c>
      <c r="D7">
        <v>0.25819999999999999</v>
      </c>
      <c r="E7">
        <v>0.25819999999999999</v>
      </c>
      <c r="F7" s="25">
        <v>-9.7600000000000006E-2</v>
      </c>
      <c r="G7" s="25">
        <v>-9.7600000000000006E-2</v>
      </c>
      <c r="H7" s="25">
        <v>0.5222</v>
      </c>
      <c r="I7" s="25">
        <v>0.1111</v>
      </c>
      <c r="J7" s="25">
        <v>1</v>
      </c>
      <c r="K7" s="25">
        <v>1</v>
      </c>
    </row>
    <row r="9" spans="2:11" x14ac:dyDescent="0.3">
      <c r="B9" t="s">
        <v>96</v>
      </c>
      <c r="C9">
        <v>18</v>
      </c>
      <c r="D9">
        <v>4</v>
      </c>
      <c r="E9">
        <v>4</v>
      </c>
      <c r="F9">
        <v>10</v>
      </c>
      <c r="G9">
        <v>10</v>
      </c>
      <c r="H9">
        <v>18</v>
      </c>
      <c r="I9">
        <v>14</v>
      </c>
      <c r="J9">
        <v>18</v>
      </c>
      <c r="K9">
        <v>18</v>
      </c>
    </row>
    <row r="10" spans="2:11" x14ac:dyDescent="0.3">
      <c r="B10" t="s">
        <v>97</v>
      </c>
      <c r="C10">
        <v>0</v>
      </c>
      <c r="D10">
        <v>14</v>
      </c>
      <c r="E10">
        <v>14</v>
      </c>
      <c r="F10">
        <v>8</v>
      </c>
      <c r="G10">
        <v>8</v>
      </c>
      <c r="H10">
        <v>0</v>
      </c>
      <c r="I10">
        <v>4</v>
      </c>
      <c r="J10">
        <v>0</v>
      </c>
      <c r="K10">
        <v>0</v>
      </c>
    </row>
    <row r="11" spans="2:11" x14ac:dyDescent="0.3">
      <c r="B11" t="s">
        <v>98</v>
      </c>
      <c r="C11">
        <v>6</v>
      </c>
      <c r="D11">
        <v>0</v>
      </c>
      <c r="E11">
        <v>0</v>
      </c>
      <c r="F11">
        <v>4</v>
      </c>
      <c r="G11">
        <v>4</v>
      </c>
      <c r="H11">
        <v>4</v>
      </c>
      <c r="I11">
        <v>4</v>
      </c>
      <c r="J11">
        <v>0</v>
      </c>
      <c r="K11">
        <v>0</v>
      </c>
    </row>
    <row r="12" spans="2:11" x14ac:dyDescent="0.3">
      <c r="B12" t="s">
        <v>99</v>
      </c>
      <c r="C12">
        <v>0</v>
      </c>
      <c r="D12">
        <v>6</v>
      </c>
      <c r="E12">
        <v>6</v>
      </c>
      <c r="F12">
        <v>2</v>
      </c>
      <c r="G12">
        <v>2</v>
      </c>
      <c r="H12">
        <v>2</v>
      </c>
      <c r="I12">
        <v>2</v>
      </c>
      <c r="J12">
        <v>6</v>
      </c>
      <c r="K12">
        <v>6</v>
      </c>
    </row>
    <row r="14" spans="2:11" x14ac:dyDescent="0.3">
      <c r="C14">
        <f t="shared" ref="C14:J15" si="0">C10/24</f>
        <v>0</v>
      </c>
      <c r="D14">
        <f t="shared" si="0"/>
        <v>0.58333333333333337</v>
      </c>
      <c r="E14">
        <f t="shared" si="0"/>
        <v>0.58333333333333337</v>
      </c>
      <c r="F14">
        <f t="shared" si="0"/>
        <v>0.33333333333333331</v>
      </c>
      <c r="G14">
        <f t="shared" si="0"/>
        <v>0.33333333333333331</v>
      </c>
      <c r="H14">
        <f t="shared" si="0"/>
        <v>0</v>
      </c>
      <c r="I14">
        <f t="shared" si="0"/>
        <v>0.16666666666666666</v>
      </c>
      <c r="J14">
        <f t="shared" si="0"/>
        <v>0</v>
      </c>
      <c r="K14">
        <f t="shared" ref="K14:K15" si="1">K10/24</f>
        <v>0</v>
      </c>
    </row>
    <row r="15" spans="2:11" x14ac:dyDescent="0.3">
      <c r="C15">
        <f t="shared" si="0"/>
        <v>0.25</v>
      </c>
      <c r="D15">
        <f t="shared" si="0"/>
        <v>0</v>
      </c>
      <c r="E15">
        <f t="shared" si="0"/>
        <v>0</v>
      </c>
      <c r="F15">
        <f t="shared" si="0"/>
        <v>0.16666666666666666</v>
      </c>
      <c r="G15">
        <f t="shared" si="0"/>
        <v>0.16666666666666666</v>
      </c>
      <c r="H15">
        <f t="shared" si="0"/>
        <v>0.16666666666666666</v>
      </c>
      <c r="I15">
        <f t="shared" si="0"/>
        <v>0.16666666666666666</v>
      </c>
      <c r="J15">
        <f t="shared" si="0"/>
        <v>0</v>
      </c>
      <c r="K15">
        <f t="shared" si="1"/>
        <v>0</v>
      </c>
    </row>
    <row r="24" spans="1:2" x14ac:dyDescent="0.3">
      <c r="A24" t="s">
        <v>109</v>
      </c>
    </row>
    <row r="25" spans="1:2" x14ac:dyDescent="0.3">
      <c r="B25" t="s">
        <v>110</v>
      </c>
    </row>
    <row r="28" spans="1:2" x14ac:dyDescent="0.3">
      <c r="B28" t="s">
        <v>96</v>
      </c>
    </row>
    <row r="29" spans="1:2" x14ac:dyDescent="0.3">
      <c r="B29" t="s">
        <v>97</v>
      </c>
    </row>
    <row r="30" spans="1:2" x14ac:dyDescent="0.3">
      <c r="B30" t="s">
        <v>98</v>
      </c>
    </row>
    <row r="31" spans="1:2" x14ac:dyDescent="0.3">
      <c r="B31" t="s">
        <v>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9E66-FF56-45E8-B51B-D8B75F07FEDA}">
  <dimension ref="A2:D13"/>
  <sheetViews>
    <sheetView workbookViewId="0">
      <selection activeCell="W35" sqref="W35"/>
    </sheetView>
  </sheetViews>
  <sheetFormatPr defaultRowHeight="14.4" x14ac:dyDescent="0.3"/>
  <sheetData>
    <row r="2" spans="1:4" x14ac:dyDescent="0.3">
      <c r="B2" t="s">
        <v>134</v>
      </c>
      <c r="C2" t="s">
        <v>135</v>
      </c>
      <c r="D2" t="s">
        <v>125</v>
      </c>
    </row>
    <row r="3" spans="1:4" x14ac:dyDescent="0.3">
      <c r="A3" t="s">
        <v>81</v>
      </c>
      <c r="B3">
        <v>0.58330000000000004</v>
      </c>
      <c r="C3">
        <v>0.75</v>
      </c>
      <c r="D3">
        <v>1</v>
      </c>
    </row>
    <row r="4" spans="1:4" x14ac:dyDescent="0.3">
      <c r="A4" t="s">
        <v>136</v>
      </c>
      <c r="B4">
        <v>0.77780000000000005</v>
      </c>
      <c r="C4">
        <v>0.66669999999999996</v>
      </c>
      <c r="D4">
        <v>1</v>
      </c>
    </row>
    <row r="5" spans="1:4" x14ac:dyDescent="0.3">
      <c r="A5" t="s">
        <v>83</v>
      </c>
      <c r="B5">
        <v>0.73680000000000001</v>
      </c>
      <c r="C5">
        <v>0.8</v>
      </c>
      <c r="D5">
        <v>1</v>
      </c>
    </row>
    <row r="6" spans="1:4" x14ac:dyDescent="0.3">
      <c r="A6" t="s">
        <v>126</v>
      </c>
      <c r="B6">
        <v>0</v>
      </c>
      <c r="C6">
        <v>1</v>
      </c>
      <c r="D6">
        <v>1</v>
      </c>
    </row>
    <row r="7" spans="1:4" x14ac:dyDescent="0.3">
      <c r="A7" t="s">
        <v>84</v>
      </c>
      <c r="B7">
        <v>0.7</v>
      </c>
      <c r="C7">
        <v>1</v>
      </c>
      <c r="D7">
        <v>1</v>
      </c>
    </row>
    <row r="8" spans="1:4" x14ac:dyDescent="0.3">
      <c r="A8" t="s">
        <v>127</v>
      </c>
      <c r="B8">
        <v>-0.25819999999999999</v>
      </c>
      <c r="C8">
        <v>0.57740000000000002</v>
      </c>
      <c r="D8">
        <v>1</v>
      </c>
    </row>
    <row r="10" spans="1:4" x14ac:dyDescent="0.3">
      <c r="A10" t="s">
        <v>96</v>
      </c>
      <c r="B10">
        <v>14</v>
      </c>
      <c r="C10">
        <v>12</v>
      </c>
    </row>
    <row r="11" spans="1:4" x14ac:dyDescent="0.3">
      <c r="A11" t="s">
        <v>97</v>
      </c>
      <c r="B11">
        <v>4</v>
      </c>
      <c r="C11">
        <v>6</v>
      </c>
    </row>
    <row r="12" spans="1:4" x14ac:dyDescent="0.3">
      <c r="A12" t="s">
        <v>98</v>
      </c>
      <c r="B12">
        <v>6</v>
      </c>
      <c r="C12">
        <v>0</v>
      </c>
    </row>
    <row r="13" spans="1:4" x14ac:dyDescent="0.3">
      <c r="A13" t="s">
        <v>99</v>
      </c>
      <c r="B13">
        <v>0</v>
      </c>
      <c r="C13">
        <v>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68EC-BFD1-4A09-951D-0E21291F2A46}">
  <dimension ref="A1:M9"/>
  <sheetViews>
    <sheetView workbookViewId="0">
      <selection activeCell="R15" sqref="R15"/>
    </sheetView>
  </sheetViews>
  <sheetFormatPr defaultRowHeight="14.4" x14ac:dyDescent="0.3"/>
  <sheetData>
    <row r="1" spans="1:13" x14ac:dyDescent="0.3">
      <c r="A1" t="s">
        <v>137</v>
      </c>
      <c r="E1" t="s">
        <v>138</v>
      </c>
      <c r="J1" s="31"/>
      <c r="K1" s="31" t="s">
        <v>137</v>
      </c>
      <c r="L1" s="31" t="s">
        <v>138</v>
      </c>
      <c r="M1" s="31" t="s">
        <v>125</v>
      </c>
    </row>
    <row r="2" spans="1:13" x14ac:dyDescent="0.3">
      <c r="A2" t="s">
        <v>96</v>
      </c>
      <c r="B2">
        <v>18</v>
      </c>
      <c r="D2" t="s">
        <v>96</v>
      </c>
      <c r="E2">
        <v>12</v>
      </c>
      <c r="J2" s="31" t="s">
        <v>81</v>
      </c>
      <c r="K2" s="31">
        <v>0.83330000000000004</v>
      </c>
      <c r="L2" s="31">
        <v>0.75</v>
      </c>
      <c r="M2" s="31">
        <v>1</v>
      </c>
    </row>
    <row r="3" spans="1:13" x14ac:dyDescent="0.3">
      <c r="A3" t="s">
        <v>97</v>
      </c>
      <c r="B3">
        <v>0</v>
      </c>
      <c r="D3" t="s">
        <v>97</v>
      </c>
      <c r="E3">
        <v>6</v>
      </c>
      <c r="J3" s="31" t="s">
        <v>136</v>
      </c>
      <c r="K3" s="31">
        <v>1</v>
      </c>
      <c r="L3" s="31">
        <v>0.66669999999999996</v>
      </c>
      <c r="M3" s="31">
        <v>1</v>
      </c>
    </row>
    <row r="4" spans="1:13" x14ac:dyDescent="0.3">
      <c r="A4" t="s">
        <v>98</v>
      </c>
      <c r="B4">
        <v>4</v>
      </c>
      <c r="D4" t="s">
        <v>98</v>
      </c>
      <c r="E4">
        <v>0</v>
      </c>
      <c r="J4" s="31" t="s">
        <v>83</v>
      </c>
      <c r="K4" s="31">
        <v>0.9</v>
      </c>
      <c r="L4" s="31">
        <v>0.8</v>
      </c>
      <c r="M4" s="31">
        <v>1</v>
      </c>
    </row>
    <row r="5" spans="1:13" x14ac:dyDescent="0.3">
      <c r="A5" t="s">
        <v>99</v>
      </c>
      <c r="B5">
        <v>2</v>
      </c>
      <c r="D5" t="s">
        <v>99</v>
      </c>
      <c r="E5">
        <v>6</v>
      </c>
      <c r="J5" s="31" t="s">
        <v>126</v>
      </c>
      <c r="K5" s="31">
        <v>0.33329999999999999</v>
      </c>
      <c r="L5" s="31">
        <v>1</v>
      </c>
      <c r="M5" s="31">
        <v>1</v>
      </c>
    </row>
    <row r="6" spans="1:13" x14ac:dyDescent="0.3">
      <c r="J6" s="31" t="s">
        <v>84</v>
      </c>
      <c r="K6" s="31">
        <v>0.81820000000000004</v>
      </c>
      <c r="L6" s="31">
        <v>1</v>
      </c>
      <c r="M6" s="31">
        <v>1</v>
      </c>
    </row>
    <row r="7" spans="1:13" x14ac:dyDescent="0.3">
      <c r="J7" s="31" t="s">
        <v>127</v>
      </c>
      <c r="K7" s="31">
        <v>0.5222</v>
      </c>
      <c r="L7" s="31">
        <v>0.57740000000000002</v>
      </c>
      <c r="M7" s="31">
        <v>1</v>
      </c>
    </row>
    <row r="8" spans="1:13" x14ac:dyDescent="0.3">
      <c r="B8" t="e">
        <f>#REF!/24</f>
        <v>#REF!</v>
      </c>
      <c r="E8" t="e">
        <f>#REF!/24</f>
        <v>#REF!</v>
      </c>
    </row>
    <row r="9" spans="1:13" x14ac:dyDescent="0.3">
      <c r="B9" t="e">
        <f>#REF!/24</f>
        <v>#REF!</v>
      </c>
      <c r="E9" t="e">
        <f>#REF!/24</f>
        <v>#REF!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</vt:lpstr>
      <vt:lpstr>BDN-HAC </vt:lpstr>
      <vt:lpstr>BDN-HAC  offline</vt:lpstr>
      <vt:lpstr>BDN-HAC  non-critical</vt:lpstr>
      <vt:lpstr>New char vs EC</vt:lpstr>
      <vt:lpstr>BDN-HAC  critical</vt:lpstr>
      <vt:lpstr>offline Graph</vt:lpstr>
      <vt:lpstr>Graph non-critical</vt:lpstr>
      <vt:lpstr>Grpah EC NC</vt:lpstr>
      <vt:lpstr>Weak node</vt:lpstr>
      <vt:lpstr>ROC</vt:lpstr>
      <vt:lpstr>ROC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Premathas Somasekaram</dc:creator>
  <cp:lastModifiedBy>Premathas Somasekaram</cp:lastModifiedBy>
  <dcterms:created xsi:type="dcterms:W3CDTF">2015-06-05T18:17:20Z</dcterms:created>
  <dcterms:modified xsi:type="dcterms:W3CDTF">2021-09-09T12:47:35Z</dcterms:modified>
</cp:coreProperties>
</file>