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al\Google Drive\EAFIT\Ciencia de Datos y Analitica\03 Tercer Semestre\Metodos Heuristicos para Optimizacion\metodos-heuristicos\data\"/>
    </mc:Choice>
  </mc:AlternateContent>
  <xr:revisionPtr revIDLastSave="0" documentId="13_ncr:1_{CD21EC6B-A900-4A58-A179-7D60A6733380}" xr6:coauthVersionLast="45" xr6:coauthVersionMax="45" xr10:uidLastSave="{00000000-0000-0000-0000-000000000000}"/>
  <bookViews>
    <workbookView xWindow="-108" yWindow="-108" windowWidth="23256" windowHeight="12576" xr2:uid="{6B1250CC-1120-467C-8907-0AF514310821}"/>
  </bookViews>
  <sheets>
    <sheet name="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" i="1" l="1"/>
  <c r="K32" i="1"/>
  <c r="G62" i="1" l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H61" i="1"/>
  <c r="I61" i="1"/>
  <c r="J61" i="1"/>
  <c r="K61" i="1"/>
  <c r="G61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H36" i="1"/>
  <c r="I36" i="1"/>
  <c r="J36" i="1"/>
  <c r="K36" i="1"/>
  <c r="G36" i="1"/>
  <c r="J16" i="1" l="1"/>
  <c r="J17" i="1"/>
  <c r="J18" i="1"/>
  <c r="J19" i="1"/>
  <c r="J15" i="1"/>
  <c r="G16" i="1"/>
  <c r="G17" i="1"/>
  <c r="G18" i="1"/>
  <c r="G19" i="1"/>
  <c r="G15" i="1"/>
  <c r="L6" i="1" l="1"/>
  <c r="L7" i="1"/>
  <c r="L8" i="1"/>
  <c r="L9" i="1"/>
  <c r="L5" i="1"/>
  <c r="H6" i="1"/>
  <c r="H7" i="1"/>
  <c r="H8" i="1"/>
  <c r="H9" i="1"/>
  <c r="H5" i="1"/>
  <c r="J6" i="1"/>
  <c r="J7" i="1"/>
  <c r="J8" i="1"/>
  <c r="J9" i="1"/>
  <c r="J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<sst xmlns="http://schemas.openxmlformats.org/spreadsheetml/2006/main" count="118" uniqueCount="44">
  <si>
    <t>Precision</t>
  </si>
  <si>
    <t>PR-AUC</t>
  </si>
  <si>
    <t>ROC-AUC</t>
  </si>
  <si>
    <t>Recall</t>
  </si>
  <si>
    <t>F-Score</t>
  </si>
  <si>
    <t>Validation</t>
  </si>
  <si>
    <t>Test</t>
  </si>
  <si>
    <t>Escenario 2 Mut 0.7</t>
  </si>
  <si>
    <t>Escenario 1</t>
  </si>
  <si>
    <t>Diferencia porcentual</t>
  </si>
  <si>
    <t>Metrica</t>
  </si>
  <si>
    <t>Modelo 1</t>
  </si>
  <si>
    <t>Modelo 2</t>
  </si>
  <si>
    <t>Diferencia porcentual respecto a la mejor solucion</t>
  </si>
  <si>
    <t>Diferencia porcentual respecto a la peor solucion</t>
  </si>
  <si>
    <t>Valores de referencia (mejor solucion)</t>
  </si>
  <si>
    <t>-</t>
  </si>
  <si>
    <t>Valores de referencia (peor solucion)</t>
  </si>
  <si>
    <t>Valor de la metrica en validacion</t>
  </si>
  <si>
    <t>Valor</t>
  </si>
  <si>
    <t>Diferencia \%</t>
  </si>
  <si>
    <t>( mejor solucion)</t>
  </si>
  <si>
    <t>(peor solucion)</t>
  </si>
  <si>
    <t>INTENSIFICACION</t>
  </si>
  <si>
    <t>BE</t>
  </si>
  <si>
    <t>Precision-AUC</t>
  </si>
  <si>
    <t>Recall-AUC</t>
  </si>
  <si>
    <t>FScore-AUC</t>
  </si>
  <si>
    <t>LS-RB1</t>
  </si>
  <si>
    <t>RB2-V25</t>
  </si>
  <si>
    <t>RB2-V64</t>
  </si>
  <si>
    <t>SEL</t>
  </si>
  <si>
    <t>Fscore</t>
  </si>
  <si>
    <t>Función de Activación</t>
  </si>
  <si>
    <t>%</t>
  </si>
  <si>
    <t>Identity</t>
  </si>
  <si>
    <t>Logistic</t>
  </si>
  <si>
    <t>Relu</t>
  </si>
  <si>
    <t>Tanh</t>
  </si>
  <si>
    <t>Tiempo cómputo</t>
  </si>
  <si>
    <t>Fitness</t>
  </si>
  <si>
    <t>Tiempo cómputo (mins)</t>
  </si>
  <si>
    <t>DF peor solución</t>
  </si>
  <si>
    <t>DP mejor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</si>
</sst>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72" formatCode="0.0000"/>
    <numFmt numFmtId="173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7" xfId="0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left" vertical="center"/>
    </xf>
    <xf numFmtId="0" fontId="2" fillId="0" borderId="13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8" xfId="0" applyFont="1" applyFill="1" applyBorder="1" applyAlignment="1">
      <alignment horizontal="left" vertical="center"/>
    </xf>
    <xf numFmtId="0" fontId="0" fillId="2" borderId="8" xfId="0" applyFill="1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3" fillId="0" borderId="9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left" vertical="center"/>
    </xf>
    <xf numFmtId="0" fontId="0" fillId="0" borderId="4" xfId="0" applyBorder="1"/>
    <xf numFmtId="10" fontId="0" fillId="0" borderId="0" xfId="1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165" fontId="0" fillId="0" borderId="0" xfId="1" applyNumberFormat="1" applyFont="1"/>
    <xf numFmtId="10" fontId="0" fillId="0" borderId="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ill="1" applyBorder="1"/>
    <xf numFmtId="172" fontId="0" fillId="0" borderId="0" xfId="0" applyNumberFormat="1"/>
    <xf numFmtId="173" fontId="0" fillId="0" borderId="0" xfId="0" applyNumberFormat="1"/>
    <xf numFmtId="173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51226639912743E-2"/>
          <c:y val="4.9717514124293788E-2"/>
          <c:w val="0.93829754672017451"/>
          <c:h val="0.83632439165443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AG!$P$30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9F-4889-9EC9-9892715033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49F-4889-9EC9-989271503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AG!$O$31:$O$34</c:f>
              <c:strCache>
                <c:ptCount val="4"/>
                <c:pt idx="0">
                  <c:v>Identity</c:v>
                </c:pt>
                <c:pt idx="1">
                  <c:v>Relu</c:v>
                </c:pt>
                <c:pt idx="2">
                  <c:v>Tanh</c:v>
                </c:pt>
                <c:pt idx="3">
                  <c:v>Logistic</c:v>
                </c:pt>
              </c:strCache>
            </c:strRef>
          </c:cat>
          <c:val>
            <c:numRef>
              <c:f>AG!$P$31:$P$34</c:f>
              <c:numCache>
                <c:formatCode>0.0%</c:formatCode>
                <c:ptCount val="4"/>
                <c:pt idx="0">
                  <c:v>0.88500000000000001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889-9EC9-989271503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7"/>
        <c:axId val="1261586448"/>
        <c:axId val="1255648832"/>
      </c:barChart>
      <c:catAx>
        <c:axId val="12615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5648832"/>
        <c:crosses val="autoZero"/>
        <c:auto val="1"/>
        <c:lblAlgn val="ctr"/>
        <c:lblOffset val="100"/>
        <c:noMultiLvlLbl val="0"/>
      </c:catAx>
      <c:valAx>
        <c:axId val="1255648832"/>
        <c:scaling>
          <c:orientation val="minMax"/>
          <c:max val="0.93"/>
        </c:scaling>
        <c:delete val="1"/>
        <c:axPos val="l"/>
        <c:numFmt formatCode="0.0%" sourceLinked="1"/>
        <c:majorTickMark val="out"/>
        <c:minorTickMark val="none"/>
        <c:tickLblPos val="nextTo"/>
        <c:crossAx val="12615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664847</xdr:colOff>
      <xdr:row>38</xdr:row>
      <xdr:rowOff>78105</xdr:rowOff>
    </xdr:from>
    <xdr:to>
      <xdr:col>18</xdr:col>
      <xdr:colOff>453390</xdr:colOff>
      <xdr:row>69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26B758-E3E8-4BA2-AF85-2908C3E0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DA66-6DF4-4FA4-8913-44EB5171D2D4}">
  <dimension ref="D2:S77"/>
  <sheetViews>
    <sheetView tabSelected="1" topLeftCell="D39" workbookViewId="0">
      <selection activeCell="H84" sqref="H84"/>
    </sheetView>
  </sheetViews>
  <sheetFormatPr baseColWidth="10" defaultRowHeight="14.4" x14ac:dyDescent="0.3"/>
  <cols>
    <col min="4" max="4" width="8.77734375" bestFit="1" customWidth="1"/>
    <col min="5" max="5" width="12" bestFit="1" customWidth="1"/>
    <col min="6" max="6" width="23.88671875" customWidth="1"/>
    <col min="7" max="7" width="12" bestFit="1" customWidth="1"/>
    <col min="8" max="8" width="18.6640625" bestFit="1" customWidth="1"/>
    <col min="9" max="9" width="23.77734375" customWidth="1"/>
    <col min="10" max="10" width="18.6640625" bestFit="1" customWidth="1"/>
    <col min="11" max="11" width="12" bestFit="1" customWidth="1"/>
    <col min="12" max="12" width="18.6640625" bestFit="1" customWidth="1"/>
  </cols>
  <sheetData>
    <row r="2" spans="4:19" ht="15" thickBot="1" x14ac:dyDescent="0.35"/>
    <row r="3" spans="4:19" ht="15" thickBot="1" x14ac:dyDescent="0.35">
      <c r="E3" s="56" t="s">
        <v>7</v>
      </c>
      <c r="F3" s="57"/>
      <c r="G3" s="57"/>
      <c r="H3" s="58"/>
      <c r="I3" s="56" t="s">
        <v>8</v>
      </c>
      <c r="J3" s="57"/>
      <c r="K3" s="57"/>
      <c r="L3" s="58"/>
      <c r="O3" s="56" t="s">
        <v>15</v>
      </c>
      <c r="P3" s="57"/>
      <c r="Q3" s="57"/>
      <c r="R3" s="57"/>
      <c r="S3" s="58"/>
    </row>
    <row r="4" spans="4:19" x14ac:dyDescent="0.3">
      <c r="D4" s="4" t="s">
        <v>10</v>
      </c>
      <c r="E4" s="15" t="s">
        <v>5</v>
      </c>
      <c r="F4" s="16" t="s">
        <v>9</v>
      </c>
      <c r="G4" s="17" t="s">
        <v>6</v>
      </c>
      <c r="H4" s="16" t="s">
        <v>9</v>
      </c>
      <c r="I4" s="17" t="s">
        <v>5</v>
      </c>
      <c r="J4" s="16" t="s">
        <v>9</v>
      </c>
      <c r="K4" s="17" t="s">
        <v>6</v>
      </c>
      <c r="L4" s="16" t="s">
        <v>9</v>
      </c>
      <c r="O4" s="9"/>
      <c r="P4" s="7"/>
      <c r="Q4" s="8" t="s">
        <v>5</v>
      </c>
      <c r="R4" s="8" t="s">
        <v>6</v>
      </c>
      <c r="S4" s="11"/>
    </row>
    <row r="5" spans="4:19" x14ac:dyDescent="0.3">
      <c r="D5" s="5" t="s">
        <v>1</v>
      </c>
      <c r="E5" s="18">
        <v>5.9884083325106897E-2</v>
      </c>
      <c r="F5" s="19">
        <f>+(E5-Q5)/Q5</f>
        <v>-1.8293715981854121E-2</v>
      </c>
      <c r="G5" s="28">
        <v>6.2713999304782497E-2</v>
      </c>
      <c r="H5" s="19">
        <f>(G5-R5)/R5</f>
        <v>-4.5396935748810022E-3</v>
      </c>
      <c r="I5" s="20">
        <v>6.0328851160942401E-2</v>
      </c>
      <c r="J5" s="19">
        <f>(I5-Q5)/Q5</f>
        <v>-1.100243998455078E-2</v>
      </c>
      <c r="K5" s="28">
        <v>6.3378184036520596E-2</v>
      </c>
      <c r="L5" s="19">
        <f>(K5-R5)/R5</f>
        <v>6.0029212146126311E-3</v>
      </c>
      <c r="O5" s="9"/>
      <c r="P5" s="3" t="s">
        <v>1</v>
      </c>
      <c r="Q5" s="2">
        <v>6.0999999999999999E-2</v>
      </c>
      <c r="R5" s="2">
        <v>6.3E-2</v>
      </c>
      <c r="S5" s="11"/>
    </row>
    <row r="6" spans="4:19" x14ac:dyDescent="0.3">
      <c r="D6" s="5" t="s">
        <v>2</v>
      </c>
      <c r="E6" s="18">
        <v>0.78537632673401603</v>
      </c>
      <c r="F6" s="19">
        <f>+(E6-Q6)/Q6</f>
        <v>1.7555187933877524E-3</v>
      </c>
      <c r="G6" s="28">
        <v>0.77462296258586505</v>
      </c>
      <c r="H6" s="19">
        <f>(G6-R6)/R6</f>
        <v>-4.8649988920641682E-4</v>
      </c>
      <c r="I6" s="20">
        <v>0.78390557916572101</v>
      </c>
      <c r="J6" s="19">
        <f>(I6-Q6)/Q6</f>
        <v>-1.2043473760078916E-4</v>
      </c>
      <c r="K6" s="28">
        <v>0.77282431393572204</v>
      </c>
      <c r="L6" s="19">
        <f>(K6-R6)/R6</f>
        <v>-2.8073368571328795E-3</v>
      </c>
      <c r="O6" s="9"/>
      <c r="P6" s="3" t="s">
        <v>2</v>
      </c>
      <c r="Q6" s="2">
        <v>0.78400000000000003</v>
      </c>
      <c r="R6" s="2">
        <v>0.77500000000000002</v>
      </c>
      <c r="S6" s="11"/>
    </row>
    <row r="7" spans="4:19" x14ac:dyDescent="0.3">
      <c r="D7" s="5" t="s">
        <v>0</v>
      </c>
      <c r="E7" s="18">
        <v>6.9088811995386301E-2</v>
      </c>
      <c r="F7" s="19">
        <f>+(E7-Q7)/Q7</f>
        <v>4.6800181748277242E-2</v>
      </c>
      <c r="G7" s="28">
        <v>7.1068371056643598E-2</v>
      </c>
      <c r="H7" s="19">
        <f>(G7-R7)/R7</f>
        <v>7.6793500858236274E-2</v>
      </c>
      <c r="I7" s="20">
        <v>6.3533105549912205E-2</v>
      </c>
      <c r="J7" s="19">
        <f>(I7-Q7)/Q7</f>
        <v>-3.7377188637693903E-2</v>
      </c>
      <c r="K7" s="28">
        <v>6.5474527335382296E-2</v>
      </c>
      <c r="L7" s="19">
        <f>(K7-R7)/R7</f>
        <v>-7.9617070396622285E-3</v>
      </c>
      <c r="O7" s="9"/>
      <c r="P7" s="3" t="s">
        <v>0</v>
      </c>
      <c r="Q7" s="2">
        <v>6.6000000000000003E-2</v>
      </c>
      <c r="R7" s="2">
        <v>6.6000000000000003E-2</v>
      </c>
      <c r="S7" s="11"/>
    </row>
    <row r="8" spans="4:19" x14ac:dyDescent="0.3">
      <c r="D8" s="5" t="s">
        <v>3</v>
      </c>
      <c r="E8" s="18">
        <v>0.431556195965417</v>
      </c>
      <c r="F8" s="19">
        <f>+(E8-Q8)/Q8</f>
        <v>-4.7337315749631376E-2</v>
      </c>
      <c r="G8" s="28">
        <v>0.37639751552794998</v>
      </c>
      <c r="H8" s="19">
        <f>(G8-R8)/R8</f>
        <v>-6.1352829107356718E-2</v>
      </c>
      <c r="I8" s="20">
        <v>0.49567723342939402</v>
      </c>
      <c r="J8" s="19">
        <f>(I8-Q8)/Q8</f>
        <v>9.4210228320958059E-2</v>
      </c>
      <c r="K8" s="28">
        <v>0.436645962732919</v>
      </c>
      <c r="L8" s="19">
        <f>(K8-R8)/R8</f>
        <v>8.8892675144436356E-2</v>
      </c>
      <c r="O8" s="9"/>
      <c r="P8" s="3" t="s">
        <v>3</v>
      </c>
      <c r="Q8" s="2">
        <v>0.45300000000000001</v>
      </c>
      <c r="R8" s="2">
        <v>0.40100000000000002</v>
      </c>
      <c r="S8" s="11"/>
    </row>
    <row r="9" spans="4:19" ht="15" thickBot="1" x14ac:dyDescent="0.35">
      <c r="D9" s="6" t="s">
        <v>4</v>
      </c>
      <c r="E9" s="21">
        <v>0.11910916683237199</v>
      </c>
      <c r="F9" s="22">
        <f>+(E9-Q9)/Q9</f>
        <v>3.5731885498886853E-2</v>
      </c>
      <c r="G9" s="29">
        <v>0.119562000591891</v>
      </c>
      <c r="H9" s="22">
        <f>(G9-R9)/R9</f>
        <v>4.8789478876236768E-2</v>
      </c>
      <c r="I9" s="23">
        <v>0.112629941884259</v>
      </c>
      <c r="J9" s="22">
        <f>(I9-Q9)/Q9</f>
        <v>-2.0609201006443551E-2</v>
      </c>
      <c r="K9" s="29">
        <v>0.113873815501741</v>
      </c>
      <c r="L9" s="22">
        <f>(K9-R9)/R9</f>
        <v>-1.1068815636754816E-3</v>
      </c>
      <c r="O9" s="9"/>
      <c r="P9" s="3" t="s">
        <v>4</v>
      </c>
      <c r="Q9" s="2">
        <v>0.115</v>
      </c>
      <c r="R9" s="2">
        <v>0.114</v>
      </c>
      <c r="S9" s="11"/>
    </row>
    <row r="10" spans="4:19" ht="15" thickBot="1" x14ac:dyDescent="0.35">
      <c r="O10" s="10"/>
      <c r="P10" s="13"/>
      <c r="Q10" s="14"/>
      <c r="R10" s="14"/>
      <c r="S10" s="12"/>
    </row>
    <row r="12" spans="4:19" ht="15" thickBot="1" x14ac:dyDescent="0.35"/>
    <row r="13" spans="4:19" ht="15" thickBot="1" x14ac:dyDescent="0.35">
      <c r="E13" s="59" t="s">
        <v>11</v>
      </c>
      <c r="F13" s="59"/>
      <c r="G13" s="59"/>
      <c r="H13" s="59" t="s">
        <v>12</v>
      </c>
      <c r="I13" s="59"/>
      <c r="J13" s="59"/>
      <c r="O13" s="56" t="s">
        <v>17</v>
      </c>
      <c r="P13" s="57"/>
      <c r="Q13" s="57"/>
      <c r="R13" s="57"/>
      <c r="S13" s="58"/>
    </row>
    <row r="14" spans="4:19" ht="57.6" x14ac:dyDescent="0.3">
      <c r="D14" t="s">
        <v>10</v>
      </c>
      <c r="E14" t="s">
        <v>18</v>
      </c>
      <c r="F14" s="26" t="s">
        <v>13</v>
      </c>
      <c r="G14" s="27" t="s">
        <v>14</v>
      </c>
      <c r="H14" t="s">
        <v>18</v>
      </c>
      <c r="I14" s="26" t="s">
        <v>13</v>
      </c>
      <c r="J14" s="27" t="s">
        <v>14</v>
      </c>
      <c r="O14" s="9"/>
      <c r="P14" s="7"/>
      <c r="Q14" s="8" t="s">
        <v>5</v>
      </c>
      <c r="R14" s="8" t="s">
        <v>6</v>
      </c>
      <c r="S14" s="11"/>
    </row>
    <row r="15" spans="4:19" x14ac:dyDescent="0.3">
      <c r="D15" t="s">
        <v>1</v>
      </c>
      <c r="E15" s="25">
        <v>5.9884083325106897E-2</v>
      </c>
      <c r="F15" s="24">
        <v>-1.8293715981854121E-2</v>
      </c>
      <c r="G15" s="24">
        <f>(E15-Q15)/Q15</f>
        <v>1.4984463137405094E-2</v>
      </c>
      <c r="H15" s="25">
        <v>6.0328851160942401E-2</v>
      </c>
      <c r="I15" s="24">
        <v>-1.100243998455078E-2</v>
      </c>
      <c r="J15" s="24">
        <f>(H15-Q15)/Q15</f>
        <v>2.2522901032922107E-2</v>
      </c>
      <c r="O15" s="9"/>
      <c r="P15" s="3" t="s">
        <v>1</v>
      </c>
      <c r="Q15" s="2">
        <v>5.8999999999999997E-2</v>
      </c>
      <c r="R15" s="2" t="s">
        <v>16</v>
      </c>
      <c r="S15" s="11"/>
    </row>
    <row r="16" spans="4:19" x14ac:dyDescent="0.3">
      <c r="D16" t="s">
        <v>2</v>
      </c>
      <c r="E16" s="25">
        <v>0.78537632673401603</v>
      </c>
      <c r="F16" s="24">
        <v>1.7555187933877524E-3</v>
      </c>
      <c r="G16" s="24">
        <f t="shared" ref="G16:G19" si="0">(E16-Q16)/Q16</f>
        <v>1.6010771971560166E-2</v>
      </c>
      <c r="H16" s="25">
        <v>0.78390557916572101</v>
      </c>
      <c r="I16" s="24">
        <v>-1.2043473760078916E-4</v>
      </c>
      <c r="J16" s="24">
        <f t="shared" ref="J16:J19" si="1">(H16-Q16)/Q16</f>
        <v>1.4108123112187568E-2</v>
      </c>
      <c r="O16" s="9"/>
      <c r="P16" s="3" t="s">
        <v>2</v>
      </c>
      <c r="Q16" s="2">
        <v>0.77300000000000002</v>
      </c>
      <c r="R16" s="2" t="s">
        <v>16</v>
      </c>
      <c r="S16" s="11"/>
    </row>
    <row r="17" spans="4:19" x14ac:dyDescent="0.3">
      <c r="D17" t="s">
        <v>0</v>
      </c>
      <c r="E17" s="25">
        <v>6.9088811995386301E-2</v>
      </c>
      <c r="F17" s="24">
        <v>4.6800181748277242E-2</v>
      </c>
      <c r="G17" s="24">
        <f t="shared" si="0"/>
        <v>-5.3577917871420473E-2</v>
      </c>
      <c r="H17" s="25">
        <v>6.3533105549912205E-2</v>
      </c>
      <c r="I17" s="24">
        <v>-3.7377188637693903E-2</v>
      </c>
      <c r="J17" s="24">
        <f t="shared" si="1"/>
        <v>-0.12968348561764095</v>
      </c>
      <c r="O17" s="9"/>
      <c r="P17" s="3" t="s">
        <v>0</v>
      </c>
      <c r="Q17" s="2">
        <v>7.2999999999999995E-2</v>
      </c>
      <c r="R17" s="2" t="s">
        <v>16</v>
      </c>
      <c r="S17" s="11"/>
    </row>
    <row r="18" spans="4:19" x14ac:dyDescent="0.3">
      <c r="D18" t="s">
        <v>3</v>
      </c>
      <c r="E18" s="25">
        <v>0.431556195965417</v>
      </c>
      <c r="F18" s="24">
        <v>-4.7337315749631376E-2</v>
      </c>
      <c r="G18" s="24">
        <f t="shared" si="0"/>
        <v>0.26556069198069493</v>
      </c>
      <c r="H18" s="25">
        <v>0.49567723342939402</v>
      </c>
      <c r="I18" s="24">
        <v>9.4210228320958059E-2</v>
      </c>
      <c r="J18" s="24">
        <f t="shared" si="1"/>
        <v>0.45359892501288557</v>
      </c>
      <c r="O18" s="9"/>
      <c r="P18" s="3" t="s">
        <v>3</v>
      </c>
      <c r="Q18" s="2">
        <v>0.34100000000000003</v>
      </c>
      <c r="R18" s="2" t="s">
        <v>16</v>
      </c>
      <c r="S18" s="11"/>
    </row>
    <row r="19" spans="4:19" x14ac:dyDescent="0.3">
      <c r="D19" t="s">
        <v>4</v>
      </c>
      <c r="E19" s="25">
        <v>0.11910916683237199</v>
      </c>
      <c r="F19" s="24">
        <v>3.5731885498886853E-2</v>
      </c>
      <c r="G19" s="24">
        <f t="shared" si="0"/>
        <v>-7.4236097302333532E-3</v>
      </c>
      <c r="H19" s="25">
        <v>0.112629941884259</v>
      </c>
      <c r="I19" s="24">
        <v>-2.0609201006443551E-2</v>
      </c>
      <c r="J19" s="24">
        <f t="shared" si="1"/>
        <v>-6.1417150964508324E-2</v>
      </c>
      <c r="O19" s="9"/>
      <c r="P19" s="3" t="s">
        <v>4</v>
      </c>
      <c r="Q19" s="2">
        <v>0.12</v>
      </c>
      <c r="R19" s="2" t="s">
        <v>16</v>
      </c>
      <c r="S19" s="11"/>
    </row>
    <row r="20" spans="4:19" ht="15" thickBot="1" x14ac:dyDescent="0.35">
      <c r="D20" s="1"/>
      <c r="I20" s="1"/>
      <c r="J20" s="1"/>
      <c r="O20" s="10"/>
      <c r="P20" s="13"/>
      <c r="Q20" s="14"/>
      <c r="R20" s="14"/>
      <c r="S20" s="12"/>
    </row>
    <row r="21" spans="4:19" x14ac:dyDescent="0.3">
      <c r="D21" s="1"/>
      <c r="I21" s="1"/>
      <c r="J21" s="1"/>
    </row>
    <row r="22" spans="4:19" x14ac:dyDescent="0.3">
      <c r="D22" s="1"/>
      <c r="I22" s="1"/>
      <c r="J22" s="1"/>
    </row>
    <row r="23" spans="4:19" ht="15" thickBot="1" x14ac:dyDescent="0.35">
      <c r="D23" s="1"/>
      <c r="I23" s="1"/>
      <c r="J23" s="1"/>
    </row>
    <row r="24" spans="4:19" x14ac:dyDescent="0.3">
      <c r="D24" s="1"/>
      <c r="E24" s="30"/>
      <c r="F24" s="31" t="s">
        <v>23</v>
      </c>
      <c r="G24" s="31"/>
      <c r="H24" s="31"/>
      <c r="I24" s="32"/>
      <c r="J24" s="32"/>
      <c r="K24" s="31"/>
      <c r="L24" s="33"/>
    </row>
    <row r="25" spans="4:19" x14ac:dyDescent="0.3">
      <c r="D25" s="1"/>
      <c r="E25" s="34"/>
      <c r="F25" s="35"/>
      <c r="G25" s="36"/>
      <c r="H25" s="36"/>
      <c r="I25" s="37"/>
      <c r="J25" s="37"/>
      <c r="K25" s="35"/>
      <c r="L25" s="38"/>
    </row>
    <row r="26" spans="4:19" x14ac:dyDescent="0.3">
      <c r="D26" s="1"/>
      <c r="E26" s="34"/>
      <c r="F26" s="35"/>
      <c r="G26" s="35" t="s">
        <v>24</v>
      </c>
      <c r="H26" s="35" t="s">
        <v>28</v>
      </c>
      <c r="I26" s="35" t="s">
        <v>29</v>
      </c>
      <c r="J26" s="35" t="s">
        <v>30</v>
      </c>
      <c r="K26" s="35" t="s">
        <v>31</v>
      </c>
      <c r="L26" s="38"/>
    </row>
    <row r="27" spans="4:19" x14ac:dyDescent="0.3">
      <c r="D27" s="1"/>
      <c r="E27" s="34"/>
      <c r="F27" s="35" t="s">
        <v>1</v>
      </c>
      <c r="G27">
        <v>0</v>
      </c>
      <c r="H27">
        <v>0</v>
      </c>
      <c r="I27">
        <v>0</v>
      </c>
      <c r="J27">
        <v>0</v>
      </c>
      <c r="K27">
        <v>0</v>
      </c>
      <c r="L27" s="38"/>
    </row>
    <row r="28" spans="4:19" x14ac:dyDescent="0.3">
      <c r="D28" s="1"/>
      <c r="E28" s="34"/>
      <c r="F28" s="35" t="s">
        <v>2</v>
      </c>
      <c r="G28">
        <v>0.78402478355865801</v>
      </c>
      <c r="H28">
        <v>0.78320749438814696</v>
      </c>
      <c r="I28">
        <v>0.78275763717119595</v>
      </c>
      <c r="J28">
        <v>0.78348144888675997</v>
      </c>
      <c r="K28">
        <v>0.78537632673401603</v>
      </c>
      <c r="L28" s="38"/>
    </row>
    <row r="29" spans="4:19" x14ac:dyDescent="0.3">
      <c r="D29" s="1"/>
      <c r="E29" s="34"/>
      <c r="F29" s="35" t="s">
        <v>25</v>
      </c>
      <c r="G29">
        <v>0</v>
      </c>
      <c r="H29">
        <v>0</v>
      </c>
      <c r="I29">
        <v>0</v>
      </c>
      <c r="J29">
        <v>0</v>
      </c>
      <c r="K29">
        <v>0</v>
      </c>
      <c r="L29" s="38"/>
    </row>
    <row r="30" spans="4:19" x14ac:dyDescent="0.3">
      <c r="D30" s="1"/>
      <c r="E30" s="34"/>
      <c r="F30" s="35" t="s">
        <v>26</v>
      </c>
      <c r="G30">
        <v>0</v>
      </c>
      <c r="H30">
        <v>0</v>
      </c>
      <c r="I30">
        <v>0</v>
      </c>
      <c r="J30">
        <v>0</v>
      </c>
      <c r="K30">
        <v>0</v>
      </c>
      <c r="L30" s="38"/>
      <c r="O30" t="s">
        <v>33</v>
      </c>
      <c r="P30" t="s">
        <v>34</v>
      </c>
    </row>
    <row r="31" spans="4:19" x14ac:dyDescent="0.3">
      <c r="D31" s="1"/>
      <c r="E31" s="34"/>
      <c r="F31" s="35" t="s">
        <v>27</v>
      </c>
      <c r="G31">
        <v>0</v>
      </c>
      <c r="H31">
        <v>0</v>
      </c>
      <c r="I31">
        <v>0</v>
      </c>
      <c r="J31">
        <v>0</v>
      </c>
      <c r="K31">
        <v>0</v>
      </c>
      <c r="L31" s="38"/>
      <c r="O31" t="s">
        <v>35</v>
      </c>
      <c r="P31" s="46">
        <v>0.88500000000000001</v>
      </c>
    </row>
    <row r="32" spans="4:19" x14ac:dyDescent="0.3">
      <c r="D32" s="1"/>
      <c r="E32" s="34"/>
      <c r="F32" s="61" t="s">
        <v>39</v>
      </c>
      <c r="G32" s="63">
        <v>382.23689426581001</v>
      </c>
      <c r="H32" s="64">
        <v>409.63159538507398</v>
      </c>
      <c r="I32" s="64">
        <v>389.84634193181898</v>
      </c>
      <c r="J32" s="64">
        <v>419.084818784395</v>
      </c>
      <c r="K32" s="64">
        <f>370.970108131567</f>
        <v>370.97010813156697</v>
      </c>
      <c r="L32" s="38"/>
      <c r="O32" t="s">
        <v>37</v>
      </c>
      <c r="P32" s="46">
        <v>7.0000000000000007E-2</v>
      </c>
    </row>
    <row r="33" spans="4:16" x14ac:dyDescent="0.3">
      <c r="D33" s="1"/>
      <c r="E33" s="34"/>
      <c r="F33" s="35"/>
      <c r="G33" s="35"/>
      <c r="H33" s="35"/>
      <c r="I33" s="35"/>
      <c r="J33" s="35"/>
      <c r="K33" s="35"/>
      <c r="L33" s="38"/>
      <c r="O33" t="s">
        <v>38</v>
      </c>
      <c r="P33" s="46">
        <v>0.03</v>
      </c>
    </row>
    <row r="34" spans="4:16" x14ac:dyDescent="0.3">
      <c r="D34" s="1"/>
      <c r="E34" s="34"/>
      <c r="F34" s="35"/>
      <c r="G34" s="55" t="s">
        <v>13</v>
      </c>
      <c r="H34" s="55"/>
      <c r="I34" s="55"/>
      <c r="J34" s="55"/>
      <c r="K34" s="55"/>
      <c r="L34" s="38"/>
      <c r="O34" t="s">
        <v>36</v>
      </c>
      <c r="P34" s="46">
        <v>1.4999999999999999E-2</v>
      </c>
    </row>
    <row r="35" spans="4:16" x14ac:dyDescent="0.3">
      <c r="D35" s="1"/>
      <c r="E35" s="34"/>
      <c r="F35" s="35"/>
      <c r="G35" s="35" t="s">
        <v>24</v>
      </c>
      <c r="H35" s="35" t="s">
        <v>28</v>
      </c>
      <c r="I35" s="35" t="s">
        <v>29</v>
      </c>
      <c r="J35" s="35" t="s">
        <v>30</v>
      </c>
      <c r="K35" s="35" t="s">
        <v>31</v>
      </c>
      <c r="L35" s="38"/>
    </row>
    <row r="36" spans="4:16" x14ac:dyDescent="0.3">
      <c r="D36" s="1"/>
      <c r="E36" s="34"/>
      <c r="F36" s="35" t="s">
        <v>1</v>
      </c>
      <c r="G36" s="39">
        <f>+(G27-$Q5)/$Q5</f>
        <v>-1</v>
      </c>
      <c r="H36" s="39">
        <f t="shared" ref="H36:K36" si="2">+(H27-$Q5)/$Q5</f>
        <v>-1</v>
      </c>
      <c r="I36" s="39">
        <f t="shared" si="2"/>
        <v>-1</v>
      </c>
      <c r="J36" s="39">
        <f t="shared" si="2"/>
        <v>-1</v>
      </c>
      <c r="K36" s="39">
        <f t="shared" si="2"/>
        <v>-1</v>
      </c>
      <c r="L36" s="38"/>
    </row>
    <row r="37" spans="4:16" x14ac:dyDescent="0.3">
      <c r="D37" s="1"/>
      <c r="E37" s="34"/>
      <c r="F37" s="35" t="s">
        <v>2</v>
      </c>
      <c r="G37" s="39">
        <f>+(G28-$Q6)/$Q6</f>
        <v>3.1611681961711006E-5</v>
      </c>
      <c r="H37" s="39">
        <f t="shared" ref="H37:K37" si="3">+(H28-$Q6)/$Q6</f>
        <v>-1.0108489947105448E-3</v>
      </c>
      <c r="I37" s="39">
        <f t="shared" si="3"/>
        <v>-1.5846464653113236E-3</v>
      </c>
      <c r="J37" s="39">
        <f t="shared" si="3"/>
        <v>-6.6141723627558956E-4</v>
      </c>
      <c r="K37" s="39">
        <f t="shared" si="3"/>
        <v>1.7555187933877524E-3</v>
      </c>
      <c r="L37" s="38"/>
    </row>
    <row r="38" spans="4:16" x14ac:dyDescent="0.3">
      <c r="D38" s="1"/>
      <c r="E38" s="34"/>
      <c r="F38" s="35" t="s">
        <v>0</v>
      </c>
      <c r="G38" s="39">
        <f>+(G29-$Q7)/$Q7</f>
        <v>-1</v>
      </c>
      <c r="H38" s="39">
        <f t="shared" ref="H38:K38" si="4">+(H29-$Q7)/$Q7</f>
        <v>-1</v>
      </c>
      <c r="I38" s="39">
        <f t="shared" si="4"/>
        <v>-1</v>
      </c>
      <c r="J38" s="39">
        <f t="shared" si="4"/>
        <v>-1</v>
      </c>
      <c r="K38" s="39">
        <f t="shared" si="4"/>
        <v>-1</v>
      </c>
      <c r="L38" s="38"/>
    </row>
    <row r="39" spans="4:16" x14ac:dyDescent="0.3">
      <c r="D39" s="1"/>
      <c r="E39" s="34"/>
      <c r="F39" s="35" t="s">
        <v>3</v>
      </c>
      <c r="G39" s="39">
        <f>+(G30-$Q8)/$Q8</f>
        <v>-1</v>
      </c>
      <c r="H39" s="39">
        <f t="shared" ref="H39:K39" si="5">+(H30-$Q8)/$Q8</f>
        <v>-1</v>
      </c>
      <c r="I39" s="39">
        <f t="shared" si="5"/>
        <v>-1</v>
      </c>
      <c r="J39" s="39">
        <f t="shared" si="5"/>
        <v>-1</v>
      </c>
      <c r="K39" s="39">
        <f t="shared" si="5"/>
        <v>-1</v>
      </c>
      <c r="L39" s="38"/>
    </row>
    <row r="40" spans="4:16" x14ac:dyDescent="0.3">
      <c r="D40" s="1"/>
      <c r="E40" s="34"/>
      <c r="F40" s="35" t="s">
        <v>32</v>
      </c>
      <c r="G40" s="39">
        <f>+(G31-$Q9)/$Q9</f>
        <v>-1</v>
      </c>
      <c r="H40" s="39">
        <f t="shared" ref="H40:K40" si="6">+(H31-$Q9)/$Q9</f>
        <v>-1</v>
      </c>
      <c r="I40" s="39">
        <f t="shared" si="6"/>
        <v>-1</v>
      </c>
      <c r="J40" s="39">
        <f t="shared" si="6"/>
        <v>-1</v>
      </c>
      <c r="K40" s="39">
        <f t="shared" si="6"/>
        <v>-1</v>
      </c>
      <c r="L40" s="38"/>
    </row>
    <row r="41" spans="4:16" x14ac:dyDescent="0.3">
      <c r="D41" s="1"/>
      <c r="E41" s="34"/>
      <c r="F41" s="35"/>
      <c r="G41" s="35"/>
      <c r="H41" s="35"/>
      <c r="I41" s="37"/>
      <c r="J41" s="37"/>
      <c r="K41" s="35"/>
      <c r="L41" s="38"/>
    </row>
    <row r="42" spans="4:16" x14ac:dyDescent="0.3">
      <c r="D42" s="1"/>
      <c r="E42" s="34"/>
      <c r="F42" s="35"/>
      <c r="G42" s="35"/>
      <c r="H42" s="35"/>
      <c r="I42" s="37"/>
      <c r="J42" s="37"/>
      <c r="K42" s="35"/>
      <c r="L42" s="38"/>
    </row>
    <row r="43" spans="4:16" hidden="1" x14ac:dyDescent="0.3">
      <c r="D43" s="53"/>
      <c r="E43" s="51" t="s">
        <v>11</v>
      </c>
      <c r="F43" s="52"/>
      <c r="G43" s="52"/>
      <c r="H43" s="54"/>
      <c r="I43" s="54"/>
      <c r="J43" s="52" t="s">
        <v>12</v>
      </c>
      <c r="K43" s="52"/>
      <c r="L43" s="60"/>
      <c r="M43" s="53"/>
      <c r="N43" s="48"/>
    </row>
    <row r="44" spans="4:16" hidden="1" x14ac:dyDescent="0.3">
      <c r="D44" s="53"/>
      <c r="E44" s="51"/>
      <c r="F44" s="52"/>
      <c r="G44" s="52"/>
      <c r="H44" s="54"/>
      <c r="I44" s="54"/>
      <c r="J44" s="52"/>
      <c r="K44" s="52"/>
      <c r="L44" s="60"/>
      <c r="M44" s="53"/>
      <c r="N44" s="48"/>
    </row>
    <row r="45" spans="4:16" ht="28.8" hidden="1" x14ac:dyDescent="0.3">
      <c r="D45" s="48" t="s">
        <v>10</v>
      </c>
      <c r="E45" s="51" t="s">
        <v>19</v>
      </c>
      <c r="F45" s="40" t="s">
        <v>20</v>
      </c>
      <c r="G45" s="40" t="s">
        <v>20</v>
      </c>
      <c r="H45" s="52" t="s">
        <v>19</v>
      </c>
      <c r="I45" s="40" t="s">
        <v>20</v>
      </c>
      <c r="J45" s="40" t="s">
        <v>20</v>
      </c>
      <c r="K45" s="35"/>
      <c r="L45" s="38"/>
    </row>
    <row r="46" spans="4:16" hidden="1" x14ac:dyDescent="0.3">
      <c r="D46" s="48"/>
      <c r="E46" s="51"/>
      <c r="F46" s="41"/>
      <c r="G46" s="41"/>
      <c r="H46" s="52"/>
      <c r="I46" s="41"/>
      <c r="J46" s="41"/>
      <c r="K46" s="35"/>
      <c r="L46" s="38"/>
    </row>
    <row r="47" spans="4:16" ht="28.8" hidden="1" x14ac:dyDescent="0.3">
      <c r="D47" s="48"/>
      <c r="E47" s="51"/>
      <c r="F47" s="40" t="s">
        <v>21</v>
      </c>
      <c r="G47" s="40" t="s">
        <v>22</v>
      </c>
      <c r="H47" s="52"/>
      <c r="I47" s="40" t="s">
        <v>21</v>
      </c>
      <c r="J47" s="40" t="s">
        <v>22</v>
      </c>
      <c r="K47" s="35"/>
      <c r="L47" s="38"/>
    </row>
    <row r="48" spans="4:16" hidden="1" x14ac:dyDescent="0.3">
      <c r="D48" s="48"/>
      <c r="E48" s="51"/>
      <c r="F48" s="42"/>
      <c r="G48" s="42"/>
      <c r="H48" s="52"/>
      <c r="I48" s="42"/>
      <c r="J48" s="42"/>
      <c r="K48" s="35"/>
      <c r="L48" s="38"/>
    </row>
    <row r="49" spans="4:12" hidden="1" x14ac:dyDescent="0.3">
      <c r="D49" s="48" t="s">
        <v>1</v>
      </c>
      <c r="E49" s="49">
        <v>0.06</v>
      </c>
      <c r="F49" s="47">
        <v>-1.83E-2</v>
      </c>
      <c r="G49" s="47">
        <v>1.4999999999999999E-2</v>
      </c>
      <c r="H49" s="50">
        <v>0.06</v>
      </c>
      <c r="I49" s="47">
        <v>-1.0999999999999999E-2</v>
      </c>
      <c r="J49" s="47">
        <v>2.2499999999999999E-2</v>
      </c>
      <c r="K49" s="35"/>
      <c r="L49" s="38"/>
    </row>
    <row r="50" spans="4:12" hidden="1" x14ac:dyDescent="0.3">
      <c r="D50" s="48"/>
      <c r="E50" s="49"/>
      <c r="F50" s="47"/>
      <c r="G50" s="47"/>
      <c r="H50" s="50"/>
      <c r="I50" s="47"/>
      <c r="J50" s="47"/>
      <c r="K50" s="35"/>
      <c r="L50" s="38"/>
    </row>
    <row r="51" spans="4:12" hidden="1" x14ac:dyDescent="0.3">
      <c r="D51" s="48" t="s">
        <v>2</v>
      </c>
      <c r="E51" s="49">
        <v>0.78500000000000003</v>
      </c>
      <c r="F51" s="47">
        <v>1.8E-3</v>
      </c>
      <c r="G51" s="47">
        <v>1.6E-2</v>
      </c>
      <c r="H51" s="50">
        <v>0.78400000000000003</v>
      </c>
      <c r="I51" s="47">
        <v>-1E-4</v>
      </c>
      <c r="J51" s="47">
        <v>1.41E-2</v>
      </c>
      <c r="K51" s="35"/>
      <c r="L51" s="38"/>
    </row>
    <row r="52" spans="4:12" hidden="1" x14ac:dyDescent="0.3">
      <c r="D52" s="48"/>
      <c r="E52" s="49"/>
      <c r="F52" s="47"/>
      <c r="G52" s="47"/>
      <c r="H52" s="50"/>
      <c r="I52" s="47"/>
      <c r="J52" s="47"/>
      <c r="K52" s="35"/>
      <c r="L52" s="38"/>
    </row>
    <row r="53" spans="4:12" hidden="1" x14ac:dyDescent="0.3">
      <c r="D53" s="48" t="s">
        <v>0</v>
      </c>
      <c r="E53" s="49">
        <v>6.9000000000000006E-2</v>
      </c>
      <c r="F53" s="47">
        <v>4.6800000000000001E-2</v>
      </c>
      <c r="G53" s="47">
        <v>-5.3600000000000002E-2</v>
      </c>
      <c r="H53" s="50">
        <v>6.4000000000000001E-2</v>
      </c>
      <c r="I53" s="47">
        <v>-3.7400000000000003E-2</v>
      </c>
      <c r="J53" s="47">
        <v>-0.12970000000000001</v>
      </c>
      <c r="K53" s="35"/>
      <c r="L53" s="38"/>
    </row>
    <row r="54" spans="4:12" hidden="1" x14ac:dyDescent="0.3">
      <c r="D54" s="48"/>
      <c r="E54" s="49"/>
      <c r="F54" s="47"/>
      <c r="G54" s="47"/>
      <c r="H54" s="50"/>
      <c r="I54" s="47"/>
      <c r="J54" s="47"/>
      <c r="K54" s="35"/>
      <c r="L54" s="38"/>
    </row>
    <row r="55" spans="4:12" hidden="1" x14ac:dyDescent="0.3">
      <c r="D55" s="48" t="s">
        <v>3</v>
      </c>
      <c r="E55" s="49">
        <v>0.432</v>
      </c>
      <c r="F55" s="47">
        <v>-4.7300000000000002E-2</v>
      </c>
      <c r="G55" s="47">
        <v>0.2656</v>
      </c>
      <c r="H55" s="50">
        <v>0.496</v>
      </c>
      <c r="I55" s="47">
        <v>9.4200000000000006E-2</v>
      </c>
      <c r="J55" s="47">
        <v>0.4536</v>
      </c>
      <c r="K55" s="35"/>
      <c r="L55" s="38"/>
    </row>
    <row r="56" spans="4:12" hidden="1" x14ac:dyDescent="0.3">
      <c r="D56" s="48"/>
      <c r="E56" s="49"/>
      <c r="F56" s="47"/>
      <c r="G56" s="47"/>
      <c r="H56" s="50"/>
      <c r="I56" s="47"/>
      <c r="J56" s="47"/>
      <c r="K56" s="35"/>
      <c r="L56" s="38"/>
    </row>
    <row r="57" spans="4:12" hidden="1" x14ac:dyDescent="0.3">
      <c r="D57" s="48" t="s">
        <v>4</v>
      </c>
      <c r="E57" s="49">
        <v>0.11899999999999999</v>
      </c>
      <c r="F57" s="47">
        <v>3.5700000000000003E-2</v>
      </c>
      <c r="G57" s="47">
        <v>-7.4000000000000003E-3</v>
      </c>
      <c r="H57" s="50">
        <v>0.113</v>
      </c>
      <c r="I57" s="47">
        <v>-2.06E-2</v>
      </c>
      <c r="J57" s="47">
        <v>-6.1400000000000003E-2</v>
      </c>
      <c r="K57" s="35"/>
      <c r="L57" s="38"/>
    </row>
    <row r="58" spans="4:12" hidden="1" x14ac:dyDescent="0.3">
      <c r="D58" s="48"/>
      <c r="E58" s="49"/>
      <c r="F58" s="47"/>
      <c r="G58" s="47"/>
      <c r="H58" s="50"/>
      <c r="I58" s="47"/>
      <c r="J58" s="47"/>
      <c r="K58" s="35"/>
      <c r="L58" s="38"/>
    </row>
    <row r="59" spans="4:12" x14ac:dyDescent="0.3">
      <c r="E59" s="34"/>
      <c r="F59" s="35"/>
      <c r="G59" s="55" t="s">
        <v>14</v>
      </c>
      <c r="H59" s="55"/>
      <c r="I59" s="55"/>
      <c r="J59" s="55"/>
      <c r="K59" s="55"/>
      <c r="L59" s="38"/>
    </row>
    <row r="60" spans="4:12" x14ac:dyDescent="0.3">
      <c r="E60" s="34"/>
      <c r="F60" s="35"/>
      <c r="G60" s="35" t="s">
        <v>24</v>
      </c>
      <c r="H60" s="35" t="s">
        <v>28</v>
      </c>
      <c r="I60" s="35" t="s">
        <v>29</v>
      </c>
      <c r="J60" s="35" t="s">
        <v>30</v>
      </c>
      <c r="K60" s="35" t="s">
        <v>31</v>
      </c>
      <c r="L60" s="38"/>
    </row>
    <row r="61" spans="4:12" x14ac:dyDescent="0.3">
      <c r="E61" s="34"/>
      <c r="F61" s="35" t="s">
        <v>1</v>
      </c>
      <c r="G61" s="39">
        <f>+(G27-$Q15)/$Q15</f>
        <v>-1</v>
      </c>
      <c r="H61" s="39">
        <f t="shared" ref="H61:K61" si="7">+(H27-$Q15)/$Q15</f>
        <v>-1</v>
      </c>
      <c r="I61" s="39">
        <f t="shared" si="7"/>
        <v>-1</v>
      </c>
      <c r="J61" s="39">
        <f t="shared" si="7"/>
        <v>-1</v>
      </c>
      <c r="K61" s="39">
        <f t="shared" si="7"/>
        <v>-1</v>
      </c>
      <c r="L61" s="38"/>
    </row>
    <row r="62" spans="4:12" x14ac:dyDescent="0.3">
      <c r="E62" s="34"/>
      <c r="F62" s="35" t="s">
        <v>2</v>
      </c>
      <c r="G62" s="39">
        <f>+(G28-$Q16)/$Q16</f>
        <v>1.4262333193606716E-2</v>
      </c>
      <c r="H62" s="39">
        <f t="shared" ref="H62:K62" si="8">+(H28-$Q16)/$Q16</f>
        <v>1.3205038018301349E-2</v>
      </c>
      <c r="I62" s="39">
        <f t="shared" si="8"/>
        <v>1.2623075253811037E-2</v>
      </c>
      <c r="J62" s="39">
        <f t="shared" si="8"/>
        <v>1.3559442285588547E-2</v>
      </c>
      <c r="K62" s="39">
        <f t="shared" si="8"/>
        <v>1.6010771971560166E-2</v>
      </c>
      <c r="L62" s="38"/>
    </row>
    <row r="63" spans="4:12" x14ac:dyDescent="0.3">
      <c r="E63" s="34"/>
      <c r="F63" s="35" t="s">
        <v>0</v>
      </c>
      <c r="G63" s="39">
        <f>+(G29-$Q17)/$Q17</f>
        <v>-1</v>
      </c>
      <c r="H63" s="39">
        <f t="shared" ref="H63:K63" si="9">+(H29-$Q17)/$Q17</f>
        <v>-1</v>
      </c>
      <c r="I63" s="39">
        <f t="shared" si="9"/>
        <v>-1</v>
      </c>
      <c r="J63" s="39">
        <f t="shared" si="9"/>
        <v>-1</v>
      </c>
      <c r="K63" s="39">
        <f t="shared" si="9"/>
        <v>-1</v>
      </c>
      <c r="L63" s="38"/>
    </row>
    <row r="64" spans="4:12" x14ac:dyDescent="0.3">
      <c r="E64" s="34"/>
      <c r="F64" s="35" t="s">
        <v>3</v>
      </c>
      <c r="G64" s="39">
        <f>+(G30-$Q18)/$Q18</f>
        <v>-1</v>
      </c>
      <c r="H64" s="39">
        <f t="shared" ref="H64:K64" si="10">+(H30-$Q18)/$Q18</f>
        <v>-1</v>
      </c>
      <c r="I64" s="39">
        <f t="shared" si="10"/>
        <v>-1</v>
      </c>
      <c r="J64" s="39">
        <f t="shared" si="10"/>
        <v>-1</v>
      </c>
      <c r="K64" s="39">
        <f t="shared" si="10"/>
        <v>-1</v>
      </c>
      <c r="L64" s="38"/>
    </row>
    <row r="65" spans="5:12" x14ac:dyDescent="0.3">
      <c r="E65" s="34"/>
      <c r="F65" s="35" t="s">
        <v>32</v>
      </c>
      <c r="G65" s="39">
        <f>+(G31-$Q19)/$Q19</f>
        <v>-1</v>
      </c>
      <c r="H65" s="39">
        <f t="shared" ref="H65:K65" si="11">+(H31-$Q19)/$Q19</f>
        <v>-1</v>
      </c>
      <c r="I65" s="39">
        <f t="shared" si="11"/>
        <v>-1</v>
      </c>
      <c r="J65" s="39">
        <f t="shared" si="11"/>
        <v>-1</v>
      </c>
      <c r="K65" s="39">
        <f t="shared" si="11"/>
        <v>-1</v>
      </c>
      <c r="L65" s="38"/>
    </row>
    <row r="66" spans="5:12" x14ac:dyDescent="0.3">
      <c r="E66" s="34"/>
      <c r="F66" s="35"/>
      <c r="G66" s="35"/>
      <c r="H66" s="35"/>
      <c r="I66" s="35"/>
      <c r="J66" s="35"/>
      <c r="K66" s="35"/>
      <c r="L66" s="38"/>
    </row>
    <row r="67" spans="5:12" x14ac:dyDescent="0.3">
      <c r="E67" s="34"/>
      <c r="F67" s="35"/>
      <c r="G67" s="35"/>
      <c r="H67" s="35"/>
      <c r="I67" s="35"/>
      <c r="J67" s="35"/>
      <c r="K67" s="35"/>
      <c r="L67" s="38"/>
    </row>
    <row r="68" spans="5:12" x14ac:dyDescent="0.3">
      <c r="E68" s="34"/>
      <c r="F68" s="35"/>
      <c r="G68" s="35"/>
      <c r="H68" s="35"/>
      <c r="I68" s="35"/>
      <c r="J68" s="35"/>
      <c r="K68" s="35"/>
      <c r="L68" s="38"/>
    </row>
    <row r="69" spans="5:12" ht="15" thickBot="1" x14ac:dyDescent="0.35">
      <c r="E69" s="43"/>
      <c r="F69" s="44"/>
      <c r="G69" s="44"/>
      <c r="H69" s="44"/>
      <c r="I69" s="44"/>
      <c r="J69" s="44"/>
      <c r="K69" s="44"/>
      <c r="L69" s="45"/>
    </row>
    <row r="71" spans="5:12" x14ac:dyDescent="0.3">
      <c r="G71" t="s">
        <v>40</v>
      </c>
      <c r="H71" t="s">
        <v>41</v>
      </c>
      <c r="I71" t="s">
        <v>43</v>
      </c>
      <c r="J71" t="s">
        <v>42</v>
      </c>
    </row>
    <row r="72" spans="5:12" x14ac:dyDescent="0.3">
      <c r="F72" s="35" t="s">
        <v>31</v>
      </c>
      <c r="G72" s="62">
        <v>0.78537632673401603</v>
      </c>
      <c r="H72" s="64">
        <f>370.970108131567</f>
        <v>370.97010813156697</v>
      </c>
      <c r="I72" s="24">
        <v>1.7555187933877524E-3</v>
      </c>
      <c r="J72" s="24">
        <v>1.6010771971560166E-2</v>
      </c>
    </row>
    <row r="73" spans="5:12" x14ac:dyDescent="0.3">
      <c r="F73" s="35" t="s">
        <v>24</v>
      </c>
      <c r="G73" s="62">
        <v>0.78402478355865801</v>
      </c>
      <c r="H73" s="63">
        <v>382.23689426581001</v>
      </c>
      <c r="I73" s="24">
        <v>3.1611681961711006E-5</v>
      </c>
      <c r="J73" s="24">
        <v>1.4262333193606716E-2</v>
      </c>
    </row>
    <row r="74" spans="5:12" x14ac:dyDescent="0.3">
      <c r="F74" s="35" t="s">
        <v>30</v>
      </c>
      <c r="G74" s="62">
        <v>0.78348144888675997</v>
      </c>
      <c r="H74" s="64">
        <v>419.084818784395</v>
      </c>
      <c r="I74" s="24">
        <v>-6.6141723627558956E-4</v>
      </c>
      <c r="J74" s="24">
        <v>1.3559442285588547E-2</v>
      </c>
    </row>
    <row r="75" spans="5:12" x14ac:dyDescent="0.3">
      <c r="F75" s="35" t="s">
        <v>28</v>
      </c>
      <c r="G75" s="62">
        <v>0.78320749438814696</v>
      </c>
      <c r="H75" s="64">
        <v>409.63159538507398</v>
      </c>
      <c r="I75" s="24">
        <v>-1.0108489947105448E-3</v>
      </c>
      <c r="J75" s="24">
        <v>1.3205038018301349E-2</v>
      </c>
    </row>
    <row r="76" spans="5:12" x14ac:dyDescent="0.3">
      <c r="F76" s="35" t="s">
        <v>29</v>
      </c>
      <c r="G76" s="62">
        <v>0.78275763717119595</v>
      </c>
      <c r="H76" s="64">
        <v>389.84634193181898</v>
      </c>
      <c r="I76" s="24">
        <v>-1.5846464653113236E-3</v>
      </c>
      <c r="J76" s="24">
        <v>1.2623075253811037E-2</v>
      </c>
    </row>
    <row r="77" spans="5:12" x14ac:dyDescent="0.3">
      <c r="F77" s="1"/>
    </row>
  </sheetData>
  <sortState xmlns:xlrd2="http://schemas.microsoft.com/office/spreadsheetml/2017/richdata2" ref="F72:J76">
    <sortCondition descending="1" ref="G72:G76"/>
  </sortState>
  <mergeCells count="53">
    <mergeCell ref="G34:K34"/>
    <mergeCell ref="G59:K59"/>
    <mergeCell ref="E3:H3"/>
    <mergeCell ref="I3:L3"/>
    <mergeCell ref="O3:S3"/>
    <mergeCell ref="O13:S13"/>
    <mergeCell ref="E13:G13"/>
    <mergeCell ref="H13:J13"/>
    <mergeCell ref="M43:M44"/>
    <mergeCell ref="N43:N44"/>
    <mergeCell ref="I43:I44"/>
    <mergeCell ref="J43:L44"/>
    <mergeCell ref="I49:I50"/>
    <mergeCell ref="J49:J50"/>
    <mergeCell ref="I51:I52"/>
    <mergeCell ref="J51:J52"/>
    <mergeCell ref="D45:D48"/>
    <mergeCell ref="E45:E48"/>
    <mergeCell ref="H45:H48"/>
    <mergeCell ref="D43:D44"/>
    <mergeCell ref="E43:G44"/>
    <mergeCell ref="H43:H44"/>
    <mergeCell ref="D51:D52"/>
    <mergeCell ref="E51:E52"/>
    <mergeCell ref="F51:F52"/>
    <mergeCell ref="G51:G52"/>
    <mergeCell ref="H51:H52"/>
    <mergeCell ref="D49:D50"/>
    <mergeCell ref="E49:E50"/>
    <mergeCell ref="F49:F50"/>
    <mergeCell ref="G49:G50"/>
    <mergeCell ref="H49:H50"/>
    <mergeCell ref="I53:I54"/>
    <mergeCell ref="J53:J54"/>
    <mergeCell ref="D55:D56"/>
    <mergeCell ref="E55:E56"/>
    <mergeCell ref="F55:F56"/>
    <mergeCell ref="G55:G56"/>
    <mergeCell ref="H55:H56"/>
    <mergeCell ref="I55:I56"/>
    <mergeCell ref="J55:J56"/>
    <mergeCell ref="D53:D54"/>
    <mergeCell ref="E53:E54"/>
    <mergeCell ref="F53:F54"/>
    <mergeCell ref="G53:G54"/>
    <mergeCell ref="H53:H54"/>
    <mergeCell ref="I57:I58"/>
    <mergeCell ref="J57:J58"/>
    <mergeCell ref="D57:D58"/>
    <mergeCell ref="E57:E58"/>
    <mergeCell ref="F57:F58"/>
    <mergeCell ref="G57:G58"/>
    <mergeCell ref="H57:H5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Saldarriaga Aristizabal</dc:creator>
  <cp:lastModifiedBy>Pablo Andres Saldarriaga Aristizabal</cp:lastModifiedBy>
  <dcterms:created xsi:type="dcterms:W3CDTF">2020-09-02T06:40:41Z</dcterms:created>
  <dcterms:modified xsi:type="dcterms:W3CDTF">2020-11-15T03:30:54Z</dcterms:modified>
</cp:coreProperties>
</file>