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pel\sciebo\Laufende_Projekte\XC_Internet_of_Production\3_Veröffentlichungen\2023\2023_EngRep_Model-Catalog-Pinedo\"/>
    </mc:Choice>
  </mc:AlternateContent>
  <bookViews>
    <workbookView xWindow="0" yWindow="0" windowWidth="41280" windowHeight="13236"/>
  </bookViews>
  <sheets>
    <sheet name="property-def" sheetId="1" r:id="rId1"/>
    <sheet name="Tabelle1" sheetId="6" state="hidden" r:id="rId2"/>
    <sheet name="Tabelle5" sheetId="5" state="hidden" r:id="rId3"/>
    <sheet name="value-list-def" sheetId="2" r:id="rId4"/>
    <sheet name="term-def"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5" l="1"/>
  <c r="A34" i="5"/>
  <c r="A28" i="5"/>
  <c r="A46" i="5"/>
  <c r="A48" i="5"/>
  <c r="A38" i="5"/>
  <c r="A42" i="5"/>
  <c r="A32" i="5"/>
  <c r="A36" i="5"/>
  <c r="A40" i="5"/>
  <c r="A9" i="5" l="1"/>
  <c r="A5" i="5" l="1"/>
</calcChain>
</file>

<file path=xl/comments1.xml><?xml version="1.0" encoding="utf-8"?>
<comments xmlns="http://schemas.openxmlformats.org/spreadsheetml/2006/main">
  <authors>
    <author>Sapel, Patrick</author>
  </authors>
  <commentList>
    <comment ref="I1" authorId="0" shapeId="0">
      <text>
        <r>
          <rPr>
            <b/>
            <sz val="9"/>
            <color indexed="81"/>
            <rFont val="Segoe UI"/>
            <family val="2"/>
          </rPr>
          <t>Sapel, Patrick:</t>
        </r>
        <r>
          <rPr>
            <sz val="9"/>
            <color indexed="81"/>
            <rFont val="Segoe UI"/>
            <family val="2"/>
          </rPr>
          <t xml:space="preserve">
Code der einzelnen Terms</t>
        </r>
      </text>
    </comment>
    <comment ref="J1" authorId="0" shapeId="0">
      <text>
        <r>
          <rPr>
            <b/>
            <sz val="9"/>
            <color indexed="81"/>
            <rFont val="Segoe UI"/>
            <family val="2"/>
          </rPr>
          <t>Sapel, Patrick:</t>
        </r>
        <r>
          <rPr>
            <sz val="9"/>
            <color indexed="81"/>
            <rFont val="Segoe UI"/>
            <family val="2"/>
          </rPr>
          <t xml:space="preserve">
Kurzname der einzelnen Terms</t>
        </r>
      </text>
    </comment>
    <comment ref="K1" authorId="0" shapeId="0">
      <text>
        <r>
          <rPr>
            <b/>
            <sz val="9"/>
            <color indexed="81"/>
            <rFont val="Segoe UI"/>
            <family val="2"/>
          </rPr>
          <t>Sapel, Patrick:</t>
        </r>
        <r>
          <rPr>
            <sz val="9"/>
            <color indexed="81"/>
            <rFont val="Segoe UI"/>
            <family val="2"/>
          </rPr>
          <t xml:space="preserve">
Code des Merkmals, welches die Enum ist</t>
        </r>
      </text>
    </comment>
    <comment ref="P1" authorId="0" shapeId="0">
      <text>
        <r>
          <rPr>
            <b/>
            <sz val="9"/>
            <color indexed="81"/>
            <rFont val="Segoe UI"/>
            <family val="2"/>
          </rPr>
          <t>Sapel, Patrick:</t>
        </r>
        <r>
          <rPr>
            <sz val="9"/>
            <color indexed="81"/>
            <rFont val="Segoe UI"/>
            <family val="2"/>
          </rPr>
          <t xml:space="preserve">
Klasse, in der die Value-List gültigkeit hat
</t>
        </r>
      </text>
    </comment>
  </commentList>
</comments>
</file>

<file path=xl/comments2.xml><?xml version="1.0" encoding="utf-8"?>
<comments xmlns="http://schemas.openxmlformats.org/spreadsheetml/2006/main">
  <authors>
    <author>Sapel, Patrick</author>
  </authors>
  <commentList>
    <comment ref="D1" authorId="0" shapeId="0">
      <text>
        <r>
          <rPr>
            <b/>
            <sz val="9"/>
            <color indexed="81"/>
            <rFont val="Segoe UI"/>
            <family val="2"/>
          </rPr>
          <t>Sapel, Patrick:</t>
        </r>
        <r>
          <rPr>
            <sz val="9"/>
            <color indexed="81"/>
            <rFont val="Segoe UI"/>
            <family val="2"/>
          </rPr>
          <t xml:space="preserve">
Code der dazugehörigen Value-List</t>
        </r>
      </text>
    </comment>
    <comment ref="Q1" authorId="0" shapeId="0">
      <text>
        <r>
          <rPr>
            <b/>
            <sz val="9"/>
            <color indexed="81"/>
            <rFont val="Segoe UI"/>
            <family val="2"/>
          </rPr>
          <t>Sapel, Patrick:</t>
        </r>
        <r>
          <rPr>
            <sz val="9"/>
            <color indexed="81"/>
            <rFont val="Segoe UI"/>
            <family val="2"/>
          </rPr>
          <t xml:space="preserve">
Codes der Klassen, in die der Enum-Wert gültig ist (dh Klassen, in denen das Merkmal drin ist)</t>
        </r>
      </text>
    </comment>
  </commentList>
</comments>
</file>

<file path=xl/sharedStrings.xml><?xml version="1.0" encoding="utf-8"?>
<sst xmlns="http://schemas.openxmlformats.org/spreadsheetml/2006/main" count="578" uniqueCount="294">
  <si>
    <t>Domain</t>
  </si>
  <si>
    <t>code</t>
  </si>
  <si>
    <t>preferred_name</t>
  </si>
  <si>
    <t>synonymous_name</t>
  </si>
  <si>
    <t>short_name</t>
  </si>
  <si>
    <t>version_number</t>
  </si>
  <si>
    <t>revision_number</t>
  </si>
  <si>
    <t>data_element_type_class</t>
  </si>
  <si>
    <t>definition_class</t>
  </si>
  <si>
    <t>Applicable classes</t>
  </si>
  <si>
    <t>Property data element type:</t>
  </si>
  <si>
    <t>definition</t>
  </si>
  <si>
    <t>source_document_of_definition</t>
  </si>
  <si>
    <t>note</t>
  </si>
  <si>
    <t>remark</t>
  </si>
  <si>
    <t>data_type</t>
  </si>
  <si>
    <t>value_list_code</t>
  </si>
  <si>
    <t>value_list</t>
  </si>
  <si>
    <t>value_format</t>
  </si>
  <si>
    <t>status_level</t>
  </si>
  <si>
    <t>version_released_on</t>
  </si>
  <si>
    <t>revision_released_on</t>
  </si>
  <si>
    <t>obsolete_date</t>
  </si>
  <si>
    <t>version_initiated_on</t>
  </si>
  <si>
    <t>Name</t>
  </si>
  <si>
    <t>symbol</t>
  </si>
  <si>
    <t>alpha</t>
  </si>
  <si>
    <t>beta</t>
  </si>
  <si>
    <t>gamma</t>
  </si>
  <si>
    <t>preferred_letter_symbol</t>
  </si>
  <si>
    <t>synonymous_letter_symbol</t>
  </si>
  <si>
    <t>PPC</t>
  </si>
  <si>
    <t>A62</t>
  </si>
  <si>
    <t>NON_DEPENDENT_P_DET</t>
  </si>
  <si>
    <t>ENUM_STRING</t>
  </si>
  <si>
    <t>X..40</t>
  </si>
  <si>
    <t>Proposal</t>
  </si>
  <si>
    <t>http://www.iop.rwth-aachen.de/PPC/1/1/machineEnvironment</t>
  </si>
  <si>
    <t>http://www.iop.rwth-aachen.de/PPC/1/1/schedulingConstraints</t>
  </si>
  <si>
    <t>http://www.iop.rwth-aachen.de/PPC/1/1/schedulingObjectiveFunction</t>
  </si>
  <si>
    <t>machine environment</t>
  </si>
  <si>
    <t>scheduling constraints</t>
  </si>
  <si>
    <t>objective function</t>
  </si>
  <si>
    <t>α</t>
  </si>
  <si>
    <t>β</t>
  </si>
  <si>
    <t>γ</t>
  </si>
  <si>
    <t>Machine Environment</t>
  </si>
  <si>
    <t>Scheduling Constraints</t>
  </si>
  <si>
    <t>Objective Function</t>
  </si>
  <si>
    <t>The α field describes the machine environment and contains just one entry.</t>
  </si>
  <si>
    <t>The β field provides details of processing characteristics and constraints and may contain no entry at all, a single entry, or multiple entries.</t>
  </si>
  <si>
    <t>The γ field describes the objective to be minimized and often contains a single entry.</t>
  </si>
  <si>
    <t>Scheduling -  Theory, Algorithms, and Systems, 2016, ISBN: 978-3-319-26578-0</t>
  </si>
  <si>
    <t>http://www.iop.rwth-aachen.de/PPC/1/1/EnumMachineEnvironment</t>
  </si>
  <si>
    <t>http://www.iop.rwth-aachen.de/PPC/1/1/EnumSchedulingConstraints</t>
  </si>
  <si>
    <t>http://www.iop.rwth-aachen.de/PPC/1/1/EnumSchedulingObjectiveFunction</t>
  </si>
  <si>
    <t>BETA</t>
  </si>
  <si>
    <t>ALPHA</t>
  </si>
  <si>
    <t>GAMMA</t>
  </si>
  <si>
    <t>EnumMachineEnvironment</t>
  </si>
  <si>
    <t>EnumSchedulingConstraints</t>
  </si>
  <si>
    <t>EnumSchedulingObjectiveFunction</t>
  </si>
  <si>
    <t>single machine</t>
  </si>
  <si>
    <t>unrelated machines</t>
  </si>
  <si>
    <t>parallel machines</t>
  </si>
  <si>
    <t>flow shop</t>
  </si>
  <si>
    <t>flexible flow shop</t>
  </si>
  <si>
    <t>open shop</t>
  </si>
  <si>
    <t>job shop</t>
  </si>
  <si>
    <t>flexible job shop</t>
  </si>
  <si>
    <t>http://www.iop.rwth-aachen.de/PPC/1/1/singleMachine</t>
  </si>
  <si>
    <t>http://www.iop.rwth-aachen.de/PPC/1/1/parallelMachines</t>
  </si>
  <si>
    <t>http://www.iop.rwth-aachen.de/PPC/1/1/unrelatedMachines</t>
  </si>
  <si>
    <t>http://www.iop.rwth-aachen.de/PPC/1/1/flowShop</t>
  </si>
  <si>
    <t>http://www.iop.rwth-aachen.de/PPC/1/1/flexibleFlowShop</t>
  </si>
  <si>
    <t>http://www.iop.rwth-aachen.de/PPC/1/1/flexibleJobShop</t>
  </si>
  <si>
    <t>http://www.iop.rwth-aachen.de/PPC/1/1/jobShop</t>
  </si>
  <si>
    <t>http://www.iop.rwth-aachen.de/PPC/1/1/openShop</t>
  </si>
  <si>
    <t>flowShop</t>
  </si>
  <si>
    <t>flexibleFlowShop</t>
  </si>
  <si>
    <t>openShop</t>
  </si>
  <si>
    <t>jobShop</t>
  </si>
  <si>
    <t>flexibleJobShop</t>
  </si>
  <si>
    <t>single</t>
  </si>
  <si>
    <t>parallel</t>
  </si>
  <si>
    <t>unrelated</t>
  </si>
  <si>
    <t>There are m identical machines in parallel. Job j requires a single operation and may be processed on any one of the m machines or on any one that belongs to a given subset.</t>
  </si>
  <si>
    <t>The case of a single machine is the simplest of all possible machine environments and is a special case of all other more complicated machine environments.</t>
  </si>
  <si>
    <t>uniform machines</t>
  </si>
  <si>
    <t>uniform</t>
  </si>
  <si>
    <t>http://www.iop.rwth-aachen.de/PPC/1/1/uniformMachines</t>
  </si>
  <si>
    <t>There are m machines in parallel with different speeds.</t>
  </si>
  <si>
    <t>There are m different machines in parallel, where the processing speed dedends on the job.</t>
  </si>
  <si>
    <t>There are m machines in series. Each job has to be processed on each one of the m machines. All jobs have to follow the same route, i.e., they have to be processed first on machine 1, then on machine 2, and so on. After completion on one machine a job joins the queue at the next machine. Usually, all queues are assumed to operate under the First In First Out (FIFO) discipline, that is, a job cannot “pass” another while waiting in a queue.</t>
  </si>
  <si>
    <t>A flexible flow shop is a generalization of the flow shop and the parallel machine environments. Instead of m machines in series there are c stages in series with at each stage a number of identical machines in parallel. Each job has to be processed first at stage 1, then at stage 2, and so on. A stage functions as a bank of parallel machines; at each stage, job j requires processing on only one machine and any machine can do. The queues between the various stages may or may not operate according to the First Come First Served (FCFS) discipline.</t>
  </si>
  <si>
    <t>In a job shop with m machines each job has its own predetermined route to follow.</t>
  </si>
  <si>
    <t>A flexible job shop is a generalization of the job shop and the parallel machine environments. Instead of m machines in series there are c work centers with at each work center a number of identical machines in parallel. Each job has its own route to follow through the shop; job j requires processing at each work center on only one machine and any machine can do.</t>
  </si>
  <si>
    <t>There are m machines. Each job has to be processed again on each one of the m machines. However, some of these processing times may be zero. There are no restrictions with regard to the routing of each job through the machine environment. The scheduler is allowed to determine a route for each job and different jobs may have different routes.</t>
  </si>
  <si>
    <t>http://www.iop.rwth-aachen.de/PPC/1/1/singleMachine
http://www.iop.rwth-aachen.de/PPC/1/1/parallelMachines
http://www.iop.rwth-aachen.de/PPC/1/1/uniformMachines
http://www.iop.rwth-aachen.de/PPC/1/1/unrelatedMachines
http://www.iop.rwth-aachen.de/PPC/1/1/flowShop
http://www.iop.rwth-aachen.de/PPC/1/1/flexibleFlowShop
http://www.iop.rwth-aachen.de/PPC/1/1/jobShop
http://www.iop.rwth-aachen.de/PPC/1/1/openShop
http://www.iop.rwth-aachen.de/PPC/1/1/flexibleJobShop</t>
  </si>
  <si>
    <t>prmp</t>
  </si>
  <si>
    <t>prec</t>
  </si>
  <si>
    <t>batch(b)</t>
  </si>
  <si>
    <t>brkdwn</t>
  </si>
  <si>
    <t>prmu</t>
  </si>
  <si>
    <t>block</t>
  </si>
  <si>
    <t>nwt</t>
  </si>
  <si>
    <t>release dates</t>
  </si>
  <si>
    <t>preemptions</t>
  </si>
  <si>
    <t>precedence</t>
  </si>
  <si>
    <t>sequence dependent setup times</t>
  </si>
  <si>
    <t>recirculation</t>
  </si>
  <si>
    <t>rcrc</t>
  </si>
  <si>
    <t>no-wait</t>
  </si>
  <si>
    <t>blocking</t>
  </si>
  <si>
    <t>permutation</t>
  </si>
  <si>
    <t>machine eligibility restriction</t>
  </si>
  <si>
    <t>breakdown</t>
  </si>
  <si>
    <t>batch processing</t>
  </si>
  <si>
    <t>job families</t>
  </si>
  <si>
    <t>releaseDates</t>
  </si>
  <si>
    <t>jobFamilies</t>
  </si>
  <si>
    <t>seqDepSetup</t>
  </si>
  <si>
    <t>batch</t>
  </si>
  <si>
    <t>maschEligibility</t>
  </si>
  <si>
    <t>http://www.iop.rwth-aachen.de/PPC/1/1/releaseDates</t>
  </si>
  <si>
    <t>http://www.iop.rwth-aachen.de/PPC/1/1/seqDepSetup</t>
  </si>
  <si>
    <t>http://www.iop.rwth-aachen.de/PPC/1/1/preemptions</t>
  </si>
  <si>
    <t>http://www.iop.rwth-aachen.de/PPC/1/1/recirculation</t>
  </si>
  <si>
    <t>http://www.iop.rwth-aachen.de/PPC/1/1/precedence</t>
  </si>
  <si>
    <t>http://www.iop.rwth-aachen.de/PPC/1/1/jobFamilies</t>
  </si>
  <si>
    <t>http://www.iop.rwth-aachen.de/PPC/1/1/batch</t>
  </si>
  <si>
    <t>http://www.iop.rwth-aachen.de/PPC/1/1/breakdown</t>
  </si>
  <si>
    <t>http://www.iop.rwth-aachen.de/PPC/1/1/maschEligibility</t>
  </si>
  <si>
    <t>http://www.iop.rwth-aachen.de/PPC/1/1/permutation</t>
  </si>
  <si>
    <t>http://www.iop.rwth-aachen.de/PPC/1/1/blocking</t>
  </si>
  <si>
    <t>http://www.iop.rwth-aachen.de/PPC/1/1/noWait</t>
  </si>
  <si>
    <t>If this symbol appears in the β field, then job j cannot start its processing before its release date rj. If rj does not appear in the β field, the processing of job j may start at any time.</t>
  </si>
  <si>
    <t>Preemptions imply that it is not necessary to keep a job on a machine, once started, until its completion. The scheduler is allowed to interrupt the processing of a job (preempt) at any point in time and put a different job on the machine instead.</t>
  </si>
  <si>
    <t>Precedence constraints may appear in a single machine or in a parallel machine environment, requiring that one or more jobs may have to be completed before another job is allowed to start ist processing.</t>
  </si>
  <si>
    <t>The sij represents the sequence dependent setup time that is incurred between the processing of jobs i and j.</t>
  </si>
  <si>
    <t>The n jobs belong in this case to F different job families. Jobs from the same family may have different processing times, but they can be processed on a machine one after another without requiring any setup in between.</t>
  </si>
  <si>
    <t>A machine may be able to process a number of jobs, say b, simultaneously; that is, it can process a batch of up to b jobs at the same time. The processing times of the jobs in a batch may not be all the same and the entire batch is finished only when the last job of the batch has been completed, implying that the completion time of the entire batch is determined by the job with the longest processing time.</t>
  </si>
  <si>
    <t>Machine breakdowns imply that a machine may not be continuously available.</t>
  </si>
  <si>
    <t>When the Mj is present, not all m machines are capable of processing job j. Set Mj denotes the set of machines that can process job j.</t>
  </si>
  <si>
    <t>A constraint that may appear in the flow shop environment is that the queues in front of each machine operate according to the First In First Out (FIFO) discipline. This implies that the order (or permutation) in which the jobs go through the first machine is maintained throughout the system.</t>
  </si>
  <si>
    <t>Blocking implies that the completed job has to remain on the upstream machine preventing (i.e., blocking) that machine from working on the next job.</t>
  </si>
  <si>
    <t>Jobs are not allowed to wait between two successive machines. This implies that the starting time of a job at the first machine has to be delayed to ensure that the job can go through the flow shop without having to wait for any machine.</t>
  </si>
  <si>
    <t>Recirculation may occur in a job shop or flexible job shop when a job may visit a machine or work center more than once.</t>
  </si>
  <si>
    <t>maxEarliness</t>
  </si>
  <si>
    <t>sumEarliness</t>
  </si>
  <si>
    <t>maxLateness</t>
  </si>
  <si>
    <t>sumLateness</t>
  </si>
  <si>
    <t>maxTardiness</t>
  </si>
  <si>
    <t>sumTardiness</t>
  </si>
  <si>
    <t>http://www.iop.rwth-aachen.de/PPC/1/1/maxCompletionTime</t>
  </si>
  <si>
    <t>http://www.iop.rwth-aachen.de/PPC/1/1/sumCompletionTime</t>
  </si>
  <si>
    <t>http://www.iop.rwth-aachen.de/PPC/1/1/weightedSumCompletionTime</t>
  </si>
  <si>
    <t>http://www.iop.rwth-aachen.de/PPC/1/1/maxEarliness</t>
  </si>
  <si>
    <t>http://www.iop.rwth-aachen.de/PPC/1/1/sumEarliness</t>
  </si>
  <si>
    <t>http://www.iop.rwth-aachen.de/PPC/1/1/weightedSumEarliness</t>
  </si>
  <si>
    <t>http://www.iop.rwth-aachen.de/PPC/1/1/maxLateness</t>
  </si>
  <si>
    <t>http://www.iop.rwth-aachen.de/PPC/1/1/sumLateness</t>
  </si>
  <si>
    <t>http://www.iop.rwth-aachen.de/PPC/1/1/weightedSumLateness</t>
  </si>
  <si>
    <t>http://www.iop.rwth-aachen.de/PPC/1/1/maxTardiness</t>
  </si>
  <si>
    <t>http://www.iop.rwth-aachen.de/PPC/1/1/sumTardiness</t>
  </si>
  <si>
    <t>http://www.iop.rwth-aachen.de/PPC/1/1/weightedSumTardiness</t>
  </si>
  <si>
    <t>maxCmplTime</t>
  </si>
  <si>
    <t>sumCmplTime</t>
  </si>
  <si>
    <t>wSumCmplTime</t>
  </si>
  <si>
    <t>wSumEarliness</t>
  </si>
  <si>
    <t>wSumLateness</t>
  </si>
  <si>
    <t>wSumTardiness</t>
  </si>
  <si>
    <t>maximal completion time</t>
  </si>
  <si>
    <t>sum of completion time</t>
  </si>
  <si>
    <t>weighted sum of completion time</t>
  </si>
  <si>
    <t>maximal earliness</t>
  </si>
  <si>
    <t>sum of earliness</t>
  </si>
  <si>
    <t>weighted sum of earliness</t>
  </si>
  <si>
    <t>maximal lateness</t>
  </si>
  <si>
    <t>sum of lateness</t>
  </si>
  <si>
    <t>weighted sum of lateness</t>
  </si>
  <si>
    <t>maximal tardiness</t>
  </si>
  <si>
    <t>sum of tardiness</t>
  </si>
  <si>
    <t>weighted sum of tardiness</t>
  </si>
  <si>
    <t>makespan</t>
  </si>
  <si>
    <t>The makespan, defined as max(C1, . . . , Cn), is equivalent to the completion time of the last job to leave the system. A minimum makespan usually implies a good utilization of the machine(s).</t>
  </si>
  <si>
    <t>The maximum lateness, Lmax, is defined as max(L1, . . . , Ln). It measures the worst violation of the due dates.</t>
  </si>
  <si>
    <t>flowtime</t>
  </si>
  <si>
    <t>MACH</t>
  </si>
  <si>
    <t>BLCK</t>
  </si>
  <si>
    <t>SNGL</t>
  </si>
  <si>
    <t>PRLL</t>
  </si>
  <si>
    <t>UNIF</t>
  </si>
  <si>
    <t>UNRE</t>
  </si>
  <si>
    <t>FLOW</t>
  </si>
  <si>
    <t>OPEN</t>
  </si>
  <si>
    <t>SUMC</t>
  </si>
  <si>
    <t>SUME</t>
  </si>
  <si>
    <t>SUML</t>
  </si>
  <si>
    <t>SUMT</t>
  </si>
  <si>
    <t>FFLW</t>
  </si>
  <si>
    <t>JOBS</t>
  </si>
  <si>
    <t>FJOB</t>
  </si>
  <si>
    <t>PREC</t>
  </si>
  <si>
    <t>RLSE</t>
  </si>
  <si>
    <t>SQDS</t>
  </si>
  <si>
    <t>PRMP</t>
  </si>
  <si>
    <t>RCRC</t>
  </si>
  <si>
    <t>PRMU</t>
  </si>
  <si>
    <t>FMLS</t>
  </si>
  <si>
    <t>fmls</t>
  </si>
  <si>
    <t>BTCH</t>
  </si>
  <si>
    <t>BRKD</t>
  </si>
  <si>
    <t>NOWT</t>
  </si>
  <si>
    <t>CMAX</t>
  </si>
  <si>
    <t>EMAX</t>
  </si>
  <si>
    <t>WCMP</t>
  </si>
  <si>
    <t>TMAX</t>
  </si>
  <si>
    <t>LMAX</t>
  </si>
  <si>
    <t>WERL</t>
  </si>
  <si>
    <t>WLTE</t>
  </si>
  <si>
    <t>WTRD</t>
  </si>
  <si>
    <t>&lt;own definition&gt;</t>
  </si>
  <si>
    <t>Weighted total lateness of jobs. Considers all derivation of the due date: w(Cj-dj)</t>
  </si>
  <si>
    <t>Total lateness of jobs. Considers all derivation of the due date: Cj-dj</t>
  </si>
  <si>
    <t>Maximal earliness of jobs. Considers only derivations from the due date that are too early: max(0;(dj-Cj)</t>
  </si>
  <si>
    <t>Total total earliness of jobs. Considers only derivations from the due date that are too early: max(0;(dj-Cj)</t>
  </si>
  <si>
    <t>Weighted total earliness of jobs. Considers only derivations from the due date that are too early: max(0;(w(dj-Cj))</t>
  </si>
  <si>
    <t>This is also a more general cost function than the total weighted completion time. Tardiness considers only derivations from the due date that are too late: max(0;w(Cj)-dj)</t>
  </si>
  <si>
    <t>Total total tardiness of jobs. Considers only derivations from the due date that are too late: max(0;(Cj-dj)</t>
  </si>
  <si>
    <t>Maximal tardiness of jobs. Considers only derivations from the due date that are too late: max(0;(Cj-dj)</t>
  </si>
  <si>
    <t>The total weighted completion times of the n jobs gives an indication of the total holding or inventory costs incurred by the schedule.</t>
  </si>
  <si>
    <t>Total completion time of all jobs</t>
  </si>
  <si>
    <t>SNGL
PRLL
UNIF
UNRE
FLOW
FFLW
JOBS
FJOB
OPEN</t>
  </si>
  <si>
    <t>http://www.iop.rwth-aachen.de/PPC/1/1/releaseDates
http://www.iop.rwth-aachen.de/PPC/1/1/seqDepSetup
http://www.iop.rwth-aachen.de/PPC/1/1/preemptions
http://www.iop.rwth-aachen.de/PPC/1/1/recirculation
http://www.iop.rwth-aachen.de/PPC/1/1/precedence
http://www.iop.rwth-aachen.de/PPC/1/1/jobFamilies
http://www.iop.rwth-aachen.de/PPC/1/1/batch
http://www.iop.rwth-aachen.de/PPC/1/1/breakdown
http://www.iop.rwth-aachen.de/PPC/1/1/maschEligibility
http://www.iop.rwth-aachen.de/PPC/1/1/permutation
http://www.iop.rwth-aachen.de/PPC/1/1/blocking
http://www.iop.rwth-aachen.de/PPC/1/1/noWait</t>
  </si>
  <si>
    <t>RLSE
SQDS
PRMP
RCRC
PREC
FMLS
BTCH
BRKD
MACH
PRMU
BLCK
NOWT</t>
  </si>
  <si>
    <t>http://www.iop.rwth-aachen.de/PPC/1/1/maxCompletionTime
http://www.iop.rwth-aachen.de/PPC/1/1/sumCompletionTime
http://www.iop.rwth-aachen.de/PPC/1/1/weightedSumCompletionTime
http://www.iop.rwth-aachen.de/PPC/1/1/maxEarliness
http://www.iop.rwth-aachen.de/PPC/1/1/sumEarliness
http://www.iop.rwth-aachen.de/PPC/1/1/weightedSumEarliness
http://www.iop.rwth-aachen.de/PPC/1/1/maxLateness
http://www.iop.rwth-aachen.de/PPC/1/1/sumLateness
http://www.iop.rwth-aachen.de/PPC/1/1/weightedSumLateness
http://www.iop.rwth-aachen.de/PPC/1/1/maxTardiness
http://www.iop.rwth-aachen.de/PPC/1/1/sumTardiness
http://www.iop.rwth-aachen.de/PPC/1/1/weightedSumTardiness</t>
  </si>
  <si>
    <t>CMAX
SUMC
WCMP
EMAX
SUME
WERL
LMAX
SUML
WLTE
TMAX
SUMT
WTRD</t>
  </si>
  <si>
    <t>\begin{center}</t>
  </si>
  <si>
    <t>\rowcolor{ikv-green}</t>
  </si>
  <si>
    <t>\hline</t>
  </si>
  <si>
    <t>\end{tabular}</t>
  </si>
  <si>
    <t>\end{center}</t>
  </si>
  <si>
    <t>\small</t>
  </si>
  <si>
    <t>\begin{tabular}{L{3cm}L{10cm}}</t>
  </si>
  <si>
    <t>Domain: &amp; PPC \\</t>
  </si>
  <si>
    <t>preferred\_name: &amp; batch  \\</t>
  </si>
  <si>
    <t>synonymous\_name: &amp;  \\</t>
  </si>
  <si>
    <t>short\_name: &amp; @BTCH  \\</t>
  </si>
  <si>
    <t>definition: &amp; The material that is or was produced during the one-time execution of a batch process. \\</t>
  </si>
  <si>
    <t>source\_document\_\newline of\_definition: &amp; DIN EN 61512-1  \\</t>
  </si>
  <si>
    <t>preferred\_letter\_symbol: &amp; PLATZHALTER  \\</t>
  </si>
  <si>
    <t>data\_element\_type\_class: &amp; A62 \\</t>
  </si>
  <si>
    <t xml:space="preserve"> \textless own\_definition\textgreater</t>
  </si>
  <si>
    <t>"value\_format: &amp; X..40 \\"</t>
  </si>
  <si>
    <t>\textcolor{black}{Name: } &amp; \textcolor{black}{Machine Environment} \\</t>
  </si>
  <si>
    <t>code: &amp; http://www.iop.rwth-aachen.de/PPC/1/1/machineEnvironment \\</t>
  </si>
  <si>
    <t>preferred\_name: &amp; machine environment  \\</t>
  </si>
  <si>
    <t>synonymous\_name: &amp; alpha \\</t>
  </si>
  <si>
    <t>short\_name: &amp; alpha  \\</t>
  </si>
  <si>
    <t>definition: &amp; The α field describes the machine environment and contains just one entry.  \\</t>
  </si>
  <si>
    <t>source\_document\_\newline of\_definition: &amp; Scheduling -  Theory, Algorithms, and Systems, 2016, ISBN: 978-3-319-26578-0 \\</t>
  </si>
  <si>
    <t>data\_type: &amp; ENUM_STRING \\</t>
  </si>
  <si>
    <t>\rowcolor{enum-blue}</t>
  </si>
  <si>
    <t>definition: &amp;  &amp; The part/material gets an update due to a change request. \\</t>
  </si>
  <si>
    <t>source\_document\_\newline of\_definition: &amp;  &amp; \textless own\_definition\textgreater \\</t>
  </si>
  <si>
    <t>P\_m\}</t>
  </si>
  <si>
    <t>Q\_m\}</t>
  </si>
  <si>
    <t>R\_m\}</t>
  </si>
  <si>
    <t>F\_m\}</t>
  </si>
  <si>
    <t>FF\_c\}</t>
  </si>
  <si>
    <t>J\_m\}</t>
  </si>
  <si>
    <t>FJ\_c\}</t>
  </si>
  <si>
    <t>O\_m\}</t>
  </si>
  <si>
    <t>r\_j\}</t>
  </si>
  <si>
    <t>s\_ij\}</t>
  </si>
  <si>
    <t>M\_j\}</t>
  </si>
  <si>
    <t>C\_max\}</t>
  </si>
  <si>
    <t>ΣC\_j\}</t>
  </si>
  <si>
    <t>Σw\_j\}C\_j\}</t>
  </si>
  <si>
    <t>E\_max\}</t>
  </si>
  <si>
    <t>ΣE\_j\}</t>
  </si>
  <si>
    <t>Σw\_j\}E\_j\}</t>
  </si>
  <si>
    <t>L\_max\}</t>
  </si>
  <si>
    <t>ΣL\_j\}</t>
  </si>
  <si>
    <t>Σw\_j\}L\_j\}</t>
  </si>
  <si>
    <t>T\_max\}</t>
  </si>
  <si>
    <t>ΣT\_j\}</t>
  </si>
  <si>
    <t>Σw\_j\}T\_j\}</t>
  </si>
  <si>
    <t>noWait</t>
  </si>
  <si>
    <t>enumeration_code</t>
  </si>
  <si>
    <t>enumerated_list_of_terms</t>
  </si>
  <si>
    <t>enumeration_code_list</t>
  </si>
  <si>
    <t>applicable_properties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</si>
</sst>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name val="Calibri"/>
      <family val="2"/>
      <scheme val="minor"/>
    </font>
    <font>
      <b/>
      <sz val="9"/>
      <color indexed="81"/>
      <name val="Segoe UI"/>
      <family val="2"/>
    </font>
    <font>
      <sz val="9"/>
      <color indexed="81"/>
      <name val="Segoe UI"/>
      <family val="2"/>
    </font>
    <font>
      <sz val="11"/>
      <color theme="1"/>
      <name val="Calibri"/>
      <family val="2"/>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applyAlignment="1">
      <alignment textRotation="50"/>
    </xf>
    <xf numFmtId="0" fontId="1" fillId="0" borderId="1" xfId="0" applyFont="1" applyFill="1" applyBorder="1" applyAlignment="1">
      <alignment textRotation="50"/>
    </xf>
    <xf numFmtId="0" fontId="0" fillId="0" borderId="1" xfId="0" applyFill="1" applyBorder="1" applyAlignment="1">
      <alignment textRotation="50"/>
    </xf>
    <xf numFmtId="49" fontId="0" fillId="0" borderId="1" xfId="0" applyNumberFormat="1" applyFill="1" applyBorder="1" applyAlignment="1">
      <alignment textRotation="50"/>
    </xf>
    <xf numFmtId="0" fontId="0" fillId="0" borderId="1" xfId="0" applyFont="1" applyFill="1" applyBorder="1" applyAlignment="1">
      <alignment horizontal="center" textRotation="50"/>
    </xf>
    <xf numFmtId="0" fontId="0" fillId="0" borderId="1" xfId="0" applyFill="1" applyBorder="1" applyAlignment="1">
      <alignment horizontal="center" textRotation="50"/>
    </xf>
    <xf numFmtId="0" fontId="0" fillId="0" borderId="1" xfId="0" applyBorder="1" applyAlignment="1">
      <alignment textRotation="50"/>
    </xf>
    <xf numFmtId="0" fontId="1" fillId="3" borderId="1" xfId="0" applyFont="1" applyFill="1" applyBorder="1" applyAlignment="1">
      <alignment horizontal="center" textRotation="50"/>
    </xf>
    <xf numFmtId="0" fontId="1" fillId="0" borderId="1" xfId="0" applyFont="1" applyFill="1" applyBorder="1" applyAlignment="1">
      <alignment horizontal="center" textRotation="50"/>
    </xf>
    <xf numFmtId="49" fontId="0" fillId="0" borderId="1" xfId="0" applyNumberFormat="1" applyFill="1" applyBorder="1" applyAlignment="1">
      <alignment horizontal="center" textRotation="50"/>
    </xf>
    <xf numFmtId="0" fontId="1" fillId="4" borderId="1" xfId="0" applyFont="1" applyFill="1" applyBorder="1" applyAlignment="1">
      <alignment textRotation="50"/>
    </xf>
    <xf numFmtId="0" fontId="0" fillId="0" borderId="1" xfId="0" applyFont="1" applyFill="1" applyBorder="1" applyAlignment="1">
      <alignment textRotation="50"/>
    </xf>
    <xf numFmtId="0" fontId="0" fillId="0" borderId="1" xfId="0" applyBorder="1" applyAlignment="1">
      <alignment vertical="center"/>
    </xf>
    <xf numFmtId="0" fontId="0" fillId="0" borderId="1" xfId="0" applyBorder="1"/>
    <xf numFmtId="0" fontId="4" fillId="0" borderId="1" xfId="0" applyFont="1" applyBorder="1"/>
    <xf numFmtId="0" fontId="0" fillId="0" borderId="1" xfId="0" applyBorder="1" applyAlignment="1">
      <alignment wrapText="1"/>
    </xf>
    <xf numFmtId="0" fontId="0" fillId="5" borderId="0" xfId="0" applyFill="1"/>
  </cellXfs>
  <cellStyles count="1">
    <cellStyle name="Standard"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
  <sheetViews>
    <sheetView tabSelected="1" zoomScale="70" zoomScaleNormal="70" workbookViewId="0">
      <selection activeCell="C3" sqref="C3"/>
    </sheetView>
  </sheetViews>
  <sheetFormatPr baseColWidth="10" defaultRowHeight="14.4" x14ac:dyDescent="0.3"/>
  <cols>
    <col min="1" max="1" width="23.5546875" bestFit="1" customWidth="1"/>
    <col min="2" max="2" width="5.88671875" bestFit="1" customWidth="1"/>
    <col min="3" max="3" width="68" bestFit="1" customWidth="1"/>
    <col min="4" max="4" width="22.6640625" bestFit="1" customWidth="1"/>
    <col min="5" max="6" width="8.109375" bestFit="1" customWidth="1"/>
    <col min="7" max="10" width="5.33203125" bestFit="1" customWidth="1"/>
    <col min="11" max="11" width="5.88671875" bestFit="1" customWidth="1"/>
    <col min="12" max="13" width="5.33203125" bestFit="1" customWidth="1"/>
    <col min="14" max="14" width="29" bestFit="1" customWidth="1"/>
    <col min="15" max="15" width="133.44140625" bestFit="1" customWidth="1"/>
    <col min="16" max="16" width="78.5546875" bestFit="1" customWidth="1"/>
    <col min="17" max="18" width="5.33203125" bestFit="1" customWidth="1"/>
    <col min="19" max="19" width="17.33203125" bestFit="1" customWidth="1"/>
    <col min="20" max="20" width="73.44140625" bestFit="1" customWidth="1"/>
    <col min="21" max="21" width="69.33203125" bestFit="1" customWidth="1"/>
    <col min="22" max="22" width="6.88671875" bestFit="1" customWidth="1"/>
    <col min="23" max="23" width="10.33203125" bestFit="1" customWidth="1"/>
    <col min="24" max="27" width="5.33203125" bestFit="1" customWidth="1"/>
    <col min="29" max="29" width="63.44140625" customWidth="1"/>
  </cols>
  <sheetData>
    <row r="1" spans="1:27" ht="121.2" x14ac:dyDescent="0.3">
      <c r="A1" s="1" t="s">
        <v>24</v>
      </c>
      <c r="B1" s="1" t="s">
        <v>0</v>
      </c>
      <c r="C1" s="2" t="s">
        <v>1</v>
      </c>
      <c r="D1" s="2" t="s">
        <v>2</v>
      </c>
      <c r="E1" s="3" t="s">
        <v>3</v>
      </c>
      <c r="F1" s="4" t="s">
        <v>4</v>
      </c>
      <c r="G1" s="3" t="s">
        <v>5</v>
      </c>
      <c r="H1" s="3" t="s">
        <v>6</v>
      </c>
      <c r="I1" s="3" t="s">
        <v>29</v>
      </c>
      <c r="J1" s="3" t="s">
        <v>30</v>
      </c>
      <c r="K1" s="3" t="s">
        <v>7</v>
      </c>
      <c r="L1" s="5" t="s">
        <v>8</v>
      </c>
      <c r="M1" s="6" t="s">
        <v>9</v>
      </c>
      <c r="N1" s="3" t="s">
        <v>10</v>
      </c>
      <c r="O1" s="3" t="s">
        <v>11</v>
      </c>
      <c r="P1" s="3" t="s">
        <v>12</v>
      </c>
      <c r="Q1" s="3" t="s">
        <v>13</v>
      </c>
      <c r="R1" s="3" t="s">
        <v>14</v>
      </c>
      <c r="S1" s="3" t="s">
        <v>15</v>
      </c>
      <c r="T1" s="3" t="s">
        <v>16</v>
      </c>
      <c r="U1" s="2" t="s">
        <v>17</v>
      </c>
      <c r="V1" s="3" t="s">
        <v>18</v>
      </c>
      <c r="W1" s="3" t="s">
        <v>19</v>
      </c>
      <c r="X1" s="3" t="s">
        <v>20</v>
      </c>
      <c r="Y1" s="3" t="s">
        <v>21</v>
      </c>
      <c r="Z1" s="3" t="s">
        <v>22</v>
      </c>
      <c r="AA1" s="7" t="s">
        <v>23</v>
      </c>
    </row>
    <row r="2" spans="1:27" ht="129.6" x14ac:dyDescent="0.3">
      <c r="A2" s="14" t="s">
        <v>46</v>
      </c>
      <c r="B2" s="14" t="s">
        <v>31</v>
      </c>
      <c r="C2" s="13" t="s">
        <v>37</v>
      </c>
      <c r="D2" s="14" t="s">
        <v>40</v>
      </c>
      <c r="E2" s="14" t="s">
        <v>26</v>
      </c>
      <c r="F2" s="14" t="s">
        <v>26</v>
      </c>
      <c r="G2" s="14">
        <v>1</v>
      </c>
      <c r="H2" s="14">
        <v>1</v>
      </c>
      <c r="I2" s="15" t="s">
        <v>43</v>
      </c>
      <c r="J2" s="15"/>
      <c r="K2" s="14" t="s">
        <v>32</v>
      </c>
      <c r="L2" s="14"/>
      <c r="M2" s="14"/>
      <c r="N2" s="14" t="s">
        <v>33</v>
      </c>
      <c r="O2" s="14" t="s">
        <v>49</v>
      </c>
      <c r="P2" s="16" t="s">
        <v>52</v>
      </c>
      <c r="Q2" s="14"/>
      <c r="R2" s="14"/>
      <c r="S2" s="14" t="s">
        <v>34</v>
      </c>
      <c r="T2" s="13" t="s">
        <v>53</v>
      </c>
      <c r="U2" s="16" t="s">
        <v>98</v>
      </c>
      <c r="V2" s="14" t="s">
        <v>35</v>
      </c>
      <c r="W2" s="14" t="s">
        <v>36</v>
      </c>
      <c r="X2" s="14"/>
      <c r="Y2" s="14"/>
      <c r="Z2" s="14"/>
      <c r="AA2" s="14"/>
    </row>
    <row r="3" spans="1:27" ht="172.8" x14ac:dyDescent="0.3">
      <c r="A3" s="14" t="s">
        <v>47</v>
      </c>
      <c r="B3" s="14" t="s">
        <v>31</v>
      </c>
      <c r="C3" s="13" t="s">
        <v>38</v>
      </c>
      <c r="D3" s="14" t="s">
        <v>41</v>
      </c>
      <c r="E3" s="14" t="s">
        <v>27</v>
      </c>
      <c r="F3" s="14" t="s">
        <v>27</v>
      </c>
      <c r="G3" s="14">
        <v>1</v>
      </c>
      <c r="H3" s="14">
        <v>1</v>
      </c>
      <c r="I3" s="14" t="s">
        <v>44</v>
      </c>
      <c r="J3" s="14"/>
      <c r="K3" s="14" t="s">
        <v>32</v>
      </c>
      <c r="L3" s="14"/>
      <c r="M3" s="14"/>
      <c r="N3" s="14" t="s">
        <v>33</v>
      </c>
      <c r="O3" s="14" t="s">
        <v>50</v>
      </c>
      <c r="P3" s="16" t="s">
        <v>52</v>
      </c>
      <c r="Q3" s="14"/>
      <c r="R3" s="14"/>
      <c r="S3" s="14" t="s">
        <v>34</v>
      </c>
      <c r="T3" s="13" t="s">
        <v>54</v>
      </c>
      <c r="U3" s="16" t="s">
        <v>234</v>
      </c>
      <c r="V3" s="14" t="s">
        <v>35</v>
      </c>
      <c r="W3" s="14" t="s">
        <v>36</v>
      </c>
      <c r="X3" s="14"/>
      <c r="Y3" s="14"/>
      <c r="Z3" s="14"/>
      <c r="AA3" s="14"/>
    </row>
    <row r="4" spans="1:27" ht="172.8" x14ac:dyDescent="0.3">
      <c r="A4" s="14" t="s">
        <v>48</v>
      </c>
      <c r="B4" s="14" t="s">
        <v>31</v>
      </c>
      <c r="C4" s="13" t="s">
        <v>39</v>
      </c>
      <c r="D4" s="14" t="s">
        <v>42</v>
      </c>
      <c r="E4" s="14" t="s">
        <v>28</v>
      </c>
      <c r="F4" s="14" t="s">
        <v>28</v>
      </c>
      <c r="G4" s="14">
        <v>1</v>
      </c>
      <c r="H4" s="14">
        <v>1</v>
      </c>
      <c r="I4" s="14" t="s">
        <v>45</v>
      </c>
      <c r="J4" s="14"/>
      <c r="K4" s="14" t="s">
        <v>32</v>
      </c>
      <c r="L4" s="14"/>
      <c r="M4" s="14"/>
      <c r="N4" s="14" t="s">
        <v>33</v>
      </c>
      <c r="O4" s="16" t="s">
        <v>51</v>
      </c>
      <c r="P4" s="16" t="s">
        <v>52</v>
      </c>
      <c r="Q4" s="14"/>
      <c r="R4" s="14"/>
      <c r="S4" s="14" t="s">
        <v>34</v>
      </c>
      <c r="T4" s="13" t="s">
        <v>55</v>
      </c>
      <c r="U4" s="16" t="s">
        <v>236</v>
      </c>
      <c r="V4" s="14" t="s">
        <v>35</v>
      </c>
      <c r="W4" s="14" t="s">
        <v>36</v>
      </c>
      <c r="X4" s="14"/>
      <c r="Y4" s="14"/>
      <c r="Z4" s="14"/>
      <c r="AA4" s="14"/>
    </row>
  </sheetData>
  <conditionalFormatting sqref="F1">
    <cfRule type="expression" dxfId="2" priority="2">
      <formula>LEN(F1)&gt;18</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E25" sqref="E25"/>
    </sheetView>
  </sheetViews>
  <sheetFormatPr baseColWidth="10" defaultRowHeight="14.4" x14ac:dyDescent="0.3"/>
  <cols>
    <col min="1" max="1" width="116.109375" bestFit="1" customWidth="1"/>
  </cols>
  <sheetData>
    <row r="1" spans="1:1" x14ac:dyDescent="0.3">
      <c r="A1" t="s">
        <v>238</v>
      </c>
    </row>
    <row r="2" spans="1:1" x14ac:dyDescent="0.3">
      <c r="A2" t="s">
        <v>244</v>
      </c>
    </row>
    <row r="3" spans="1:1" x14ac:dyDescent="0.3">
      <c r="A3" t="s">
        <v>239</v>
      </c>
    </row>
    <row r="4" spans="1:1" x14ac:dyDescent="0.3">
      <c r="A4" t="s">
        <v>255</v>
      </c>
    </row>
    <row r="5" spans="1:1" x14ac:dyDescent="0.3">
      <c r="A5" t="s">
        <v>240</v>
      </c>
    </row>
    <row r="6" spans="1:1" x14ac:dyDescent="0.3">
      <c r="A6" t="s">
        <v>245</v>
      </c>
    </row>
    <row r="7" spans="1:1" x14ac:dyDescent="0.3">
      <c r="A7" t="s">
        <v>240</v>
      </c>
    </row>
    <row r="8" spans="1:1" x14ac:dyDescent="0.3">
      <c r="A8" t="s">
        <v>256</v>
      </c>
    </row>
    <row r="9" spans="1:1" x14ac:dyDescent="0.3">
      <c r="A9" t="s">
        <v>240</v>
      </c>
    </row>
    <row r="10" spans="1:1" x14ac:dyDescent="0.3">
      <c r="A10" t="s">
        <v>257</v>
      </c>
    </row>
    <row r="11" spans="1:1" x14ac:dyDescent="0.3">
      <c r="A11" t="s">
        <v>240</v>
      </c>
    </row>
    <row r="12" spans="1:1" x14ac:dyDescent="0.3">
      <c r="A12" t="s">
        <v>258</v>
      </c>
    </row>
    <row r="13" spans="1:1" x14ac:dyDescent="0.3">
      <c r="A13" t="s">
        <v>240</v>
      </c>
    </row>
    <row r="14" spans="1:1" x14ac:dyDescent="0.3">
      <c r="A14" t="s">
        <v>259</v>
      </c>
    </row>
    <row r="15" spans="1:1" x14ac:dyDescent="0.3">
      <c r="A15" t="s">
        <v>240</v>
      </c>
    </row>
    <row r="16" spans="1:1" x14ac:dyDescent="0.3">
      <c r="A16" t="s">
        <v>251</v>
      </c>
    </row>
    <row r="17" spans="1:1" x14ac:dyDescent="0.3">
      <c r="A17" t="s">
        <v>240</v>
      </c>
    </row>
    <row r="18" spans="1:1" x14ac:dyDescent="0.3">
      <c r="A18" t="s">
        <v>252</v>
      </c>
    </row>
    <row r="19" spans="1:1" x14ac:dyDescent="0.3">
      <c r="A19" t="s">
        <v>240</v>
      </c>
    </row>
    <row r="20" spans="1:1" x14ac:dyDescent="0.3">
      <c r="A20" t="s">
        <v>260</v>
      </c>
    </row>
    <row r="21" spans="1:1" x14ac:dyDescent="0.3">
      <c r="A21" t="s">
        <v>240</v>
      </c>
    </row>
    <row r="22" spans="1:1" x14ac:dyDescent="0.3">
      <c r="A22" t="s">
        <v>261</v>
      </c>
    </row>
    <row r="23" spans="1:1" x14ac:dyDescent="0.3">
      <c r="A23" t="s">
        <v>240</v>
      </c>
    </row>
    <row r="24" spans="1:1" x14ac:dyDescent="0.3">
      <c r="A24" t="s">
        <v>262</v>
      </c>
    </row>
    <row r="25" spans="1:1" x14ac:dyDescent="0.3">
      <c r="A25" t="s">
        <v>240</v>
      </c>
    </row>
    <row r="26" spans="1:1" x14ac:dyDescent="0.3">
      <c r="A26" t="s">
        <v>254</v>
      </c>
    </row>
    <row r="27" spans="1:1" x14ac:dyDescent="0.3">
      <c r="A27" t="s">
        <v>241</v>
      </c>
    </row>
    <row r="28" spans="1:1" x14ac:dyDescent="0.3">
      <c r="A28" t="s">
        <v>242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A41" sqref="A41"/>
    </sheetView>
  </sheetViews>
  <sheetFormatPr baseColWidth="10" defaultRowHeight="14.4" x14ac:dyDescent="0.3"/>
  <cols>
    <col min="1" max="1" width="119" bestFit="1" customWidth="1"/>
  </cols>
  <sheetData>
    <row r="1" spans="1:1" x14ac:dyDescent="0.3">
      <c r="A1" t="s">
        <v>238</v>
      </c>
    </row>
    <row r="2" spans="1:1" x14ac:dyDescent="0.3">
      <c r="A2" t="s">
        <v>243</v>
      </c>
    </row>
    <row r="3" spans="1:1" x14ac:dyDescent="0.3">
      <c r="A3" t="s">
        <v>244</v>
      </c>
    </row>
    <row r="4" spans="1:1" x14ac:dyDescent="0.3">
      <c r="A4" t="s">
        <v>239</v>
      </c>
    </row>
    <row r="5" spans="1:1" x14ac:dyDescent="0.3">
      <c r="A5" t="str">
        <f>"\textcolor{black}{UML-Name: } &amp; \textcolor{black}{"&amp;'property-def'!A2&amp;"} \\"</f>
        <v>\textcolor{black}{UML-Name: } &amp; \textcolor{black}{Machine Environment} \\</v>
      </c>
    </row>
    <row r="6" spans="1:1" x14ac:dyDescent="0.3">
      <c r="A6" t="s">
        <v>240</v>
      </c>
    </row>
    <row r="7" spans="1:1" x14ac:dyDescent="0.3">
      <c r="A7" t="s">
        <v>245</v>
      </c>
    </row>
    <row r="8" spans="1:1" x14ac:dyDescent="0.3">
      <c r="A8" t="s">
        <v>240</v>
      </c>
    </row>
    <row r="9" spans="1:1" x14ac:dyDescent="0.3">
      <c r="A9" t="str">
        <f>"code: &amp; "&amp;'property-def'!C2&amp;" \\"</f>
        <v>code: &amp; http://www.iop.rwth-aachen.de/PPC/1/1/machineEnvironment \\</v>
      </c>
    </row>
    <row r="10" spans="1:1" x14ac:dyDescent="0.3">
      <c r="A10" t="s">
        <v>240</v>
      </c>
    </row>
    <row r="11" spans="1:1" x14ac:dyDescent="0.3">
      <c r="A11" t="s">
        <v>246</v>
      </c>
    </row>
    <row r="12" spans="1:1" x14ac:dyDescent="0.3">
      <c r="A12" t="s">
        <v>240</v>
      </c>
    </row>
    <row r="13" spans="1:1" x14ac:dyDescent="0.3">
      <c r="A13" t="s">
        <v>247</v>
      </c>
    </row>
    <row r="14" spans="1:1" x14ac:dyDescent="0.3">
      <c r="A14" t="s">
        <v>240</v>
      </c>
    </row>
    <row r="15" spans="1:1" x14ac:dyDescent="0.3">
      <c r="A15" t="s">
        <v>248</v>
      </c>
    </row>
    <row r="16" spans="1:1" x14ac:dyDescent="0.3">
      <c r="A16" t="s">
        <v>240</v>
      </c>
    </row>
    <row r="17" spans="1:4" x14ac:dyDescent="0.3">
      <c r="A17" t="s">
        <v>249</v>
      </c>
    </row>
    <row r="18" spans="1:4" x14ac:dyDescent="0.3">
      <c r="A18" t="s">
        <v>240</v>
      </c>
    </row>
    <row r="19" spans="1:4" x14ac:dyDescent="0.3">
      <c r="A19" t="s">
        <v>250</v>
      </c>
    </row>
    <row r="20" spans="1:4" x14ac:dyDescent="0.3">
      <c r="A20" t="s">
        <v>241</v>
      </c>
    </row>
    <row r="21" spans="1:4" x14ac:dyDescent="0.3">
      <c r="A21" t="s">
        <v>242</v>
      </c>
    </row>
    <row r="23" spans="1:4" x14ac:dyDescent="0.3">
      <c r="D23" t="s">
        <v>253</v>
      </c>
    </row>
    <row r="25" spans="1:4" x14ac:dyDescent="0.3">
      <c r="A25" t="s">
        <v>238</v>
      </c>
    </row>
    <row r="26" spans="1:4" x14ac:dyDescent="0.3">
      <c r="A26" t="s">
        <v>244</v>
      </c>
    </row>
    <row r="27" spans="1:4" x14ac:dyDescent="0.3">
      <c r="A27" t="s">
        <v>263</v>
      </c>
      <c r="D27" s="17">
        <v>35</v>
      </c>
    </row>
    <row r="28" spans="1:4" x14ac:dyDescent="0.3">
      <c r="A28" t="str">
        <f ca="1">"\textcolor{black}{Name: } &amp; \textcolor{black}{"&amp;INDIRECT("'term-def'!A"&amp;$D$27)&amp;"} \\"</f>
        <v>\textcolor{black}{Name: } &amp; \textcolor{black}{} \\</v>
      </c>
    </row>
    <row r="29" spans="1:4" x14ac:dyDescent="0.3">
      <c r="A29" t="s">
        <v>240</v>
      </c>
    </row>
    <row r="30" spans="1:4" x14ac:dyDescent="0.3">
      <c r="A30" t="s">
        <v>245</v>
      </c>
    </row>
    <row r="31" spans="1:4" x14ac:dyDescent="0.3">
      <c r="A31" t="s">
        <v>240</v>
      </c>
      <c r="B31">
        <f>'term-def'!M37</f>
        <v>0</v>
      </c>
    </row>
    <row r="32" spans="1:4" x14ac:dyDescent="0.3">
      <c r="A32" t="str">
        <f ca="1">"code: &amp; "&amp;INDIRECT("'term-def'!C"&amp;$D$27)&amp;" \\"</f>
        <v>code: &amp;  \\</v>
      </c>
    </row>
    <row r="33" spans="1:7" x14ac:dyDescent="0.3">
      <c r="A33" t="s">
        <v>240</v>
      </c>
    </row>
    <row r="34" spans="1:7" x14ac:dyDescent="0.3">
      <c r="A34" t="str">
        <f ca="1">"enumeration\_code: &amp; "&amp;INDIRECT("'term-def'!d"&amp;$D$27)&amp;"  \\"</f>
        <v>enumeration\_code: &amp;   \\</v>
      </c>
    </row>
    <row r="35" spans="1:7" x14ac:dyDescent="0.3">
      <c r="A35" t="s">
        <v>240</v>
      </c>
    </row>
    <row r="36" spans="1:7" x14ac:dyDescent="0.3">
      <c r="A36" t="str">
        <f ca="1">"preferred\_name: &amp; "&amp;INDIRECT("'term-def'!e"&amp;$D$27)&amp;" \\"</f>
        <v>preferred\_name: &amp;  \\</v>
      </c>
    </row>
    <row r="37" spans="1:7" x14ac:dyDescent="0.3">
      <c r="A37" t="s">
        <v>240</v>
      </c>
    </row>
    <row r="38" spans="1:7" x14ac:dyDescent="0.3">
      <c r="A38" t="str">
        <f ca="1">"synonymous\_name: &amp; "&amp;INDIRECT("'term-def'!f"&amp;$D$27)&amp;" \\"</f>
        <v>synonymous\_name: &amp;  \\</v>
      </c>
    </row>
    <row r="39" spans="1:7" x14ac:dyDescent="0.3">
      <c r="A39" t="s">
        <v>240</v>
      </c>
    </row>
    <row r="40" spans="1:7" x14ac:dyDescent="0.3">
      <c r="A40" t="str">
        <f ca="1">"short\_name: &amp; "&amp;INDIRECT("'term-def'!g"&amp;$D$27)&amp;"  \\"</f>
        <v>short\_name: &amp;   \\</v>
      </c>
    </row>
    <row r="41" spans="1:7" x14ac:dyDescent="0.3">
      <c r="A41" t="s">
        <v>240</v>
      </c>
    </row>
    <row r="42" spans="1:7" x14ac:dyDescent="0.3">
      <c r="A42" t="str">
        <f ca="1">"symbol: &amp; "&amp;INDIRECT("'term-def'!j"&amp;$D$27)&amp;"  \\"</f>
        <v>symbol: &amp;   \\</v>
      </c>
    </row>
    <row r="43" spans="1:7" x14ac:dyDescent="0.3">
      <c r="A43" t="s">
        <v>240</v>
      </c>
    </row>
    <row r="44" spans="1:7" x14ac:dyDescent="0.3">
      <c r="A44" t="s">
        <v>251</v>
      </c>
      <c r="G44" t="s">
        <v>264</v>
      </c>
    </row>
    <row r="45" spans="1:7" x14ac:dyDescent="0.3">
      <c r="A45" t="s">
        <v>240</v>
      </c>
      <c r="G45" t="s">
        <v>240</v>
      </c>
    </row>
    <row r="46" spans="1:7" x14ac:dyDescent="0.3">
      <c r="A46" t="str">
        <f ca="1">"definition: &amp; "&amp;INDIRECT("'term-def'!m"&amp;$D$27)&amp;"  \\"</f>
        <v>definition: &amp;   \\</v>
      </c>
      <c r="G46" t="s">
        <v>265</v>
      </c>
    </row>
    <row r="47" spans="1:7" x14ac:dyDescent="0.3">
      <c r="A47" t="s">
        <v>240</v>
      </c>
      <c r="G47" t="s">
        <v>240</v>
      </c>
    </row>
    <row r="48" spans="1:7" x14ac:dyDescent="0.3">
      <c r="A48" t="str">
        <f ca="1">"source\_document\_\newline of\_definition: &amp; "&amp;INDIRECT("'term-def'!n"&amp;$D$27)&amp;" \\"</f>
        <v>source\_document\_\newline of\_definition: &amp;  \\</v>
      </c>
    </row>
    <row r="49" spans="1:1" x14ac:dyDescent="0.3">
      <c r="A49" t="s">
        <v>241</v>
      </c>
    </row>
    <row r="50" spans="1:1" x14ac:dyDescent="0.3">
      <c r="A50" t="s">
        <v>242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59999389629810485"/>
  </sheetPr>
  <dimension ref="A1:U4"/>
  <sheetViews>
    <sheetView zoomScale="70" zoomScaleNormal="70" workbookViewId="0">
      <selection activeCell="I3" sqref="I3"/>
    </sheetView>
  </sheetViews>
  <sheetFormatPr baseColWidth="10" defaultRowHeight="14.4" x14ac:dyDescent="0.3"/>
  <cols>
    <col min="1" max="1" width="34.109375" bestFit="1" customWidth="1"/>
    <col min="2" max="2" width="5.88671875" bestFit="1" customWidth="1"/>
    <col min="3" max="3" width="73.44140625" bestFit="1" customWidth="1"/>
    <col min="4" max="4" width="22.6640625" bestFit="1" customWidth="1"/>
    <col min="5" max="5" width="5.33203125" bestFit="1" customWidth="1"/>
    <col min="6" max="6" width="10.5546875" bestFit="1" customWidth="1"/>
    <col min="7" max="8" width="5.33203125" bestFit="1" customWidth="1"/>
    <col min="9" max="9" width="69.33203125" bestFit="1" customWidth="1"/>
    <col min="10" max="10" width="8.6640625" bestFit="1" customWidth="1"/>
    <col min="11" max="11" width="68" bestFit="1" customWidth="1"/>
    <col min="12" max="16" width="5.33203125" bestFit="1" customWidth="1"/>
    <col min="17" max="17" width="10.33203125" bestFit="1" customWidth="1"/>
    <col min="18" max="21" width="5.33203125" bestFit="1" customWidth="1"/>
  </cols>
  <sheetData>
    <row r="1" spans="1:21" ht="121.2" x14ac:dyDescent="0.3">
      <c r="A1" s="8" t="s">
        <v>24</v>
      </c>
      <c r="B1" s="8" t="s">
        <v>0</v>
      </c>
      <c r="C1" s="9" t="s">
        <v>1</v>
      </c>
      <c r="D1" s="9" t="s">
        <v>2</v>
      </c>
      <c r="E1" s="6" t="s">
        <v>3</v>
      </c>
      <c r="F1" s="10" t="s">
        <v>4</v>
      </c>
      <c r="G1" s="6" t="s">
        <v>5</v>
      </c>
      <c r="H1" s="6" t="s">
        <v>6</v>
      </c>
      <c r="I1" s="6" t="s">
        <v>291</v>
      </c>
      <c r="J1" s="6" t="s">
        <v>292</v>
      </c>
      <c r="K1" s="6" t="s">
        <v>293</v>
      </c>
      <c r="L1" s="6" t="s">
        <v>11</v>
      </c>
      <c r="M1" s="6" t="s">
        <v>12</v>
      </c>
      <c r="N1" s="6" t="s">
        <v>13</v>
      </c>
      <c r="O1" s="6" t="s">
        <v>14</v>
      </c>
      <c r="P1" s="5" t="s">
        <v>8</v>
      </c>
      <c r="Q1" s="6" t="s">
        <v>19</v>
      </c>
      <c r="R1" s="6" t="s">
        <v>20</v>
      </c>
      <c r="S1" s="6" t="s">
        <v>21</v>
      </c>
      <c r="T1" s="6" t="s">
        <v>22</v>
      </c>
      <c r="U1" s="6" t="s">
        <v>23</v>
      </c>
    </row>
    <row r="2" spans="1:21" ht="129.6" x14ac:dyDescent="0.3">
      <c r="A2" s="13" t="s">
        <v>59</v>
      </c>
      <c r="B2" s="14" t="s">
        <v>31</v>
      </c>
      <c r="C2" s="13" t="s">
        <v>53</v>
      </c>
      <c r="D2" s="14" t="s">
        <v>40</v>
      </c>
      <c r="E2" s="14"/>
      <c r="F2" s="14" t="s">
        <v>57</v>
      </c>
      <c r="G2" s="14">
        <v>1</v>
      </c>
      <c r="H2" s="14">
        <v>1</v>
      </c>
      <c r="I2" s="16" t="s">
        <v>98</v>
      </c>
      <c r="J2" s="16" t="s">
        <v>233</v>
      </c>
      <c r="K2" s="13" t="s">
        <v>37</v>
      </c>
      <c r="L2" s="14"/>
      <c r="M2" s="14"/>
      <c r="N2" s="14"/>
      <c r="O2" s="14"/>
      <c r="P2" s="14"/>
      <c r="Q2" s="14" t="s">
        <v>36</v>
      </c>
      <c r="R2" s="14"/>
      <c r="S2" s="14"/>
      <c r="T2" s="14"/>
      <c r="U2" s="14"/>
    </row>
    <row r="3" spans="1:21" ht="172.8" x14ac:dyDescent="0.3">
      <c r="A3" s="13" t="s">
        <v>60</v>
      </c>
      <c r="B3" s="14" t="s">
        <v>31</v>
      </c>
      <c r="C3" s="13" t="s">
        <v>54</v>
      </c>
      <c r="D3" s="14" t="s">
        <v>41</v>
      </c>
      <c r="E3" s="14"/>
      <c r="F3" s="14" t="s">
        <v>56</v>
      </c>
      <c r="G3" s="14">
        <v>1</v>
      </c>
      <c r="H3" s="14">
        <v>1</v>
      </c>
      <c r="I3" s="16" t="s">
        <v>234</v>
      </c>
      <c r="J3" s="16" t="s">
        <v>235</v>
      </c>
      <c r="K3" s="13" t="s">
        <v>38</v>
      </c>
      <c r="L3" s="14"/>
      <c r="M3" s="14"/>
      <c r="N3" s="14"/>
      <c r="O3" s="14"/>
      <c r="P3" s="14"/>
      <c r="Q3" s="14" t="s">
        <v>36</v>
      </c>
      <c r="R3" s="14"/>
      <c r="S3" s="14"/>
      <c r="T3" s="14"/>
      <c r="U3" s="14"/>
    </row>
    <row r="4" spans="1:21" ht="172.8" x14ac:dyDescent="0.3">
      <c r="A4" s="13" t="s">
        <v>61</v>
      </c>
      <c r="B4" s="14" t="s">
        <v>31</v>
      </c>
      <c r="C4" s="13" t="s">
        <v>55</v>
      </c>
      <c r="D4" s="14" t="s">
        <v>42</v>
      </c>
      <c r="E4" s="14"/>
      <c r="F4" s="14" t="s">
        <v>58</v>
      </c>
      <c r="G4" s="14">
        <v>1</v>
      </c>
      <c r="H4" s="14">
        <v>1</v>
      </c>
      <c r="I4" s="16" t="s">
        <v>236</v>
      </c>
      <c r="J4" s="16" t="s">
        <v>237</v>
      </c>
      <c r="K4" s="13" t="s">
        <v>39</v>
      </c>
      <c r="L4" s="14"/>
      <c r="M4" s="14"/>
      <c r="N4" s="14"/>
      <c r="O4" s="14"/>
      <c r="P4" s="14"/>
      <c r="Q4" s="14" t="s">
        <v>36</v>
      </c>
      <c r="R4" s="14"/>
      <c r="S4" s="14"/>
      <c r="T4" s="14"/>
      <c r="U4" s="14"/>
    </row>
  </sheetData>
  <conditionalFormatting sqref="F1">
    <cfRule type="expression" dxfId="1" priority="2">
      <formula>LEN(F1)&gt;18</formula>
    </cfRule>
  </conditionalFormatting>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V34"/>
  <sheetViews>
    <sheetView zoomScale="85" zoomScaleNormal="85" workbookViewId="0">
      <selection activeCell="A31" sqref="A31"/>
    </sheetView>
  </sheetViews>
  <sheetFormatPr baseColWidth="10" defaultRowHeight="14.4" x14ac:dyDescent="0.3"/>
  <cols>
    <col min="1" max="1" width="32.88671875" bestFit="1" customWidth="1"/>
    <col min="2" max="2" width="5.88671875" customWidth="1"/>
    <col min="3" max="3" width="69.33203125" customWidth="1"/>
    <col min="4" max="4" width="73.44140625" customWidth="1"/>
    <col min="5" max="5" width="32.88671875" customWidth="1"/>
    <col min="6" max="6" width="10.88671875" customWidth="1"/>
    <col min="7" max="7" width="18" bestFit="1" customWidth="1"/>
    <col min="8" max="9" width="5.33203125" bestFit="1" customWidth="1"/>
    <col min="10" max="10" width="8.6640625" bestFit="1" customWidth="1"/>
    <col min="11" max="11" width="12.6640625" bestFit="1" customWidth="1"/>
    <col min="12" max="12" width="5.33203125" bestFit="1" customWidth="1"/>
    <col min="13" max="13" width="255.6640625" bestFit="1" customWidth="1"/>
    <col min="14" max="14" width="78.5546875" bestFit="1" customWidth="1"/>
    <col min="15" max="17" width="5.33203125" bestFit="1" customWidth="1"/>
    <col min="18" max="18" width="10.33203125" bestFit="1" customWidth="1"/>
    <col min="19" max="22" width="5.33203125" bestFit="1" customWidth="1"/>
  </cols>
  <sheetData>
    <row r="1" spans="1:22" ht="121.2" x14ac:dyDescent="0.3">
      <c r="A1" s="11" t="s">
        <v>24</v>
      </c>
      <c r="B1" s="11" t="s">
        <v>0</v>
      </c>
      <c r="C1" s="2" t="s">
        <v>1</v>
      </c>
      <c r="D1" s="12" t="s">
        <v>290</v>
      </c>
      <c r="E1" s="2" t="s">
        <v>2</v>
      </c>
      <c r="F1" s="3" t="s">
        <v>3</v>
      </c>
      <c r="G1" s="4" t="s">
        <v>4</v>
      </c>
      <c r="H1" s="3" t="s">
        <v>5</v>
      </c>
      <c r="I1" s="3" t="s">
        <v>6</v>
      </c>
      <c r="J1" s="3" t="s">
        <v>25</v>
      </c>
      <c r="K1" s="3" t="s">
        <v>29</v>
      </c>
      <c r="L1" s="3" t="s">
        <v>30</v>
      </c>
      <c r="M1" s="3" t="s">
        <v>11</v>
      </c>
      <c r="N1" s="3" t="s">
        <v>12</v>
      </c>
      <c r="O1" s="3" t="s">
        <v>13</v>
      </c>
      <c r="P1" s="3" t="s">
        <v>14</v>
      </c>
      <c r="Q1" s="12" t="s">
        <v>8</v>
      </c>
      <c r="R1" s="3" t="s">
        <v>19</v>
      </c>
      <c r="S1" s="3" t="s">
        <v>20</v>
      </c>
      <c r="T1" s="3" t="s">
        <v>21</v>
      </c>
      <c r="U1" s="3" t="s">
        <v>22</v>
      </c>
      <c r="V1" s="3" t="s">
        <v>23</v>
      </c>
    </row>
    <row r="2" spans="1:22" x14ac:dyDescent="0.3">
      <c r="A2" s="14" t="s">
        <v>62</v>
      </c>
      <c r="B2" s="14" t="s">
        <v>31</v>
      </c>
      <c r="C2" s="14" t="s">
        <v>70</v>
      </c>
      <c r="D2" s="13" t="s">
        <v>53</v>
      </c>
      <c r="E2" s="14" t="s">
        <v>62</v>
      </c>
      <c r="F2" s="14"/>
      <c r="G2" s="14" t="s">
        <v>83</v>
      </c>
      <c r="H2" s="14">
        <v>1</v>
      </c>
      <c r="I2" s="14">
        <v>1</v>
      </c>
      <c r="J2" s="14" t="s">
        <v>190</v>
      </c>
      <c r="K2" s="14">
        <v>1</v>
      </c>
      <c r="L2" s="14"/>
      <c r="M2" s="14" t="s">
        <v>87</v>
      </c>
      <c r="N2" s="16" t="s">
        <v>52</v>
      </c>
      <c r="O2" s="14"/>
      <c r="P2" s="14"/>
      <c r="Q2" s="14"/>
      <c r="R2" s="14" t="s">
        <v>36</v>
      </c>
      <c r="S2" s="14"/>
      <c r="T2" s="14"/>
      <c r="U2" s="14"/>
      <c r="V2" s="14"/>
    </row>
    <row r="3" spans="1:22" x14ac:dyDescent="0.3">
      <c r="A3" s="14" t="s">
        <v>64</v>
      </c>
      <c r="B3" s="14" t="s">
        <v>31</v>
      </c>
      <c r="C3" s="14" t="s">
        <v>71</v>
      </c>
      <c r="D3" s="13" t="s">
        <v>53</v>
      </c>
      <c r="E3" s="14" t="s">
        <v>64</v>
      </c>
      <c r="F3" s="14"/>
      <c r="G3" s="14" t="s">
        <v>84</v>
      </c>
      <c r="H3" s="14">
        <v>1</v>
      </c>
      <c r="I3" s="14">
        <v>1</v>
      </c>
      <c r="J3" s="14" t="s">
        <v>191</v>
      </c>
      <c r="K3" s="14" t="s">
        <v>266</v>
      </c>
      <c r="L3" s="14"/>
      <c r="M3" s="14" t="s">
        <v>86</v>
      </c>
      <c r="N3" s="16" t="s">
        <v>52</v>
      </c>
      <c r="O3" s="14"/>
      <c r="P3" s="14"/>
      <c r="Q3" s="14"/>
      <c r="R3" s="14" t="s">
        <v>36</v>
      </c>
      <c r="S3" s="14"/>
      <c r="T3" s="14"/>
      <c r="U3" s="14"/>
      <c r="V3" s="14"/>
    </row>
    <row r="4" spans="1:22" x14ac:dyDescent="0.3">
      <c r="A4" s="14" t="s">
        <v>88</v>
      </c>
      <c r="B4" s="14" t="s">
        <v>31</v>
      </c>
      <c r="C4" s="14" t="s">
        <v>90</v>
      </c>
      <c r="D4" s="13" t="s">
        <v>53</v>
      </c>
      <c r="E4" s="14" t="s">
        <v>88</v>
      </c>
      <c r="F4" s="14"/>
      <c r="G4" s="14" t="s">
        <v>89</v>
      </c>
      <c r="H4" s="14">
        <v>1</v>
      </c>
      <c r="I4" s="14">
        <v>1</v>
      </c>
      <c r="J4" s="14" t="s">
        <v>192</v>
      </c>
      <c r="K4" s="14" t="s">
        <v>267</v>
      </c>
      <c r="L4" s="14"/>
      <c r="M4" s="14" t="s">
        <v>91</v>
      </c>
      <c r="N4" s="16" t="s">
        <v>52</v>
      </c>
      <c r="O4" s="14"/>
      <c r="P4" s="14"/>
      <c r="Q4" s="14"/>
      <c r="R4" s="14" t="s">
        <v>36</v>
      </c>
      <c r="S4" s="14"/>
      <c r="T4" s="14"/>
      <c r="U4" s="14"/>
      <c r="V4" s="14"/>
    </row>
    <row r="5" spans="1:22" x14ac:dyDescent="0.3">
      <c r="A5" s="14" t="s">
        <v>63</v>
      </c>
      <c r="B5" s="14" t="s">
        <v>31</v>
      </c>
      <c r="C5" s="14" t="s">
        <v>72</v>
      </c>
      <c r="D5" s="13" t="s">
        <v>53</v>
      </c>
      <c r="E5" s="14" t="s">
        <v>63</v>
      </c>
      <c r="F5" s="14"/>
      <c r="G5" s="14" t="s">
        <v>85</v>
      </c>
      <c r="H5" s="14">
        <v>1</v>
      </c>
      <c r="I5" s="14">
        <v>1</v>
      </c>
      <c r="J5" s="14" t="s">
        <v>193</v>
      </c>
      <c r="K5" s="14" t="s">
        <v>268</v>
      </c>
      <c r="L5" s="14"/>
      <c r="M5" s="14" t="s">
        <v>92</v>
      </c>
      <c r="N5" s="14" t="s">
        <v>222</v>
      </c>
      <c r="O5" s="14"/>
      <c r="P5" s="14"/>
      <c r="Q5" s="14"/>
      <c r="R5" s="14" t="s">
        <v>36</v>
      </c>
      <c r="S5" s="14"/>
      <c r="T5" s="14"/>
      <c r="U5" s="14"/>
      <c r="V5" s="14"/>
    </row>
    <row r="6" spans="1:22" x14ac:dyDescent="0.3">
      <c r="A6" s="14" t="s">
        <v>65</v>
      </c>
      <c r="B6" s="14" t="s">
        <v>31</v>
      </c>
      <c r="C6" s="14" t="s">
        <v>73</v>
      </c>
      <c r="D6" s="13" t="s">
        <v>53</v>
      </c>
      <c r="E6" s="14" t="s">
        <v>65</v>
      </c>
      <c r="F6" s="14"/>
      <c r="G6" s="14" t="s">
        <v>78</v>
      </c>
      <c r="H6" s="14">
        <v>1</v>
      </c>
      <c r="I6" s="14">
        <v>1</v>
      </c>
      <c r="J6" s="14" t="s">
        <v>194</v>
      </c>
      <c r="K6" s="14" t="s">
        <v>269</v>
      </c>
      <c r="L6" s="14"/>
      <c r="M6" s="14" t="s">
        <v>93</v>
      </c>
      <c r="N6" s="16" t="s">
        <v>52</v>
      </c>
      <c r="O6" s="14"/>
      <c r="P6" s="14"/>
      <c r="Q6" s="14"/>
      <c r="R6" s="14" t="s">
        <v>36</v>
      </c>
      <c r="S6" s="14"/>
      <c r="T6" s="14"/>
      <c r="U6" s="14"/>
      <c r="V6" s="14"/>
    </row>
    <row r="7" spans="1:22" x14ac:dyDescent="0.3">
      <c r="A7" s="14" t="s">
        <v>66</v>
      </c>
      <c r="B7" s="14" t="s">
        <v>31</v>
      </c>
      <c r="C7" s="14" t="s">
        <v>74</v>
      </c>
      <c r="D7" s="13" t="s">
        <v>53</v>
      </c>
      <c r="E7" s="14" t="s">
        <v>66</v>
      </c>
      <c r="F7" s="14"/>
      <c r="G7" s="14" t="s">
        <v>79</v>
      </c>
      <c r="H7" s="14">
        <v>1</v>
      </c>
      <c r="I7" s="14">
        <v>1</v>
      </c>
      <c r="J7" s="14" t="s">
        <v>200</v>
      </c>
      <c r="K7" s="14" t="s">
        <v>270</v>
      </c>
      <c r="L7" s="14"/>
      <c r="M7" s="14" t="s">
        <v>94</v>
      </c>
      <c r="N7" s="16" t="s">
        <v>52</v>
      </c>
      <c r="O7" s="14"/>
      <c r="P7" s="14"/>
      <c r="Q7" s="14"/>
      <c r="R7" s="14" t="s">
        <v>36</v>
      </c>
      <c r="S7" s="14"/>
      <c r="T7" s="14"/>
      <c r="U7" s="14"/>
      <c r="V7" s="14"/>
    </row>
    <row r="8" spans="1:22" x14ac:dyDescent="0.3">
      <c r="A8" s="14" t="s">
        <v>68</v>
      </c>
      <c r="B8" s="14" t="s">
        <v>31</v>
      </c>
      <c r="C8" s="14" t="s">
        <v>76</v>
      </c>
      <c r="D8" s="13" t="s">
        <v>53</v>
      </c>
      <c r="E8" s="14" t="s">
        <v>68</v>
      </c>
      <c r="F8" s="14"/>
      <c r="G8" s="14" t="s">
        <v>81</v>
      </c>
      <c r="H8" s="14">
        <v>1</v>
      </c>
      <c r="I8" s="14">
        <v>1</v>
      </c>
      <c r="J8" s="14" t="s">
        <v>201</v>
      </c>
      <c r="K8" s="14" t="s">
        <v>271</v>
      </c>
      <c r="L8" s="14"/>
      <c r="M8" s="14" t="s">
        <v>95</v>
      </c>
      <c r="N8" s="16" t="s">
        <v>52</v>
      </c>
      <c r="O8" s="14"/>
      <c r="P8" s="14"/>
      <c r="Q8" s="14"/>
      <c r="R8" s="14" t="s">
        <v>36</v>
      </c>
      <c r="S8" s="14"/>
      <c r="T8" s="14"/>
      <c r="U8" s="14"/>
      <c r="V8" s="14"/>
    </row>
    <row r="9" spans="1:22" x14ac:dyDescent="0.3">
      <c r="A9" s="14" t="s">
        <v>69</v>
      </c>
      <c r="B9" s="14" t="s">
        <v>31</v>
      </c>
      <c r="C9" s="14" t="s">
        <v>75</v>
      </c>
      <c r="D9" s="13" t="s">
        <v>53</v>
      </c>
      <c r="E9" s="14" t="s">
        <v>69</v>
      </c>
      <c r="F9" s="14"/>
      <c r="G9" s="14" t="s">
        <v>82</v>
      </c>
      <c r="H9" s="14">
        <v>1</v>
      </c>
      <c r="I9" s="14">
        <v>1</v>
      </c>
      <c r="J9" s="14" t="s">
        <v>202</v>
      </c>
      <c r="K9" s="14" t="s">
        <v>272</v>
      </c>
      <c r="L9" s="14"/>
      <c r="M9" s="14" t="s">
        <v>96</v>
      </c>
      <c r="N9" s="16" t="s">
        <v>52</v>
      </c>
      <c r="O9" s="14"/>
      <c r="P9" s="14"/>
      <c r="Q9" s="14"/>
      <c r="R9" s="14" t="s">
        <v>36</v>
      </c>
      <c r="S9" s="14"/>
      <c r="T9" s="14"/>
      <c r="U9" s="14"/>
      <c r="V9" s="14"/>
    </row>
    <row r="10" spans="1:22" x14ac:dyDescent="0.3">
      <c r="A10" s="14" t="s">
        <v>67</v>
      </c>
      <c r="B10" s="14" t="s">
        <v>31</v>
      </c>
      <c r="C10" s="14" t="s">
        <v>77</v>
      </c>
      <c r="D10" s="13" t="s">
        <v>53</v>
      </c>
      <c r="E10" s="14" t="s">
        <v>67</v>
      </c>
      <c r="F10" s="14"/>
      <c r="G10" s="14" t="s">
        <v>80</v>
      </c>
      <c r="H10" s="14">
        <v>1</v>
      </c>
      <c r="I10" s="14">
        <v>1</v>
      </c>
      <c r="J10" s="14" t="s">
        <v>195</v>
      </c>
      <c r="K10" s="14" t="s">
        <v>273</v>
      </c>
      <c r="L10" s="14"/>
      <c r="M10" s="14" t="s">
        <v>97</v>
      </c>
      <c r="N10" s="16" t="s">
        <v>52</v>
      </c>
      <c r="O10" s="14"/>
      <c r="P10" s="14"/>
      <c r="Q10" s="14"/>
      <c r="R10" s="14" t="s">
        <v>36</v>
      </c>
      <c r="S10" s="14"/>
      <c r="T10" s="14"/>
      <c r="U10" s="14"/>
      <c r="V10" s="14"/>
    </row>
    <row r="11" spans="1:22" x14ac:dyDescent="0.3">
      <c r="A11" s="14" t="s">
        <v>106</v>
      </c>
      <c r="B11" s="14" t="s">
        <v>31</v>
      </c>
      <c r="C11" s="14" t="s">
        <v>124</v>
      </c>
      <c r="D11" s="13" t="s">
        <v>54</v>
      </c>
      <c r="E11" s="14" t="s">
        <v>106</v>
      </c>
      <c r="F11" s="14"/>
      <c r="G11" s="14" t="s">
        <v>119</v>
      </c>
      <c r="H11" s="14">
        <v>1</v>
      </c>
      <c r="I11" s="14">
        <v>1</v>
      </c>
      <c r="J11" s="14" t="s">
        <v>204</v>
      </c>
      <c r="K11" s="14" t="s">
        <v>274</v>
      </c>
      <c r="L11" s="14"/>
      <c r="M11" s="14" t="s">
        <v>136</v>
      </c>
      <c r="N11" s="16" t="s">
        <v>52</v>
      </c>
      <c r="O11" s="14"/>
      <c r="P11" s="14"/>
      <c r="Q11" s="14"/>
      <c r="R11" s="14" t="s">
        <v>36</v>
      </c>
      <c r="S11" s="14"/>
      <c r="T11" s="14"/>
      <c r="U11" s="14"/>
      <c r="V11" s="14"/>
    </row>
    <row r="12" spans="1:22" x14ac:dyDescent="0.3">
      <c r="A12" s="14" t="s">
        <v>109</v>
      </c>
      <c r="B12" s="14" t="s">
        <v>31</v>
      </c>
      <c r="C12" s="14" t="s">
        <v>125</v>
      </c>
      <c r="D12" s="13" t="s">
        <v>54</v>
      </c>
      <c r="E12" s="14" t="s">
        <v>109</v>
      </c>
      <c r="F12" s="14"/>
      <c r="G12" s="14" t="s">
        <v>121</v>
      </c>
      <c r="H12" s="14">
        <v>1</v>
      </c>
      <c r="I12" s="14">
        <v>1</v>
      </c>
      <c r="J12" s="14" t="s">
        <v>205</v>
      </c>
      <c r="K12" s="14" t="s">
        <v>275</v>
      </c>
      <c r="L12" s="14"/>
      <c r="M12" s="14" t="s">
        <v>139</v>
      </c>
      <c r="N12" s="16" t="s">
        <v>52</v>
      </c>
      <c r="O12" s="14"/>
      <c r="P12" s="14"/>
      <c r="Q12" s="14"/>
      <c r="R12" s="14" t="s">
        <v>36</v>
      </c>
      <c r="S12" s="14"/>
      <c r="T12" s="14"/>
      <c r="U12" s="14"/>
      <c r="V12" s="14"/>
    </row>
    <row r="13" spans="1:22" x14ac:dyDescent="0.3">
      <c r="A13" s="14" t="s">
        <v>107</v>
      </c>
      <c r="B13" s="14" t="s">
        <v>31</v>
      </c>
      <c r="C13" s="14" t="s">
        <v>126</v>
      </c>
      <c r="D13" s="13" t="s">
        <v>54</v>
      </c>
      <c r="E13" s="14" t="s">
        <v>107</v>
      </c>
      <c r="F13" s="14"/>
      <c r="G13" s="14" t="s">
        <v>107</v>
      </c>
      <c r="H13" s="14">
        <v>1</v>
      </c>
      <c r="I13" s="14">
        <v>1</v>
      </c>
      <c r="J13" s="14" t="s">
        <v>206</v>
      </c>
      <c r="K13" s="14" t="s">
        <v>99</v>
      </c>
      <c r="L13" s="14"/>
      <c r="M13" s="14" t="s">
        <v>137</v>
      </c>
      <c r="N13" s="16" t="s">
        <v>52</v>
      </c>
      <c r="O13" s="14"/>
      <c r="P13" s="14"/>
      <c r="Q13" s="14"/>
      <c r="R13" s="14" t="s">
        <v>36</v>
      </c>
      <c r="S13" s="14"/>
      <c r="T13" s="14"/>
      <c r="U13" s="14"/>
      <c r="V13" s="14"/>
    </row>
    <row r="14" spans="1:22" x14ac:dyDescent="0.3">
      <c r="A14" s="14" t="s">
        <v>110</v>
      </c>
      <c r="B14" s="14" t="s">
        <v>31</v>
      </c>
      <c r="C14" s="14" t="s">
        <v>127</v>
      </c>
      <c r="D14" s="13" t="s">
        <v>54</v>
      </c>
      <c r="E14" s="14" t="s">
        <v>110</v>
      </c>
      <c r="F14" s="14"/>
      <c r="G14" s="14" t="s">
        <v>110</v>
      </c>
      <c r="H14" s="14">
        <v>1</v>
      </c>
      <c r="I14" s="14">
        <v>1</v>
      </c>
      <c r="J14" s="14" t="s">
        <v>207</v>
      </c>
      <c r="K14" s="14" t="s">
        <v>111</v>
      </c>
      <c r="L14" s="14"/>
      <c r="M14" s="14" t="s">
        <v>147</v>
      </c>
      <c r="N14" s="16" t="s">
        <v>52</v>
      </c>
      <c r="O14" s="14"/>
      <c r="P14" s="14"/>
      <c r="Q14" s="14"/>
      <c r="R14" s="14" t="s">
        <v>36</v>
      </c>
      <c r="S14" s="14"/>
      <c r="T14" s="14"/>
      <c r="U14" s="14"/>
      <c r="V14" s="14"/>
    </row>
    <row r="15" spans="1:22" x14ac:dyDescent="0.3">
      <c r="A15" s="14" t="s">
        <v>108</v>
      </c>
      <c r="B15" s="14" t="s">
        <v>31</v>
      </c>
      <c r="C15" s="14" t="s">
        <v>128</v>
      </c>
      <c r="D15" s="13" t="s">
        <v>54</v>
      </c>
      <c r="E15" s="14" t="s">
        <v>108</v>
      </c>
      <c r="F15" s="14"/>
      <c r="G15" s="14" t="s">
        <v>108</v>
      </c>
      <c r="H15" s="14">
        <v>1</v>
      </c>
      <c r="I15" s="14">
        <v>1</v>
      </c>
      <c r="J15" s="14" t="s">
        <v>203</v>
      </c>
      <c r="K15" s="14" t="s">
        <v>100</v>
      </c>
      <c r="L15" s="14"/>
      <c r="M15" s="14" t="s">
        <v>138</v>
      </c>
      <c r="N15" s="16" t="s">
        <v>52</v>
      </c>
      <c r="O15" s="14"/>
      <c r="P15" s="14"/>
      <c r="Q15" s="14"/>
      <c r="R15" s="14" t="s">
        <v>36</v>
      </c>
      <c r="S15" s="14"/>
      <c r="T15" s="14"/>
      <c r="U15" s="14"/>
      <c r="V15" s="14"/>
    </row>
    <row r="16" spans="1:22" x14ac:dyDescent="0.3">
      <c r="A16" s="14" t="s">
        <v>118</v>
      </c>
      <c r="B16" s="14" t="s">
        <v>31</v>
      </c>
      <c r="C16" s="14" t="s">
        <v>129</v>
      </c>
      <c r="D16" s="13" t="s">
        <v>54</v>
      </c>
      <c r="E16" s="14" t="s">
        <v>118</v>
      </c>
      <c r="F16" s="14"/>
      <c r="G16" s="14" t="s">
        <v>120</v>
      </c>
      <c r="H16" s="14">
        <v>1</v>
      </c>
      <c r="I16" s="14">
        <v>1</v>
      </c>
      <c r="J16" s="14" t="s">
        <v>209</v>
      </c>
      <c r="K16" s="14" t="s">
        <v>210</v>
      </c>
      <c r="L16" s="14"/>
      <c r="M16" s="14" t="s">
        <v>140</v>
      </c>
      <c r="N16" s="16" t="s">
        <v>52</v>
      </c>
      <c r="O16" s="14"/>
      <c r="P16" s="14"/>
      <c r="Q16" s="14"/>
      <c r="R16" s="14" t="s">
        <v>36</v>
      </c>
      <c r="S16" s="14"/>
      <c r="T16" s="14"/>
      <c r="U16" s="14"/>
      <c r="V16" s="14"/>
    </row>
    <row r="17" spans="1:22" ht="28.8" x14ac:dyDescent="0.3">
      <c r="A17" s="14" t="s">
        <v>117</v>
      </c>
      <c r="B17" s="14" t="s">
        <v>31</v>
      </c>
      <c r="C17" s="14" t="s">
        <v>130</v>
      </c>
      <c r="D17" s="13" t="s">
        <v>54</v>
      </c>
      <c r="E17" s="14" t="s">
        <v>117</v>
      </c>
      <c r="F17" s="14"/>
      <c r="G17" s="14" t="s">
        <v>122</v>
      </c>
      <c r="H17" s="14">
        <v>1</v>
      </c>
      <c r="I17" s="14">
        <v>1</v>
      </c>
      <c r="J17" s="14" t="s">
        <v>211</v>
      </c>
      <c r="K17" s="14" t="s">
        <v>101</v>
      </c>
      <c r="L17" s="14"/>
      <c r="M17" s="16" t="s">
        <v>141</v>
      </c>
      <c r="N17" s="16" t="s">
        <v>52</v>
      </c>
      <c r="O17" s="14"/>
      <c r="P17" s="14"/>
      <c r="Q17" s="14"/>
      <c r="R17" s="14" t="s">
        <v>36</v>
      </c>
      <c r="S17" s="14"/>
      <c r="T17" s="14"/>
      <c r="U17" s="14"/>
      <c r="V17" s="14"/>
    </row>
    <row r="18" spans="1:22" x14ac:dyDescent="0.3">
      <c r="A18" s="14" t="s">
        <v>116</v>
      </c>
      <c r="B18" s="14" t="s">
        <v>31</v>
      </c>
      <c r="C18" s="14" t="s">
        <v>131</v>
      </c>
      <c r="D18" s="13" t="s">
        <v>54</v>
      </c>
      <c r="E18" s="14" t="s">
        <v>116</v>
      </c>
      <c r="F18" s="14"/>
      <c r="G18" s="14" t="s">
        <v>116</v>
      </c>
      <c r="H18" s="14">
        <v>1</v>
      </c>
      <c r="I18" s="14">
        <v>1</v>
      </c>
      <c r="J18" s="14" t="s">
        <v>212</v>
      </c>
      <c r="K18" s="14" t="s">
        <v>102</v>
      </c>
      <c r="L18" s="14"/>
      <c r="M18" s="14" t="s">
        <v>142</v>
      </c>
      <c r="N18" s="16" t="s">
        <v>52</v>
      </c>
      <c r="O18" s="14"/>
      <c r="P18" s="14"/>
      <c r="Q18" s="14"/>
      <c r="R18" s="14" t="s">
        <v>36</v>
      </c>
      <c r="S18" s="14"/>
      <c r="T18" s="14"/>
      <c r="U18" s="14"/>
      <c r="V18" s="14"/>
    </row>
    <row r="19" spans="1:22" x14ac:dyDescent="0.3">
      <c r="A19" s="14" t="s">
        <v>115</v>
      </c>
      <c r="B19" s="14" t="s">
        <v>31</v>
      </c>
      <c r="C19" s="14" t="s">
        <v>132</v>
      </c>
      <c r="D19" s="13" t="s">
        <v>54</v>
      </c>
      <c r="E19" s="14" t="s">
        <v>115</v>
      </c>
      <c r="F19" s="14"/>
      <c r="G19" s="14" t="s">
        <v>123</v>
      </c>
      <c r="H19" s="14">
        <v>1</v>
      </c>
      <c r="I19" s="14">
        <v>1</v>
      </c>
      <c r="J19" s="14" t="s">
        <v>188</v>
      </c>
      <c r="K19" s="14" t="s">
        <v>276</v>
      </c>
      <c r="L19" s="14"/>
      <c r="M19" s="14" t="s">
        <v>143</v>
      </c>
      <c r="N19" s="16" t="s">
        <v>52</v>
      </c>
      <c r="O19" s="14"/>
      <c r="P19" s="14"/>
      <c r="Q19" s="14"/>
      <c r="R19" s="14" t="s">
        <v>36</v>
      </c>
      <c r="S19" s="14"/>
      <c r="T19" s="14"/>
      <c r="U19" s="14"/>
      <c r="V19" s="14"/>
    </row>
    <row r="20" spans="1:22" x14ac:dyDescent="0.3">
      <c r="A20" s="14" t="s">
        <v>114</v>
      </c>
      <c r="B20" s="14" t="s">
        <v>31</v>
      </c>
      <c r="C20" s="14" t="s">
        <v>133</v>
      </c>
      <c r="D20" s="13" t="s">
        <v>54</v>
      </c>
      <c r="E20" s="14" t="s">
        <v>114</v>
      </c>
      <c r="F20" s="14"/>
      <c r="G20" s="14" t="s">
        <v>114</v>
      </c>
      <c r="H20" s="14">
        <v>1</v>
      </c>
      <c r="I20" s="14">
        <v>1</v>
      </c>
      <c r="J20" s="14" t="s">
        <v>208</v>
      </c>
      <c r="K20" s="14" t="s">
        <v>103</v>
      </c>
      <c r="L20" s="14"/>
      <c r="M20" s="14" t="s">
        <v>144</v>
      </c>
      <c r="N20" s="16" t="s">
        <v>52</v>
      </c>
      <c r="O20" s="14"/>
      <c r="P20" s="14"/>
      <c r="Q20" s="14"/>
      <c r="R20" s="14" t="s">
        <v>36</v>
      </c>
      <c r="S20" s="14"/>
      <c r="T20" s="14"/>
      <c r="U20" s="14"/>
      <c r="V20" s="14"/>
    </row>
    <row r="21" spans="1:22" x14ac:dyDescent="0.3">
      <c r="A21" s="14" t="s">
        <v>113</v>
      </c>
      <c r="B21" s="14" t="s">
        <v>31</v>
      </c>
      <c r="C21" s="14" t="s">
        <v>134</v>
      </c>
      <c r="D21" s="13" t="s">
        <v>54</v>
      </c>
      <c r="E21" s="14" t="s">
        <v>113</v>
      </c>
      <c r="F21" s="14"/>
      <c r="G21" s="14" t="s">
        <v>113</v>
      </c>
      <c r="H21" s="14">
        <v>1</v>
      </c>
      <c r="I21" s="14">
        <v>1</v>
      </c>
      <c r="J21" s="14" t="s">
        <v>189</v>
      </c>
      <c r="K21" s="14" t="s">
        <v>104</v>
      </c>
      <c r="L21" s="14"/>
      <c r="M21" s="14" t="s">
        <v>145</v>
      </c>
      <c r="N21" s="16" t="s">
        <v>52</v>
      </c>
      <c r="O21" s="14"/>
      <c r="P21" s="14"/>
      <c r="Q21" s="14"/>
      <c r="R21" s="14" t="s">
        <v>36</v>
      </c>
      <c r="S21" s="14"/>
      <c r="T21" s="14"/>
      <c r="U21" s="14"/>
      <c r="V21" s="14"/>
    </row>
    <row r="22" spans="1:22" x14ac:dyDescent="0.3">
      <c r="A22" s="14" t="s">
        <v>112</v>
      </c>
      <c r="B22" s="14" t="s">
        <v>31</v>
      </c>
      <c r="C22" s="14" t="s">
        <v>135</v>
      </c>
      <c r="D22" s="13" t="s">
        <v>54</v>
      </c>
      <c r="E22" s="14" t="s">
        <v>112</v>
      </c>
      <c r="F22" s="14"/>
      <c r="G22" s="14" t="s">
        <v>289</v>
      </c>
      <c r="H22" s="14">
        <v>1</v>
      </c>
      <c r="I22" s="14">
        <v>1</v>
      </c>
      <c r="J22" s="14" t="s">
        <v>213</v>
      </c>
      <c r="K22" s="14" t="s">
        <v>105</v>
      </c>
      <c r="L22" s="14"/>
      <c r="M22" s="14" t="s">
        <v>146</v>
      </c>
      <c r="N22" s="16" t="s">
        <v>52</v>
      </c>
      <c r="O22" s="14"/>
      <c r="P22" s="14"/>
      <c r="Q22" s="14"/>
      <c r="R22" s="14" t="s">
        <v>36</v>
      </c>
      <c r="S22" s="14"/>
      <c r="T22" s="14"/>
      <c r="U22" s="14"/>
      <c r="V22" s="14"/>
    </row>
    <row r="23" spans="1:22" x14ac:dyDescent="0.3">
      <c r="A23" s="14" t="s">
        <v>172</v>
      </c>
      <c r="B23" s="14" t="s">
        <v>31</v>
      </c>
      <c r="C23" s="14" t="s">
        <v>154</v>
      </c>
      <c r="D23" s="13" t="s">
        <v>55</v>
      </c>
      <c r="E23" s="14" t="s">
        <v>172</v>
      </c>
      <c r="F23" s="14" t="s">
        <v>184</v>
      </c>
      <c r="G23" s="14" t="s">
        <v>166</v>
      </c>
      <c r="H23" s="14">
        <v>1</v>
      </c>
      <c r="I23" s="14">
        <v>1</v>
      </c>
      <c r="J23" s="14" t="s">
        <v>214</v>
      </c>
      <c r="K23" s="14" t="s">
        <v>277</v>
      </c>
      <c r="L23" s="14"/>
      <c r="M23" s="14" t="s">
        <v>185</v>
      </c>
      <c r="N23" s="16" t="s">
        <v>52</v>
      </c>
      <c r="O23" s="14"/>
      <c r="P23" s="14"/>
      <c r="Q23" s="14"/>
      <c r="R23" s="14" t="s">
        <v>36</v>
      </c>
      <c r="S23" s="14"/>
      <c r="T23" s="14"/>
      <c r="U23" s="14"/>
      <c r="V23" s="14"/>
    </row>
    <row r="24" spans="1:22" x14ac:dyDescent="0.3">
      <c r="A24" s="14" t="s">
        <v>173</v>
      </c>
      <c r="B24" s="14" t="s">
        <v>31</v>
      </c>
      <c r="C24" s="14" t="s">
        <v>155</v>
      </c>
      <c r="D24" s="13" t="s">
        <v>55</v>
      </c>
      <c r="E24" s="14" t="s">
        <v>173</v>
      </c>
      <c r="F24" s="14"/>
      <c r="G24" s="14" t="s">
        <v>167</v>
      </c>
      <c r="H24" s="14">
        <v>1</v>
      </c>
      <c r="I24" s="14">
        <v>1</v>
      </c>
      <c r="J24" s="14" t="s">
        <v>196</v>
      </c>
      <c r="K24" s="14" t="s">
        <v>278</v>
      </c>
      <c r="L24" s="14"/>
      <c r="M24" s="14" t="s">
        <v>232</v>
      </c>
      <c r="N24" s="14" t="s">
        <v>222</v>
      </c>
      <c r="O24" s="14"/>
      <c r="P24" s="14"/>
      <c r="Q24" s="14"/>
      <c r="R24" s="14" t="s">
        <v>36</v>
      </c>
      <c r="S24" s="14"/>
      <c r="T24" s="14"/>
      <c r="U24" s="14"/>
      <c r="V24" s="14"/>
    </row>
    <row r="25" spans="1:22" x14ac:dyDescent="0.3">
      <c r="A25" s="14" t="s">
        <v>174</v>
      </c>
      <c r="B25" s="14" t="s">
        <v>31</v>
      </c>
      <c r="C25" s="14" t="s">
        <v>156</v>
      </c>
      <c r="D25" s="13" t="s">
        <v>55</v>
      </c>
      <c r="E25" s="14" t="s">
        <v>174</v>
      </c>
      <c r="F25" s="14" t="s">
        <v>187</v>
      </c>
      <c r="G25" s="14" t="s">
        <v>168</v>
      </c>
      <c r="H25" s="14">
        <v>1</v>
      </c>
      <c r="I25" s="14">
        <v>1</v>
      </c>
      <c r="J25" s="14" t="s">
        <v>216</v>
      </c>
      <c r="K25" s="14" t="s">
        <v>279</v>
      </c>
      <c r="L25" s="14"/>
      <c r="M25" s="14" t="s">
        <v>231</v>
      </c>
      <c r="N25" s="16" t="s">
        <v>52</v>
      </c>
      <c r="O25" s="14"/>
      <c r="P25" s="14"/>
      <c r="Q25" s="14"/>
      <c r="R25" s="14" t="s">
        <v>36</v>
      </c>
      <c r="S25" s="14"/>
      <c r="T25" s="14"/>
      <c r="U25" s="14"/>
      <c r="V25" s="14"/>
    </row>
    <row r="26" spans="1:22" x14ac:dyDescent="0.3">
      <c r="A26" s="14" t="s">
        <v>175</v>
      </c>
      <c r="B26" s="14" t="s">
        <v>31</v>
      </c>
      <c r="C26" s="14" t="s">
        <v>157</v>
      </c>
      <c r="D26" s="13" t="s">
        <v>55</v>
      </c>
      <c r="E26" s="14" t="s">
        <v>175</v>
      </c>
      <c r="F26" s="14"/>
      <c r="G26" s="14" t="s">
        <v>148</v>
      </c>
      <c r="H26" s="14">
        <v>1</v>
      </c>
      <c r="I26" s="14">
        <v>1</v>
      </c>
      <c r="J26" s="14" t="s">
        <v>215</v>
      </c>
      <c r="K26" s="14" t="s">
        <v>280</v>
      </c>
      <c r="L26" s="14"/>
      <c r="M26" s="14" t="s">
        <v>225</v>
      </c>
      <c r="N26" s="14" t="s">
        <v>222</v>
      </c>
      <c r="O26" s="14"/>
      <c r="P26" s="14"/>
      <c r="Q26" s="14"/>
      <c r="R26" s="14" t="s">
        <v>36</v>
      </c>
      <c r="S26" s="14"/>
      <c r="T26" s="14"/>
      <c r="U26" s="14"/>
      <c r="V26" s="14"/>
    </row>
    <row r="27" spans="1:22" x14ac:dyDescent="0.3">
      <c r="A27" s="14" t="s">
        <v>176</v>
      </c>
      <c r="B27" s="14" t="s">
        <v>31</v>
      </c>
      <c r="C27" s="14" t="s">
        <v>158</v>
      </c>
      <c r="D27" s="13" t="s">
        <v>55</v>
      </c>
      <c r="E27" s="14" t="s">
        <v>176</v>
      </c>
      <c r="F27" s="14"/>
      <c r="G27" s="14" t="s">
        <v>149</v>
      </c>
      <c r="H27" s="14">
        <v>1</v>
      </c>
      <c r="I27" s="14">
        <v>1</v>
      </c>
      <c r="J27" s="14" t="s">
        <v>197</v>
      </c>
      <c r="K27" s="14" t="s">
        <v>281</v>
      </c>
      <c r="L27" s="14"/>
      <c r="M27" s="14" t="s">
        <v>226</v>
      </c>
      <c r="N27" s="14" t="s">
        <v>222</v>
      </c>
      <c r="O27" s="14"/>
      <c r="P27" s="14"/>
      <c r="Q27" s="14"/>
      <c r="R27" s="14" t="s">
        <v>36</v>
      </c>
      <c r="S27" s="14"/>
      <c r="T27" s="14"/>
      <c r="U27" s="14"/>
      <c r="V27" s="14"/>
    </row>
    <row r="28" spans="1:22" x14ac:dyDescent="0.3">
      <c r="A28" s="14" t="s">
        <v>177</v>
      </c>
      <c r="B28" s="14" t="s">
        <v>31</v>
      </c>
      <c r="C28" s="14" t="s">
        <v>159</v>
      </c>
      <c r="D28" s="13" t="s">
        <v>55</v>
      </c>
      <c r="E28" s="14" t="s">
        <v>177</v>
      </c>
      <c r="F28" s="14"/>
      <c r="G28" s="14" t="s">
        <v>169</v>
      </c>
      <c r="H28" s="14">
        <v>1</v>
      </c>
      <c r="I28" s="14">
        <v>1</v>
      </c>
      <c r="J28" s="14" t="s">
        <v>219</v>
      </c>
      <c r="K28" s="14" t="s">
        <v>282</v>
      </c>
      <c r="L28" s="14"/>
      <c r="M28" s="14" t="s">
        <v>227</v>
      </c>
      <c r="N28" s="14" t="s">
        <v>222</v>
      </c>
      <c r="O28" s="14"/>
      <c r="P28" s="14"/>
      <c r="Q28" s="14"/>
      <c r="R28" s="14" t="s">
        <v>36</v>
      </c>
      <c r="S28" s="14"/>
      <c r="T28" s="14"/>
      <c r="U28" s="14"/>
      <c r="V28" s="14"/>
    </row>
    <row r="29" spans="1:22" x14ac:dyDescent="0.3">
      <c r="A29" s="14" t="s">
        <v>178</v>
      </c>
      <c r="B29" s="14" t="s">
        <v>31</v>
      </c>
      <c r="C29" s="14" t="s">
        <v>160</v>
      </c>
      <c r="D29" s="13" t="s">
        <v>55</v>
      </c>
      <c r="E29" s="14" t="s">
        <v>178</v>
      </c>
      <c r="F29" s="14"/>
      <c r="G29" s="14" t="s">
        <v>150</v>
      </c>
      <c r="H29" s="14">
        <v>1</v>
      </c>
      <c r="I29" s="14">
        <v>1</v>
      </c>
      <c r="J29" s="14" t="s">
        <v>218</v>
      </c>
      <c r="K29" s="14" t="s">
        <v>283</v>
      </c>
      <c r="L29" s="14"/>
      <c r="M29" s="14" t="s">
        <v>186</v>
      </c>
      <c r="N29" s="16" t="s">
        <v>52</v>
      </c>
      <c r="O29" s="14"/>
      <c r="P29" s="14"/>
      <c r="Q29" s="14"/>
      <c r="R29" s="14" t="s">
        <v>36</v>
      </c>
      <c r="S29" s="14"/>
      <c r="T29" s="14"/>
      <c r="U29" s="14"/>
      <c r="V29" s="14"/>
    </row>
    <row r="30" spans="1:22" x14ac:dyDescent="0.3">
      <c r="A30" s="14" t="s">
        <v>179</v>
      </c>
      <c r="B30" s="14" t="s">
        <v>31</v>
      </c>
      <c r="C30" s="14" t="s">
        <v>161</v>
      </c>
      <c r="D30" s="13" t="s">
        <v>55</v>
      </c>
      <c r="E30" s="14" t="s">
        <v>179</v>
      </c>
      <c r="F30" s="14"/>
      <c r="G30" s="14" t="s">
        <v>151</v>
      </c>
      <c r="H30" s="14">
        <v>1</v>
      </c>
      <c r="I30" s="14">
        <v>1</v>
      </c>
      <c r="J30" s="14" t="s">
        <v>198</v>
      </c>
      <c r="K30" s="14" t="s">
        <v>284</v>
      </c>
      <c r="L30" s="14"/>
      <c r="M30" s="14" t="s">
        <v>224</v>
      </c>
      <c r="N30" s="14" t="s">
        <v>222</v>
      </c>
      <c r="O30" s="14"/>
      <c r="P30" s="14"/>
      <c r="Q30" s="14"/>
      <c r="R30" s="14" t="s">
        <v>36</v>
      </c>
      <c r="S30" s="14"/>
      <c r="T30" s="14"/>
      <c r="U30" s="14"/>
      <c r="V30" s="14"/>
    </row>
    <row r="31" spans="1:22" x14ac:dyDescent="0.3">
      <c r="A31" s="14" t="s">
        <v>180</v>
      </c>
      <c r="B31" s="14" t="s">
        <v>31</v>
      </c>
      <c r="C31" s="14" t="s">
        <v>162</v>
      </c>
      <c r="D31" s="13" t="s">
        <v>55</v>
      </c>
      <c r="E31" s="14" t="s">
        <v>180</v>
      </c>
      <c r="F31" s="14"/>
      <c r="G31" s="14" t="s">
        <v>170</v>
      </c>
      <c r="H31" s="14">
        <v>1</v>
      </c>
      <c r="I31" s="14">
        <v>1</v>
      </c>
      <c r="J31" s="14" t="s">
        <v>220</v>
      </c>
      <c r="K31" s="14" t="s">
        <v>285</v>
      </c>
      <c r="L31" s="14"/>
      <c r="M31" s="14" t="s">
        <v>223</v>
      </c>
      <c r="N31" s="14" t="s">
        <v>222</v>
      </c>
      <c r="O31" s="14"/>
      <c r="P31" s="14"/>
      <c r="Q31" s="14"/>
      <c r="R31" s="14" t="s">
        <v>36</v>
      </c>
      <c r="S31" s="14"/>
      <c r="T31" s="14"/>
      <c r="U31" s="14"/>
      <c r="V31" s="14"/>
    </row>
    <row r="32" spans="1:22" x14ac:dyDescent="0.3">
      <c r="A32" s="14" t="s">
        <v>181</v>
      </c>
      <c r="B32" s="14" t="s">
        <v>31</v>
      </c>
      <c r="C32" s="14" t="s">
        <v>163</v>
      </c>
      <c r="D32" s="13" t="s">
        <v>55</v>
      </c>
      <c r="E32" s="14" t="s">
        <v>181</v>
      </c>
      <c r="F32" s="14"/>
      <c r="G32" s="14" t="s">
        <v>152</v>
      </c>
      <c r="H32" s="14">
        <v>1</v>
      </c>
      <c r="I32" s="14">
        <v>1</v>
      </c>
      <c r="J32" s="14" t="s">
        <v>217</v>
      </c>
      <c r="K32" s="14" t="s">
        <v>286</v>
      </c>
      <c r="L32" s="14"/>
      <c r="M32" s="14" t="s">
        <v>230</v>
      </c>
      <c r="N32" s="14" t="s">
        <v>222</v>
      </c>
      <c r="O32" s="14"/>
      <c r="P32" s="14"/>
      <c r="Q32" s="14"/>
      <c r="R32" s="14" t="s">
        <v>36</v>
      </c>
      <c r="S32" s="14"/>
      <c r="T32" s="14"/>
      <c r="U32" s="14"/>
      <c r="V32" s="14"/>
    </row>
    <row r="33" spans="1:22" x14ac:dyDescent="0.3">
      <c r="A33" s="14" t="s">
        <v>182</v>
      </c>
      <c r="B33" s="14" t="s">
        <v>31</v>
      </c>
      <c r="C33" s="14" t="s">
        <v>164</v>
      </c>
      <c r="D33" s="13" t="s">
        <v>55</v>
      </c>
      <c r="E33" s="14" t="s">
        <v>182</v>
      </c>
      <c r="F33" s="14"/>
      <c r="G33" s="14" t="s">
        <v>153</v>
      </c>
      <c r="H33" s="14">
        <v>1</v>
      </c>
      <c r="I33" s="14">
        <v>1</v>
      </c>
      <c r="J33" s="14" t="s">
        <v>199</v>
      </c>
      <c r="K33" s="14" t="s">
        <v>287</v>
      </c>
      <c r="L33" s="14"/>
      <c r="M33" s="14" t="s">
        <v>229</v>
      </c>
      <c r="N33" s="14" t="s">
        <v>222</v>
      </c>
      <c r="O33" s="14"/>
      <c r="P33" s="14"/>
      <c r="Q33" s="14"/>
      <c r="R33" s="14" t="s">
        <v>36</v>
      </c>
      <c r="S33" s="14"/>
      <c r="T33" s="14"/>
      <c r="U33" s="14"/>
      <c r="V33" s="14"/>
    </row>
    <row r="34" spans="1:22" x14ac:dyDescent="0.3">
      <c r="A34" s="14" t="s">
        <v>183</v>
      </c>
      <c r="B34" s="14" t="s">
        <v>31</v>
      </c>
      <c r="C34" s="14" t="s">
        <v>165</v>
      </c>
      <c r="D34" s="13" t="s">
        <v>55</v>
      </c>
      <c r="E34" s="14" t="s">
        <v>183</v>
      </c>
      <c r="F34" s="14"/>
      <c r="G34" s="14" t="s">
        <v>171</v>
      </c>
      <c r="H34" s="14">
        <v>1</v>
      </c>
      <c r="I34" s="14">
        <v>1</v>
      </c>
      <c r="J34" s="14" t="s">
        <v>221</v>
      </c>
      <c r="K34" s="14" t="s">
        <v>288</v>
      </c>
      <c r="L34" s="14"/>
      <c r="M34" s="14" t="s">
        <v>228</v>
      </c>
      <c r="N34" s="16" t="s">
        <v>52</v>
      </c>
      <c r="O34" s="14"/>
      <c r="P34" s="14"/>
      <c r="Q34" s="14"/>
      <c r="R34" s="14" t="s">
        <v>36</v>
      </c>
      <c r="S34" s="14"/>
      <c r="T34" s="14"/>
      <c r="U34" s="14"/>
      <c r="V34" s="14"/>
    </row>
  </sheetData>
  <conditionalFormatting sqref="G1">
    <cfRule type="expression" dxfId="0" priority="4">
      <formula>LEN(G1)&gt;18</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property-def</vt:lpstr>
      <vt:lpstr>Tabelle1</vt:lpstr>
      <vt:lpstr>Tabelle5</vt:lpstr>
      <vt:lpstr>value-list-def</vt:lpstr>
      <vt:lpstr>term-def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Sapel, Patrick</dc:creator>
  <cp:lastModifiedBy>Sapel, Patrick</cp:lastModifiedBy>
  <dcterms:created xsi:type="dcterms:W3CDTF">2023-07-15T10:05:58Z</dcterms:created>
  <dcterms:modified xsi:type="dcterms:W3CDTF">2023-09-20T06:58:42Z</dcterms:modified>
</cp:coreProperties>
</file>