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1"/>
  <c r="A21"/>
  <c r="B2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9"/>
  <c r="B19"/>
  <c r="B20" s="1"/>
  <c r="A20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3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I2" i="2" l="1"/>
  <c r="B2"/>
  <c r="F2" l="1"/>
  <c r="G2" s="1"/>
  <c r="B3" s="1"/>
  <c r="C2"/>
  <c r="D2" s="1"/>
  <c r="C2" i="3" s="1"/>
  <c r="A3" i="2" l="1"/>
  <c r="A2" i="3" s="1"/>
  <c r="B2" s="1"/>
  <c r="E3"/>
  <c r="D2"/>
  <c r="C3" i="2" l="1"/>
  <c r="D3" s="1"/>
  <c r="C3" i="3" s="1"/>
  <c r="J3" i="2"/>
  <c r="F3"/>
  <c r="G3" s="1"/>
  <c r="L3"/>
  <c r="H3"/>
  <c r="I3" s="1"/>
  <c r="K3"/>
  <c r="B4" l="1"/>
  <c r="A4"/>
  <c r="A3" i="3" s="1"/>
  <c r="B3" s="1"/>
  <c r="D3"/>
  <c r="F4" i="2" l="1"/>
  <c r="G4" s="1"/>
  <c r="K4"/>
  <c r="C4"/>
  <c r="D4" s="1"/>
  <c r="C4" i="3" s="1"/>
  <c r="H4" i="2"/>
  <c r="I4" s="1"/>
  <c r="L4"/>
  <c r="J4"/>
  <c r="E4" i="3"/>
  <c r="D4" l="1"/>
  <c r="B5" i="2"/>
  <c r="A5"/>
  <c r="A4" i="3" s="1"/>
  <c r="B4" s="1"/>
  <c r="C5" i="2" l="1"/>
  <c r="D5" i="3" s="1"/>
  <c r="F5" i="2"/>
  <c r="G5" s="1"/>
  <c r="J5"/>
  <c r="K5"/>
  <c r="L5"/>
  <c r="H5"/>
  <c r="I5" s="1"/>
  <c r="E5" i="3"/>
  <c r="D5" i="2" l="1"/>
  <c r="B6"/>
  <c r="A6"/>
  <c r="A5" i="3" s="1"/>
  <c r="C5"/>
  <c r="K6" i="2" l="1"/>
  <c r="C6"/>
  <c r="D6" s="1"/>
  <c r="H6"/>
  <c r="I6" s="1"/>
  <c r="L6"/>
  <c r="J6"/>
  <c r="F6"/>
  <c r="G6" s="1"/>
  <c r="B5" i="3"/>
  <c r="E6"/>
  <c r="D6" l="1"/>
  <c r="B7" i="2"/>
  <c r="A7"/>
  <c r="A6" i="3" s="1"/>
  <c r="B6" s="1"/>
  <c r="C6"/>
  <c r="C7" i="2" l="1"/>
  <c r="D7" s="1"/>
  <c r="C7" i="3" s="1"/>
  <c r="H7" i="2"/>
  <c r="I7" s="1"/>
  <c r="L7"/>
  <c r="J7"/>
  <c r="K7"/>
  <c r="F7"/>
  <c r="G7" s="1"/>
  <c r="E7" i="3"/>
  <c r="B8" i="2" l="1"/>
  <c r="A8"/>
  <c r="A7" i="3" s="1"/>
  <c r="B7" s="1"/>
  <c r="D7"/>
  <c r="D8" i="2" l="1"/>
  <c r="K8" s="1"/>
  <c r="F8"/>
  <c r="C8"/>
  <c r="L8" s="1"/>
  <c r="G8"/>
  <c r="H8"/>
  <c r="I8" s="1"/>
  <c r="E8" i="3"/>
  <c r="B9" i="2" l="1"/>
  <c r="D8" i="3"/>
  <c r="A9" i="2"/>
  <c r="A8" i="3" s="1"/>
  <c r="J8" i="2"/>
  <c r="C8" i="3" l="1"/>
  <c r="B8"/>
  <c r="K9" i="2"/>
  <c r="F9"/>
  <c r="G9" s="1"/>
  <c r="J9"/>
  <c r="H9"/>
  <c r="I9" s="1"/>
  <c r="C9"/>
  <c r="D9" s="1"/>
  <c r="L9"/>
  <c r="E9" i="3"/>
  <c r="B10" i="2" l="1"/>
  <c r="D9" i="3"/>
  <c r="A10" i="2"/>
  <c r="A9" i="3" s="1"/>
  <c r="B9" s="1"/>
  <c r="L10" i="2" l="1"/>
  <c r="K10"/>
  <c r="C10"/>
  <c r="D10" s="1"/>
  <c r="C10" i="3" s="1"/>
  <c r="H10" i="2"/>
  <c r="I10" s="1"/>
  <c r="F10"/>
  <c r="G10" s="1"/>
  <c r="J10"/>
  <c r="C9" i="3"/>
  <c r="E10"/>
  <c r="B11" i="2" l="1"/>
  <c r="A11"/>
  <c r="A10" i="3" s="1"/>
  <c r="B10" s="1"/>
  <c r="D10"/>
  <c r="C11" i="2" l="1"/>
  <c r="D11" s="1"/>
  <c r="H11"/>
  <c r="I11" s="1"/>
  <c r="L11"/>
  <c r="K11"/>
  <c r="F11"/>
  <c r="G11" s="1"/>
  <c r="J11"/>
  <c r="E11" i="3"/>
  <c r="B12" i="2" l="1"/>
  <c r="D11" i="3"/>
  <c r="A12" i="2"/>
  <c r="A11" i="3" s="1"/>
  <c r="C11"/>
  <c r="F12" i="2" l="1"/>
  <c r="G12" s="1"/>
  <c r="J12"/>
  <c r="H12"/>
  <c r="I12" s="1"/>
  <c r="K12"/>
  <c r="C12"/>
  <c r="D12" s="1"/>
  <c r="C12" i="3" s="1"/>
  <c r="L12" i="2"/>
  <c r="B11" i="3"/>
  <c r="E12"/>
  <c r="B13" i="2" l="1"/>
  <c r="A13"/>
  <c r="A12" i="3" s="1"/>
  <c r="B12" s="1"/>
  <c r="D12"/>
  <c r="F13" i="2" l="1"/>
  <c r="G13"/>
  <c r="C13"/>
  <c r="L13" s="1"/>
  <c r="D13"/>
  <c r="C13" i="3" s="1"/>
  <c r="H13" i="2"/>
  <c r="I13" s="1"/>
  <c r="E13" i="3"/>
  <c r="D13" l="1"/>
  <c r="J13" i="2"/>
  <c r="K13" s="1"/>
  <c r="B14" s="1"/>
  <c r="A14" l="1"/>
  <c r="A13" i="3" s="1"/>
  <c r="B13" s="1"/>
  <c r="E14"/>
  <c r="K14" i="2" l="1"/>
  <c r="J14"/>
  <c r="F14"/>
  <c r="G14" s="1"/>
  <c r="C14"/>
  <c r="D14" s="1"/>
  <c r="C14" i="3" s="1"/>
  <c r="L14" i="2"/>
  <c r="H14"/>
  <c r="I14" s="1"/>
  <c r="B15" l="1"/>
  <c r="C15" s="1"/>
  <c r="D15" s="1"/>
  <c r="C15" i="3" s="1"/>
  <c r="A15" i="2"/>
  <c r="A14" i="3" s="1"/>
  <c r="B14" s="1"/>
  <c r="D14"/>
  <c r="H15" i="2"/>
  <c r="I15" s="1"/>
  <c r="J15"/>
  <c r="E15" i="3" l="1"/>
  <c r="F15" i="2"/>
  <c r="G15" s="1"/>
  <c r="A16" s="1"/>
  <c r="A15" i="3" s="1"/>
  <c r="B15" s="1"/>
  <c r="K15" i="2"/>
  <c r="L15"/>
  <c r="D15" i="3"/>
  <c r="B16" i="2" l="1"/>
  <c r="K16" s="1"/>
  <c r="L16" l="1"/>
  <c r="F16"/>
  <c r="G16" s="1"/>
  <c r="B17" s="1"/>
  <c r="H16"/>
  <c r="I16" s="1"/>
  <c r="J16"/>
  <c r="C16"/>
  <c r="D16" s="1"/>
  <c r="E16" i="3"/>
  <c r="A17" i="2" l="1"/>
  <c r="A16" i="3" s="1"/>
  <c r="B16" s="1"/>
  <c r="D16"/>
  <c r="C16"/>
  <c r="K17" i="2"/>
  <c r="F17"/>
  <c r="G17" s="1"/>
  <c r="J17"/>
  <c r="C17"/>
  <c r="D17" i="3" s="1"/>
  <c r="L17" i="2"/>
  <c r="H17"/>
  <c r="I17" s="1"/>
  <c r="E17" i="3"/>
  <c r="I3" l="1"/>
  <c r="B18" i="2"/>
  <c r="A18"/>
  <c r="A17" i="3" s="1"/>
  <c r="D17" i="2"/>
  <c r="B17" i="3" s="1"/>
  <c r="E18" l="1"/>
  <c r="C17"/>
  <c r="H18" i="2"/>
  <c r="I18" s="1"/>
  <c r="G18"/>
  <c r="K18"/>
  <c r="C18"/>
  <c r="D18" s="1"/>
  <c r="L18"/>
  <c r="F18"/>
  <c r="J18"/>
  <c r="B19" l="1"/>
  <c r="C18" i="3"/>
  <c r="D18"/>
  <c r="A19" i="2"/>
  <c r="A18" i="3" s="1"/>
  <c r="B18" s="1"/>
  <c r="E19" l="1"/>
  <c r="C19" i="2"/>
  <c r="L19" s="1"/>
  <c r="H19"/>
  <c r="I19" s="1"/>
  <c r="D19"/>
  <c r="J19" s="1"/>
  <c r="F19"/>
  <c r="G19"/>
  <c r="K19" l="1"/>
  <c r="B20" s="1"/>
  <c r="C19" i="3"/>
  <c r="D19"/>
  <c r="A20" i="2" l="1"/>
  <c r="A19" i="3" s="1"/>
  <c r="B19" s="1"/>
  <c r="E20"/>
  <c r="J20" i="2"/>
  <c r="F20"/>
  <c r="G20" s="1"/>
  <c r="K20"/>
  <c r="L20"/>
  <c r="H20"/>
  <c r="I20" s="1"/>
  <c r="C20"/>
  <c r="D20" s="1"/>
  <c r="B21" l="1"/>
  <c r="C20" i="3"/>
  <c r="D20"/>
  <c r="A21" i="2"/>
  <c r="A20" i="3" s="1"/>
  <c r="B20" s="1"/>
  <c r="E21" l="1"/>
  <c r="F21" i="2"/>
  <c r="G21" s="1"/>
  <c r="J21"/>
  <c r="H21"/>
  <c r="I21" s="1"/>
  <c r="C21"/>
  <c r="D21" s="1"/>
  <c r="K21"/>
  <c r="L21"/>
  <c r="B22" l="1"/>
  <c r="C21" i="3"/>
  <c r="D21"/>
  <c r="A22" i="2"/>
  <c r="A21" i="3" s="1"/>
  <c r="B21" s="1"/>
  <c r="E22" l="1"/>
  <c r="K22" i="2"/>
  <c r="L22"/>
  <c r="C22"/>
  <c r="D22" s="1"/>
  <c r="J22"/>
  <c r="F22"/>
  <c r="G22" s="1"/>
  <c r="H22"/>
  <c r="I22" s="1"/>
  <c r="B23" l="1"/>
  <c r="C22" i="3"/>
  <c r="D22"/>
  <c r="A23" i="2"/>
  <c r="A22" i="3" s="1"/>
  <c r="B22" s="1"/>
  <c r="E23" l="1"/>
  <c r="C23" i="2"/>
  <c r="D23" s="1"/>
  <c r="H23"/>
  <c r="I23" s="1"/>
  <c r="L23"/>
  <c r="J23"/>
  <c r="F23"/>
  <c r="G23" s="1"/>
  <c r="K23"/>
  <c r="B24" l="1"/>
  <c r="C23" i="3"/>
  <c r="D23"/>
  <c r="A24" i="2"/>
  <c r="A23" i="3" s="1"/>
  <c r="B23" s="1"/>
  <c r="E24" l="1"/>
  <c r="F24" i="2"/>
  <c r="G24" s="1"/>
  <c r="J24"/>
  <c r="K24"/>
  <c r="C24"/>
  <c r="D24" s="1"/>
  <c r="H24"/>
  <c r="I24" s="1"/>
  <c r="L24"/>
  <c r="B25" l="1"/>
  <c r="C24" i="3"/>
  <c r="D24"/>
  <c r="A25" i="2"/>
  <c r="A24" i="3" s="1"/>
  <c r="B24" s="1"/>
  <c r="E25" l="1"/>
  <c r="F25" i="2"/>
  <c r="G25"/>
  <c r="C25"/>
  <c r="L25" s="1"/>
  <c r="H25"/>
  <c r="I25" s="1"/>
  <c r="D25"/>
  <c r="C25" i="3" l="1"/>
  <c r="D25"/>
  <c r="J25" i="2"/>
  <c r="K25" s="1"/>
  <c r="A26" s="1"/>
  <c r="A25" i="3" s="1"/>
  <c r="B25" s="1"/>
  <c r="B26" i="2" l="1"/>
  <c r="E26" i="3" l="1"/>
  <c r="C26" i="2"/>
  <c r="D26" s="1"/>
  <c r="H26"/>
  <c r="I26" s="1"/>
  <c r="L26"/>
  <c r="F26"/>
  <c r="G26" s="1"/>
  <c r="J26"/>
  <c r="K26"/>
  <c r="B26" i="3" l="1"/>
  <c r="D26"/>
  <c r="A27" i="2"/>
  <c r="A26" i="3" s="1"/>
  <c r="C26" s="1"/>
  <c r="B27" i="2"/>
  <c r="E27" i="3" l="1"/>
  <c r="L27" i="2"/>
  <c r="F27"/>
  <c r="G27" s="1"/>
  <c r="J27"/>
  <c r="K27"/>
  <c r="C27"/>
  <c r="D27" s="1"/>
  <c r="H27"/>
  <c r="I27" s="1"/>
  <c r="D27" i="3" l="1"/>
  <c r="B27"/>
  <c r="A28" i="2"/>
  <c r="A27" i="3" s="1"/>
  <c r="C27" s="1"/>
  <c r="B28" i="2"/>
  <c r="E28" i="3" l="1"/>
  <c r="F28" i="2"/>
  <c r="J28"/>
  <c r="G28"/>
  <c r="K28"/>
  <c r="C28"/>
  <c r="D28" s="1"/>
  <c r="H28"/>
  <c r="I28" s="1"/>
  <c r="L28"/>
  <c r="C28" i="3" l="1"/>
  <c r="D28"/>
  <c r="A29" i="2"/>
  <c r="A28" i="3" s="1"/>
  <c r="B28" s="1"/>
  <c r="B29" i="2"/>
  <c r="E29" i="3" l="1"/>
  <c r="J29" i="2"/>
  <c r="K29"/>
  <c r="C29"/>
  <c r="D29" s="1"/>
  <c r="H29"/>
  <c r="I29" s="1"/>
  <c r="L29"/>
  <c r="F29"/>
  <c r="G29" s="1"/>
  <c r="C29" i="3" l="1"/>
  <c r="D29"/>
  <c r="A30" i="2"/>
  <c r="A29" i="3" s="1"/>
  <c r="B29" s="1"/>
  <c r="B30" i="2"/>
  <c r="E30" i="3" l="1"/>
  <c r="F30" i="2"/>
  <c r="G30" s="1"/>
  <c r="L30"/>
  <c r="C30"/>
  <c r="D30" s="1"/>
  <c r="J30"/>
  <c r="K30"/>
  <c r="H30"/>
  <c r="I30" s="1"/>
  <c r="C30" i="3" l="1"/>
  <c r="D30"/>
  <c r="A31" i="2"/>
  <c r="A30" i="3" s="1"/>
  <c r="B30" s="1"/>
  <c r="B31" i="2"/>
  <c r="E31" i="3" l="1"/>
  <c r="C31" i="2"/>
  <c r="D31" i="3" s="1"/>
  <c r="D31" i="2"/>
  <c r="F31"/>
  <c r="G31"/>
  <c r="H31"/>
  <c r="I31" s="1"/>
  <c r="L31" l="1"/>
  <c r="J31"/>
  <c r="C31" i="3"/>
  <c r="K31" i="2"/>
  <c r="B32" s="1"/>
  <c r="E32" i="3" l="1"/>
  <c r="A32" i="2"/>
  <c r="A31" i="3" s="1"/>
  <c r="B31" s="1"/>
  <c r="F32" i="2"/>
  <c r="G32" s="1"/>
  <c r="J32"/>
  <c r="K32"/>
  <c r="C32"/>
  <c r="D32" s="1"/>
  <c r="H32"/>
  <c r="I32" s="1"/>
  <c r="L32"/>
  <c r="C32" i="3" l="1"/>
  <c r="D32"/>
  <c r="B33" i="2"/>
  <c r="A33"/>
  <c r="A32" i="3" s="1"/>
  <c r="B32" s="1"/>
  <c r="E33" l="1"/>
  <c r="J33" i="2"/>
  <c r="K33"/>
  <c r="C33"/>
  <c r="D33" s="1"/>
  <c r="H33"/>
  <c r="I33" s="1"/>
  <c r="L33"/>
  <c r="F33"/>
  <c r="G33" s="1"/>
  <c r="C33" i="3" l="1"/>
  <c r="D33"/>
  <c r="A34" i="2"/>
  <c r="A33" i="3" s="1"/>
  <c r="B33" s="1"/>
  <c r="B34" i="2"/>
  <c r="E34" i="3" l="1"/>
  <c r="K34" i="2"/>
  <c r="C34"/>
  <c r="D34" s="1"/>
  <c r="H34"/>
  <c r="I34" s="1"/>
  <c r="F34"/>
  <c r="G34" s="1"/>
  <c r="J34"/>
  <c r="L34"/>
  <c r="C34" i="3" l="1"/>
  <c r="D34"/>
  <c r="A35" i="2"/>
  <c r="A34" i="3" s="1"/>
  <c r="B34" s="1"/>
  <c r="B35" i="2"/>
  <c r="E35" i="3" l="1"/>
  <c r="F35" i="2"/>
  <c r="G35" s="1"/>
  <c r="J35"/>
  <c r="K35"/>
  <c r="C35"/>
  <c r="D35" s="1"/>
  <c r="H35"/>
  <c r="I35" s="1"/>
  <c r="L35"/>
  <c r="C35" i="3" l="1"/>
  <c r="D35"/>
  <c r="A36" i="2"/>
  <c r="A35" i="3" s="1"/>
  <c r="B35" s="1"/>
  <c r="B36" i="2"/>
  <c r="E36" i="3" l="1"/>
  <c r="F36" i="2"/>
  <c r="G36" s="1"/>
  <c r="J36"/>
  <c r="K36"/>
  <c r="C36"/>
  <c r="D36" s="1"/>
  <c r="H36"/>
  <c r="I36" s="1"/>
  <c r="L36"/>
  <c r="B36" i="3" l="1"/>
  <c r="G2" s="1"/>
  <c r="G3" s="1"/>
  <c r="D36"/>
  <c r="A37" i="2"/>
  <c r="A36" i="3" s="1"/>
  <c r="C36" s="1"/>
  <c r="H2" s="1"/>
  <c r="H3" s="1"/>
  <c r="B37" i="2"/>
  <c r="G4" i="3" l="1"/>
  <c r="D37" i="2"/>
  <c r="J37" s="1"/>
  <c r="K37" s="1"/>
  <c r="F37"/>
  <c r="G37"/>
  <c r="C37"/>
  <c r="L37" s="1"/>
  <c r="H37"/>
  <c r="I37" s="1"/>
</calcChain>
</file>

<file path=xl/sharedStrings.xml><?xml version="1.0" encoding="utf-8"?>
<sst xmlns="http://schemas.openxmlformats.org/spreadsheetml/2006/main" count="30" uniqueCount="30">
  <si>
    <t>Inter-Demand Arrival Times</t>
  </si>
  <si>
    <t>Demand Sizes</t>
  </si>
  <si>
    <t>Delivery Lag</t>
  </si>
  <si>
    <t>Event Times (Clock Time)</t>
  </si>
  <si>
    <t>Event Type (N/DA/MS/OA)</t>
  </si>
  <si>
    <t>Event Size</t>
  </si>
  <si>
    <t>Inventory Level</t>
  </si>
  <si>
    <t>Initial Inventory Level</t>
  </si>
  <si>
    <t>Stationary Policy</t>
  </si>
  <si>
    <t>Setup Cost</t>
  </si>
  <si>
    <t>Unit Price</t>
  </si>
  <si>
    <t>Next Demand No.</t>
  </si>
  <si>
    <t>Next Demand Arrival Time</t>
  </si>
  <si>
    <t>Next Month No.</t>
  </si>
  <si>
    <t>Next Month Starting Day</t>
  </si>
  <si>
    <t>Next Order No.</t>
  </si>
  <si>
    <t>Next Order Arrival Day</t>
  </si>
  <si>
    <t>Order Size</t>
  </si>
  <si>
    <t>Event Duration</t>
  </si>
  <si>
    <t>Time-total no. of items in positive inventory</t>
  </si>
  <si>
    <t>Time-total no. of items in backlog</t>
  </si>
  <si>
    <t>Time-avg no. of items in positive inventory</t>
  </si>
  <si>
    <t>Time-avg no. of items in backlog</t>
  </si>
  <si>
    <t>Cost:</t>
  </si>
  <si>
    <t>Total:</t>
  </si>
  <si>
    <t>Unit holding cost</t>
  </si>
  <si>
    <t>Unit backlog cost</t>
  </si>
  <si>
    <t>Ordering Cost</t>
  </si>
  <si>
    <t>Total Ordering Cost</t>
  </si>
  <si>
    <t>Month Count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</si>
</sst>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"/>
  <sheetViews>
    <sheetView zoomScale="145" zoomScaleNormal="145" workbookViewId="0">
      <selection activeCell="A4" sqref="A4"/>
    </sheetView>
  </sheetViews>
  <sheetFormatPr defaultRowHeight="15"/>
  <cols>
    <col min="1" max="1" width="12.7109375" style="2" customWidth="1"/>
    <col min="2" max="3" width="9.140625" style="2"/>
    <col min="4" max="4" width="14.42578125" style="2" customWidth="1"/>
    <col min="5" max="5" width="6" style="2" customWidth="1"/>
    <col min="6" max="6" width="5.85546875" style="2" customWidth="1"/>
    <col min="7" max="16384" width="9.140625" style="2"/>
  </cols>
  <sheetData>
    <row r="1" spans="1:10" s="1" customFormat="1" ht="47.25" customHeight="1">
      <c r="A1" s="1" t="s">
        <v>0</v>
      </c>
      <c r="B1" s="1" t="s">
        <v>1</v>
      </c>
      <c r="C1" s="1" t="s">
        <v>2</v>
      </c>
      <c r="D1" s="1" t="s">
        <v>7</v>
      </c>
      <c r="E1" s="11" t="s">
        <v>8</v>
      </c>
      <c r="F1" s="11"/>
      <c r="G1" s="1" t="s">
        <v>9</v>
      </c>
      <c r="H1" s="1" t="s">
        <v>10</v>
      </c>
      <c r="I1" s="1" t="s">
        <v>25</v>
      </c>
      <c r="J1" s="1" t="s">
        <v>26</v>
      </c>
    </row>
    <row r="2" spans="1:10" s="3" customFormat="1">
      <c r="A2" s="3">
        <v>2</v>
      </c>
      <c r="B2" s="3">
        <v>3</v>
      </c>
      <c r="C2" s="3">
        <v>25</v>
      </c>
      <c r="D2" s="9">
        <v>40</v>
      </c>
      <c r="E2" s="9">
        <v>10</v>
      </c>
      <c r="F2" s="9">
        <v>30</v>
      </c>
      <c r="G2" s="10">
        <v>30000</v>
      </c>
      <c r="H2" s="10">
        <v>5000</v>
      </c>
      <c r="I2" s="9">
        <v>200</v>
      </c>
      <c r="J2" s="9">
        <v>500</v>
      </c>
    </row>
    <row r="3" spans="1:10" s="3" customFormat="1">
      <c r="A3" s="3">
        <f>MOD((5*A2+12),13)</f>
        <v>9</v>
      </c>
      <c r="B3" s="3">
        <f>MOD((5*B2+12),13)</f>
        <v>1</v>
      </c>
      <c r="C3" s="3">
        <v>15</v>
      </c>
    </row>
    <row r="4" spans="1:10" s="3" customFormat="1">
      <c r="A4" s="3">
        <f t="shared" ref="A4:A18" si="0">MOD((5*A3+12),13)</f>
        <v>5</v>
      </c>
      <c r="B4" s="3">
        <f t="shared" ref="B4:B18" si="1">MOD((5*B3+12),13)</f>
        <v>4</v>
      </c>
      <c r="C4" s="3">
        <v>20</v>
      </c>
    </row>
    <row r="5" spans="1:10" s="3" customFormat="1">
      <c r="A5" s="3">
        <f t="shared" si="0"/>
        <v>11</v>
      </c>
      <c r="B5" s="3">
        <f t="shared" si="1"/>
        <v>6</v>
      </c>
    </row>
    <row r="6" spans="1:10" s="3" customFormat="1">
      <c r="A6" s="3">
        <f t="shared" si="0"/>
        <v>2</v>
      </c>
      <c r="B6" s="3">
        <f t="shared" si="1"/>
        <v>3</v>
      </c>
    </row>
    <row r="7" spans="1:10" s="3" customFormat="1">
      <c r="A7" s="3">
        <f t="shared" si="0"/>
        <v>9</v>
      </c>
      <c r="B7" s="3">
        <f t="shared" si="1"/>
        <v>1</v>
      </c>
    </row>
    <row r="8" spans="1:10" s="3" customFormat="1">
      <c r="A8" s="3">
        <f t="shared" si="0"/>
        <v>5</v>
      </c>
      <c r="B8" s="3">
        <f t="shared" si="1"/>
        <v>4</v>
      </c>
    </row>
    <row r="9" spans="1:10" s="3" customFormat="1">
      <c r="A9" s="3">
        <f t="shared" si="0"/>
        <v>11</v>
      </c>
      <c r="B9" s="3">
        <f t="shared" si="1"/>
        <v>6</v>
      </c>
    </row>
    <row r="10" spans="1:10" s="3" customFormat="1">
      <c r="A10" s="3">
        <f t="shared" si="0"/>
        <v>2</v>
      </c>
      <c r="B10" s="3">
        <f t="shared" si="1"/>
        <v>3</v>
      </c>
    </row>
    <row r="11" spans="1:10" s="3" customFormat="1">
      <c r="A11" s="3">
        <f t="shared" si="0"/>
        <v>9</v>
      </c>
      <c r="B11" s="3">
        <f t="shared" si="1"/>
        <v>1</v>
      </c>
    </row>
    <row r="12" spans="1:10" s="3" customFormat="1">
      <c r="A12" s="3">
        <f t="shared" si="0"/>
        <v>5</v>
      </c>
      <c r="B12" s="3">
        <f t="shared" si="1"/>
        <v>4</v>
      </c>
    </row>
    <row r="13" spans="1:10" s="3" customFormat="1">
      <c r="A13" s="3">
        <f t="shared" si="0"/>
        <v>11</v>
      </c>
      <c r="B13" s="3">
        <f t="shared" si="1"/>
        <v>6</v>
      </c>
    </row>
    <row r="14" spans="1:10" s="3" customFormat="1">
      <c r="A14" s="3">
        <f t="shared" si="0"/>
        <v>2</v>
      </c>
      <c r="B14" s="3">
        <f t="shared" si="1"/>
        <v>3</v>
      </c>
    </row>
    <row r="15" spans="1:10" s="3" customFormat="1">
      <c r="A15" s="3">
        <f t="shared" si="0"/>
        <v>9</v>
      </c>
      <c r="B15" s="3">
        <f t="shared" si="1"/>
        <v>1</v>
      </c>
    </row>
    <row r="16" spans="1:10">
      <c r="A16" s="3">
        <f t="shared" si="0"/>
        <v>5</v>
      </c>
      <c r="B16" s="3">
        <f t="shared" si="1"/>
        <v>4</v>
      </c>
    </row>
    <row r="17" spans="1:2">
      <c r="A17" s="3">
        <f t="shared" si="0"/>
        <v>11</v>
      </c>
      <c r="B17" s="3">
        <f t="shared" si="1"/>
        <v>6</v>
      </c>
    </row>
    <row r="18" spans="1:2">
      <c r="A18" s="3">
        <f t="shared" si="0"/>
        <v>2</v>
      </c>
      <c r="B18" s="3">
        <f t="shared" si="1"/>
        <v>3</v>
      </c>
    </row>
    <row r="19" spans="1:2">
      <c r="A19" s="3">
        <f t="shared" ref="A19:A20" si="2">MOD((5*A18+12),13)</f>
        <v>9</v>
      </c>
      <c r="B19" s="3">
        <f t="shared" ref="B19:B20" si="3">MOD((5*B18+12),13)</f>
        <v>1</v>
      </c>
    </row>
    <row r="20" spans="1:2">
      <c r="A20" s="3">
        <f t="shared" si="2"/>
        <v>5</v>
      </c>
      <c r="B20" s="3">
        <f t="shared" si="3"/>
        <v>4</v>
      </c>
    </row>
    <row r="21" spans="1:2">
      <c r="A21" s="3">
        <f t="shared" ref="A21:A84" si="4">MOD((5*A20+12),13)</f>
        <v>11</v>
      </c>
      <c r="B21" s="3">
        <f t="shared" ref="B21:B84" si="5">MOD((5*B20+12),13)</f>
        <v>6</v>
      </c>
    </row>
    <row r="22" spans="1:2">
      <c r="A22" s="3">
        <f t="shared" si="4"/>
        <v>2</v>
      </c>
      <c r="B22" s="3">
        <f t="shared" si="5"/>
        <v>3</v>
      </c>
    </row>
    <row r="23" spans="1:2">
      <c r="A23" s="3">
        <f t="shared" si="4"/>
        <v>9</v>
      </c>
      <c r="B23" s="3">
        <f t="shared" si="5"/>
        <v>1</v>
      </c>
    </row>
    <row r="24" spans="1:2">
      <c r="A24" s="3">
        <f t="shared" si="4"/>
        <v>5</v>
      </c>
      <c r="B24" s="3">
        <f t="shared" si="5"/>
        <v>4</v>
      </c>
    </row>
    <row r="25" spans="1:2">
      <c r="A25" s="3">
        <f t="shared" si="4"/>
        <v>11</v>
      </c>
      <c r="B25" s="3">
        <f t="shared" si="5"/>
        <v>6</v>
      </c>
    </row>
    <row r="26" spans="1:2">
      <c r="A26" s="3">
        <f t="shared" si="4"/>
        <v>2</v>
      </c>
      <c r="B26" s="3">
        <f t="shared" si="5"/>
        <v>3</v>
      </c>
    </row>
    <row r="27" spans="1:2">
      <c r="A27" s="3">
        <f t="shared" si="4"/>
        <v>9</v>
      </c>
      <c r="B27" s="3">
        <f t="shared" si="5"/>
        <v>1</v>
      </c>
    </row>
    <row r="28" spans="1:2">
      <c r="A28" s="3">
        <f t="shared" si="4"/>
        <v>5</v>
      </c>
      <c r="B28" s="3">
        <f t="shared" si="5"/>
        <v>4</v>
      </c>
    </row>
    <row r="29" spans="1:2">
      <c r="A29" s="3">
        <f t="shared" si="4"/>
        <v>11</v>
      </c>
      <c r="B29" s="3">
        <f t="shared" si="5"/>
        <v>6</v>
      </c>
    </row>
    <row r="30" spans="1:2">
      <c r="A30" s="3">
        <f t="shared" si="4"/>
        <v>2</v>
      </c>
      <c r="B30" s="3">
        <f t="shared" si="5"/>
        <v>3</v>
      </c>
    </row>
    <row r="31" spans="1:2">
      <c r="A31" s="3">
        <f t="shared" si="4"/>
        <v>9</v>
      </c>
      <c r="B31" s="3">
        <f t="shared" si="5"/>
        <v>1</v>
      </c>
    </row>
    <row r="32" spans="1:2">
      <c r="A32" s="3">
        <f t="shared" si="4"/>
        <v>5</v>
      </c>
      <c r="B32" s="3">
        <f t="shared" si="5"/>
        <v>4</v>
      </c>
    </row>
    <row r="33" spans="1:2">
      <c r="A33" s="3">
        <f t="shared" si="4"/>
        <v>11</v>
      </c>
      <c r="B33" s="3">
        <f t="shared" si="5"/>
        <v>6</v>
      </c>
    </row>
    <row r="34" spans="1:2">
      <c r="A34" s="3">
        <f t="shared" si="4"/>
        <v>2</v>
      </c>
      <c r="B34" s="3">
        <f t="shared" si="5"/>
        <v>3</v>
      </c>
    </row>
    <row r="35" spans="1:2">
      <c r="A35" s="3">
        <f t="shared" si="4"/>
        <v>9</v>
      </c>
      <c r="B35" s="3">
        <f t="shared" si="5"/>
        <v>1</v>
      </c>
    </row>
    <row r="36" spans="1:2">
      <c r="A36" s="3">
        <f t="shared" si="4"/>
        <v>5</v>
      </c>
      <c r="B36" s="3">
        <f t="shared" si="5"/>
        <v>4</v>
      </c>
    </row>
    <row r="37" spans="1:2">
      <c r="A37" s="3">
        <f t="shared" si="4"/>
        <v>11</v>
      </c>
      <c r="B37" s="3">
        <f t="shared" si="5"/>
        <v>6</v>
      </c>
    </row>
    <row r="38" spans="1:2">
      <c r="A38" s="3">
        <f t="shared" si="4"/>
        <v>2</v>
      </c>
      <c r="B38" s="3">
        <f t="shared" si="5"/>
        <v>3</v>
      </c>
    </row>
    <row r="39" spans="1:2">
      <c r="A39" s="3">
        <f t="shared" si="4"/>
        <v>9</v>
      </c>
      <c r="B39" s="3">
        <f t="shared" si="5"/>
        <v>1</v>
      </c>
    </row>
    <row r="40" spans="1:2">
      <c r="A40" s="3">
        <f t="shared" si="4"/>
        <v>5</v>
      </c>
      <c r="B40" s="3">
        <f t="shared" si="5"/>
        <v>4</v>
      </c>
    </row>
    <row r="41" spans="1:2">
      <c r="A41" s="3">
        <f t="shared" si="4"/>
        <v>11</v>
      </c>
      <c r="B41" s="3">
        <f t="shared" si="5"/>
        <v>6</v>
      </c>
    </row>
    <row r="42" spans="1:2">
      <c r="A42" s="3">
        <f t="shared" si="4"/>
        <v>2</v>
      </c>
      <c r="B42" s="3">
        <f t="shared" si="5"/>
        <v>3</v>
      </c>
    </row>
    <row r="43" spans="1:2">
      <c r="A43" s="3">
        <f t="shared" si="4"/>
        <v>9</v>
      </c>
      <c r="B43" s="3">
        <f t="shared" si="5"/>
        <v>1</v>
      </c>
    </row>
    <row r="44" spans="1:2">
      <c r="A44" s="3">
        <f t="shared" si="4"/>
        <v>5</v>
      </c>
      <c r="B44" s="3">
        <f t="shared" si="5"/>
        <v>4</v>
      </c>
    </row>
    <row r="45" spans="1:2">
      <c r="A45" s="3">
        <f t="shared" si="4"/>
        <v>11</v>
      </c>
      <c r="B45" s="3">
        <f t="shared" si="5"/>
        <v>6</v>
      </c>
    </row>
    <row r="46" spans="1:2">
      <c r="A46" s="3">
        <f t="shared" si="4"/>
        <v>2</v>
      </c>
      <c r="B46" s="3">
        <f t="shared" si="5"/>
        <v>3</v>
      </c>
    </row>
    <row r="47" spans="1:2">
      <c r="A47" s="3">
        <f t="shared" si="4"/>
        <v>9</v>
      </c>
      <c r="B47" s="3">
        <f t="shared" si="5"/>
        <v>1</v>
      </c>
    </row>
    <row r="48" spans="1:2">
      <c r="A48" s="3">
        <f t="shared" si="4"/>
        <v>5</v>
      </c>
      <c r="B48" s="3">
        <f t="shared" si="5"/>
        <v>4</v>
      </c>
    </row>
    <row r="49" spans="1:2">
      <c r="A49" s="3">
        <f t="shared" si="4"/>
        <v>11</v>
      </c>
      <c r="B49" s="3">
        <f t="shared" si="5"/>
        <v>6</v>
      </c>
    </row>
    <row r="50" spans="1:2">
      <c r="A50" s="3">
        <f t="shared" si="4"/>
        <v>2</v>
      </c>
      <c r="B50" s="3">
        <f t="shared" si="5"/>
        <v>3</v>
      </c>
    </row>
    <row r="51" spans="1:2">
      <c r="A51" s="3">
        <f t="shared" si="4"/>
        <v>9</v>
      </c>
      <c r="B51" s="3">
        <f t="shared" si="5"/>
        <v>1</v>
      </c>
    </row>
    <row r="52" spans="1:2">
      <c r="A52" s="3">
        <f t="shared" si="4"/>
        <v>5</v>
      </c>
      <c r="B52" s="3">
        <f t="shared" si="5"/>
        <v>4</v>
      </c>
    </row>
    <row r="53" spans="1:2">
      <c r="A53" s="3">
        <f t="shared" si="4"/>
        <v>11</v>
      </c>
      <c r="B53" s="3">
        <f t="shared" si="5"/>
        <v>6</v>
      </c>
    </row>
    <row r="54" spans="1:2">
      <c r="A54" s="3">
        <f t="shared" si="4"/>
        <v>2</v>
      </c>
      <c r="B54" s="3">
        <f t="shared" si="5"/>
        <v>3</v>
      </c>
    </row>
    <row r="55" spans="1:2">
      <c r="A55" s="3">
        <f t="shared" si="4"/>
        <v>9</v>
      </c>
      <c r="B55" s="3">
        <f t="shared" si="5"/>
        <v>1</v>
      </c>
    </row>
    <row r="56" spans="1:2">
      <c r="A56" s="3">
        <f t="shared" si="4"/>
        <v>5</v>
      </c>
      <c r="B56" s="3">
        <f t="shared" si="5"/>
        <v>4</v>
      </c>
    </row>
    <row r="57" spans="1:2">
      <c r="A57" s="3">
        <f t="shared" si="4"/>
        <v>11</v>
      </c>
      <c r="B57" s="3">
        <f t="shared" si="5"/>
        <v>6</v>
      </c>
    </row>
    <row r="58" spans="1:2">
      <c r="A58" s="3">
        <f t="shared" si="4"/>
        <v>2</v>
      </c>
      <c r="B58" s="3">
        <f t="shared" si="5"/>
        <v>3</v>
      </c>
    </row>
    <row r="59" spans="1:2">
      <c r="A59" s="3">
        <f t="shared" si="4"/>
        <v>9</v>
      </c>
      <c r="B59" s="3">
        <f t="shared" si="5"/>
        <v>1</v>
      </c>
    </row>
    <row r="60" spans="1:2">
      <c r="A60" s="3">
        <f t="shared" si="4"/>
        <v>5</v>
      </c>
      <c r="B60" s="3">
        <f t="shared" si="5"/>
        <v>4</v>
      </c>
    </row>
    <row r="61" spans="1:2">
      <c r="A61" s="3">
        <f t="shared" si="4"/>
        <v>11</v>
      </c>
      <c r="B61" s="3">
        <f t="shared" si="5"/>
        <v>6</v>
      </c>
    </row>
    <row r="62" spans="1:2">
      <c r="A62" s="3">
        <f t="shared" si="4"/>
        <v>2</v>
      </c>
      <c r="B62" s="3">
        <f t="shared" si="5"/>
        <v>3</v>
      </c>
    </row>
    <row r="63" spans="1:2">
      <c r="A63" s="3">
        <f t="shared" si="4"/>
        <v>9</v>
      </c>
      <c r="B63" s="3">
        <f t="shared" si="5"/>
        <v>1</v>
      </c>
    </row>
    <row r="64" spans="1:2">
      <c r="A64" s="3">
        <f t="shared" si="4"/>
        <v>5</v>
      </c>
      <c r="B64" s="3">
        <f t="shared" si="5"/>
        <v>4</v>
      </c>
    </row>
    <row r="65" spans="1:2">
      <c r="A65" s="3">
        <f t="shared" si="4"/>
        <v>11</v>
      </c>
      <c r="B65" s="3">
        <f t="shared" si="5"/>
        <v>6</v>
      </c>
    </row>
    <row r="66" spans="1:2">
      <c r="A66" s="3">
        <f t="shared" si="4"/>
        <v>2</v>
      </c>
      <c r="B66" s="3">
        <f t="shared" si="5"/>
        <v>3</v>
      </c>
    </row>
    <row r="67" spans="1:2">
      <c r="A67" s="3">
        <f t="shared" si="4"/>
        <v>9</v>
      </c>
      <c r="B67" s="3">
        <f t="shared" si="5"/>
        <v>1</v>
      </c>
    </row>
    <row r="68" spans="1:2">
      <c r="A68" s="3">
        <f t="shared" si="4"/>
        <v>5</v>
      </c>
      <c r="B68" s="3">
        <f t="shared" si="5"/>
        <v>4</v>
      </c>
    </row>
    <row r="69" spans="1:2">
      <c r="A69" s="3">
        <f t="shared" si="4"/>
        <v>11</v>
      </c>
      <c r="B69" s="3">
        <f t="shared" si="5"/>
        <v>6</v>
      </c>
    </row>
    <row r="70" spans="1:2">
      <c r="A70" s="3">
        <f t="shared" si="4"/>
        <v>2</v>
      </c>
      <c r="B70" s="3">
        <f t="shared" si="5"/>
        <v>3</v>
      </c>
    </row>
    <row r="71" spans="1:2">
      <c r="A71" s="3">
        <f t="shared" si="4"/>
        <v>9</v>
      </c>
      <c r="B71" s="3">
        <f t="shared" si="5"/>
        <v>1</v>
      </c>
    </row>
    <row r="72" spans="1:2">
      <c r="A72" s="3">
        <f t="shared" si="4"/>
        <v>5</v>
      </c>
      <c r="B72" s="3">
        <f t="shared" si="5"/>
        <v>4</v>
      </c>
    </row>
    <row r="73" spans="1:2">
      <c r="A73" s="3">
        <f t="shared" si="4"/>
        <v>11</v>
      </c>
      <c r="B73" s="3">
        <f t="shared" si="5"/>
        <v>6</v>
      </c>
    </row>
    <row r="74" spans="1:2">
      <c r="A74" s="3">
        <f t="shared" si="4"/>
        <v>2</v>
      </c>
      <c r="B74" s="3">
        <f t="shared" si="5"/>
        <v>3</v>
      </c>
    </row>
    <row r="75" spans="1:2">
      <c r="A75" s="3">
        <f t="shared" si="4"/>
        <v>9</v>
      </c>
      <c r="B75" s="3">
        <f t="shared" si="5"/>
        <v>1</v>
      </c>
    </row>
    <row r="76" spans="1:2">
      <c r="A76" s="3">
        <f t="shared" si="4"/>
        <v>5</v>
      </c>
      <c r="B76" s="3">
        <f t="shared" si="5"/>
        <v>4</v>
      </c>
    </row>
    <row r="77" spans="1:2">
      <c r="A77" s="3">
        <f t="shared" si="4"/>
        <v>11</v>
      </c>
      <c r="B77" s="3">
        <f t="shared" si="5"/>
        <v>6</v>
      </c>
    </row>
    <row r="78" spans="1:2">
      <c r="A78" s="3">
        <f t="shared" si="4"/>
        <v>2</v>
      </c>
      <c r="B78" s="3">
        <f t="shared" si="5"/>
        <v>3</v>
      </c>
    </row>
    <row r="79" spans="1:2">
      <c r="A79" s="3">
        <f t="shared" si="4"/>
        <v>9</v>
      </c>
      <c r="B79" s="3">
        <f t="shared" si="5"/>
        <v>1</v>
      </c>
    </row>
    <row r="80" spans="1:2">
      <c r="A80" s="3">
        <f t="shared" si="4"/>
        <v>5</v>
      </c>
      <c r="B80" s="3">
        <f t="shared" si="5"/>
        <v>4</v>
      </c>
    </row>
    <row r="81" spans="1:2">
      <c r="A81" s="3">
        <f t="shared" si="4"/>
        <v>11</v>
      </c>
      <c r="B81" s="3">
        <f t="shared" si="5"/>
        <v>6</v>
      </c>
    </row>
    <row r="82" spans="1:2">
      <c r="A82" s="3">
        <f t="shared" si="4"/>
        <v>2</v>
      </c>
      <c r="B82" s="3">
        <f t="shared" si="5"/>
        <v>3</v>
      </c>
    </row>
    <row r="83" spans="1:2">
      <c r="A83" s="3">
        <f t="shared" si="4"/>
        <v>9</v>
      </c>
      <c r="B83" s="3">
        <f t="shared" si="5"/>
        <v>1</v>
      </c>
    </row>
    <row r="84" spans="1:2">
      <c r="A84" s="3">
        <f t="shared" si="4"/>
        <v>5</v>
      </c>
      <c r="B84" s="3">
        <f t="shared" si="5"/>
        <v>4</v>
      </c>
    </row>
    <row r="85" spans="1:2">
      <c r="A85" s="3">
        <f t="shared" ref="A85:A100" si="6">MOD((5*A84+12),13)</f>
        <v>11</v>
      </c>
      <c r="B85" s="3">
        <f t="shared" ref="B85:B100" si="7">MOD((5*B84+12),13)</f>
        <v>6</v>
      </c>
    </row>
    <row r="86" spans="1:2">
      <c r="A86" s="3">
        <f t="shared" si="6"/>
        <v>2</v>
      </c>
      <c r="B86" s="3">
        <f t="shared" si="7"/>
        <v>3</v>
      </c>
    </row>
    <row r="87" spans="1:2">
      <c r="A87" s="3">
        <f t="shared" si="6"/>
        <v>9</v>
      </c>
      <c r="B87" s="3">
        <f t="shared" si="7"/>
        <v>1</v>
      </c>
    </row>
    <row r="88" spans="1:2">
      <c r="A88" s="3">
        <f t="shared" si="6"/>
        <v>5</v>
      </c>
      <c r="B88" s="3">
        <f t="shared" si="7"/>
        <v>4</v>
      </c>
    </row>
    <row r="89" spans="1:2">
      <c r="A89" s="3">
        <f t="shared" si="6"/>
        <v>11</v>
      </c>
      <c r="B89" s="3">
        <f t="shared" si="7"/>
        <v>6</v>
      </c>
    </row>
    <row r="90" spans="1:2">
      <c r="A90" s="3">
        <f t="shared" si="6"/>
        <v>2</v>
      </c>
      <c r="B90" s="3">
        <f t="shared" si="7"/>
        <v>3</v>
      </c>
    </row>
    <row r="91" spans="1:2">
      <c r="A91" s="3">
        <f t="shared" si="6"/>
        <v>9</v>
      </c>
      <c r="B91" s="3">
        <f t="shared" si="7"/>
        <v>1</v>
      </c>
    </row>
    <row r="92" spans="1:2">
      <c r="A92" s="3">
        <f t="shared" si="6"/>
        <v>5</v>
      </c>
      <c r="B92" s="3">
        <f t="shared" si="7"/>
        <v>4</v>
      </c>
    </row>
    <row r="93" spans="1:2">
      <c r="A93" s="3">
        <f t="shared" si="6"/>
        <v>11</v>
      </c>
      <c r="B93" s="3">
        <f t="shared" si="7"/>
        <v>6</v>
      </c>
    </row>
    <row r="94" spans="1:2">
      <c r="A94" s="3">
        <f t="shared" si="6"/>
        <v>2</v>
      </c>
      <c r="B94" s="3">
        <f t="shared" si="7"/>
        <v>3</v>
      </c>
    </row>
    <row r="95" spans="1:2">
      <c r="A95" s="3">
        <f t="shared" si="6"/>
        <v>9</v>
      </c>
      <c r="B95" s="3">
        <f t="shared" si="7"/>
        <v>1</v>
      </c>
    </row>
    <row r="96" spans="1:2">
      <c r="A96" s="3">
        <f t="shared" si="6"/>
        <v>5</v>
      </c>
      <c r="B96" s="3">
        <f t="shared" si="7"/>
        <v>4</v>
      </c>
    </row>
    <row r="97" spans="1:2">
      <c r="A97" s="3">
        <f t="shared" si="6"/>
        <v>11</v>
      </c>
      <c r="B97" s="3">
        <f t="shared" si="7"/>
        <v>6</v>
      </c>
    </row>
    <row r="98" spans="1:2">
      <c r="A98" s="3">
        <f t="shared" si="6"/>
        <v>2</v>
      </c>
      <c r="B98" s="3">
        <f t="shared" si="7"/>
        <v>3</v>
      </c>
    </row>
    <row r="99" spans="1:2">
      <c r="A99" s="3">
        <f t="shared" si="6"/>
        <v>9</v>
      </c>
      <c r="B99" s="3">
        <f t="shared" si="7"/>
        <v>1</v>
      </c>
    </row>
    <row r="100" spans="1:2">
      <c r="A100" s="3">
        <f t="shared" si="6"/>
        <v>5</v>
      </c>
      <c r="B100" s="3">
        <f t="shared" si="7"/>
        <v>4</v>
      </c>
    </row>
  </sheetData>
  <mergeCells count="1"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9"/>
  <sheetViews>
    <sheetView tabSelected="1" workbookViewId="0">
      <selection activeCell="B4" sqref="B4"/>
    </sheetView>
  </sheetViews>
  <sheetFormatPr defaultRowHeight="15"/>
  <cols>
    <col min="1" max="1" width="12.7109375" customWidth="1"/>
    <col min="2" max="2" width="14.42578125" customWidth="1"/>
    <col min="5" max="5" width="4.5703125" customWidth="1"/>
    <col min="6" max="6" width="9.28515625" customWidth="1"/>
    <col min="7" max="7" width="12.28515625" customWidth="1"/>
    <col min="9" max="9" width="12.5703125" customWidth="1"/>
    <col min="11" max="11" width="13.42578125" customWidth="1"/>
  </cols>
  <sheetData>
    <row r="1" spans="1:12" s="1" customFormat="1" ht="39" customHeight="1">
      <c r="A1" s="1" t="s">
        <v>3</v>
      </c>
      <c r="B1" s="1" t="s">
        <v>4</v>
      </c>
      <c r="C1" s="1" t="s">
        <v>5</v>
      </c>
      <c r="D1" s="1" t="s">
        <v>6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</row>
    <row r="2" spans="1:12" s="3" customFormat="1">
      <c r="A2" s="3">
        <v>0</v>
      </c>
      <c r="B2" s="3" t="str">
        <f>IF(Sheet1!A2&gt;0,"N","DA")</f>
        <v>N</v>
      </c>
      <c r="C2" s="3">
        <f>IF(B2="N",0,Sheet1!B2)</f>
        <v>0</v>
      </c>
      <c r="D2" s="3">
        <f>IF(B2="N",Sheet1!D2,Sheet1!D2-C2)</f>
        <v>40</v>
      </c>
      <c r="F2" s="3">
        <f>IF(B2="DA",2,1)</f>
        <v>1</v>
      </c>
      <c r="G2" s="3">
        <f ca="1">OFFSET(Sheet1!A1,F2,0,1)</f>
        <v>2</v>
      </c>
      <c r="H2" s="3">
        <v>2</v>
      </c>
      <c r="I2" s="3">
        <f>(H2-1)*30</f>
        <v>30</v>
      </c>
      <c r="J2" s="3">
        <v>0</v>
      </c>
      <c r="K2" s="3">
        <v>500</v>
      </c>
      <c r="L2" s="3">
        <v>0</v>
      </c>
    </row>
    <row r="3" spans="1:12" s="3" customFormat="1">
      <c r="A3" s="3">
        <f ca="1">IF(AND(G2&gt;I2,I2&lt;K2),I2,IF(K2&lt;G2,K2,G2))</f>
        <v>2</v>
      </c>
      <c r="B3" s="3" t="str">
        <f ca="1">IF(AND(G2&gt;I2,I2&lt;K2),"MS",IF(K2&lt;G2,"OA","DA"))</f>
        <v>DA</v>
      </c>
      <c r="C3" s="5">
        <f ca="1">IF(B3="DA",OFFSET(Sheet1!$B$1,F2,0,1),IF(B3="MS",IF(D2&lt;Sheet1!$E$2,Sheet1!$F$2-D2,0),L2))</f>
        <v>3</v>
      </c>
      <c r="D3" s="5">
        <f ca="1">IF(B3="DA",D2-C3,IF(B3="OA",D2+C3,D2))</f>
        <v>37</v>
      </c>
      <c r="F3" s="3">
        <f ca="1">IF(B3="DA",F2+1,F2)</f>
        <v>2</v>
      </c>
      <c r="G3" s="5">
        <f ca="1">IF(B3="DA",G2+OFFSET(Sheet1!$A$1,F3,0,1),G2)</f>
        <v>11</v>
      </c>
      <c r="H3" s="5">
        <f ca="1">IF(B3="MS",H2+1,H2)</f>
        <v>2</v>
      </c>
      <c r="I3" s="5">
        <f ca="1">(H3-1)*30</f>
        <v>30</v>
      </c>
      <c r="J3" s="5">
        <f ca="1">IF(B3="MS",IF(D3&lt;Sheet1!$E$2,J2+1,J2),J2)</f>
        <v>0</v>
      </c>
      <c r="K3" s="5">
        <f ca="1">IF(B3="MS",IF(D3&lt;Sheet1!$E$2,OFFSET(Sheet1!$C$1,J3,0,1)+I2,500),IF(B3="OA",500,K2))</f>
        <v>500</v>
      </c>
      <c r="L3" s="5">
        <f ca="1">IF(B3="MS",C3,IF(B3="OA",0,L2))</f>
        <v>0</v>
      </c>
    </row>
    <row r="4" spans="1:12" s="3" customFormat="1">
      <c r="A4" s="3">
        <f t="shared" ref="A4:A23" ca="1" si="0">IF(AND(G3&gt;I3,I3&lt;K3),I3,IF(K3&lt;G3,K3,G3))</f>
        <v>11</v>
      </c>
      <c r="B4" s="3" t="str">
        <f t="shared" ref="B4:B25" ca="1" si="1">IF(AND(G3&gt;I3,I3&lt;K3),"MS",IF(K3&lt;G3,"OA","DA"))</f>
        <v>DA</v>
      </c>
      <c r="C4" s="5">
        <f ca="1">IF(B4="DA",OFFSET(Sheet1!$B$1,F3,0,1),IF(B4="MS",IF(D3&lt;Sheet1!$E$2,Sheet1!$F$2-D3,0),L3))</f>
        <v>1</v>
      </c>
      <c r="D4" s="5">
        <f t="shared" ref="D4:D23" ca="1" si="2">IF(B4="DA",D3-C4,IF(B4="OA",D3+C4,D3))</f>
        <v>36</v>
      </c>
      <c r="F4" s="3">
        <f t="shared" ref="F4:F23" ca="1" si="3">IF(B4="DA",F3+1,F3)</f>
        <v>3</v>
      </c>
      <c r="G4" s="5">
        <f ca="1">IF(B4="DA",G3+OFFSET(Sheet1!$A$1,F4,0,1),G3)</f>
        <v>16</v>
      </c>
      <c r="H4" s="5">
        <f t="shared" ref="H4:H23" ca="1" si="4">IF(B4="MS",H3+1,H3)</f>
        <v>2</v>
      </c>
      <c r="I4" s="5">
        <f t="shared" ref="I4:I37" ca="1" si="5">(H4-1)*30</f>
        <v>30</v>
      </c>
      <c r="J4" s="5">
        <f ca="1">IF(B4="MS",IF(D4&lt;Sheet1!$E$2,J3+1,J3),J3)</f>
        <v>0</v>
      </c>
      <c r="K4" s="5">
        <f ca="1">IF(B4="MS",IF(D4&lt;Sheet1!$E$2,OFFSET(Sheet1!$C$1,J4,0,1)+I3,500),IF(B4="OA",500,K3))</f>
        <v>500</v>
      </c>
      <c r="L4" s="5">
        <f t="shared" ref="L4:L23" ca="1" si="6">IF(B4="MS",C4,IF(B4="OA",0,L3))</f>
        <v>0</v>
      </c>
    </row>
    <row r="5" spans="1:12" s="3" customFormat="1">
      <c r="A5" s="3">
        <f t="shared" ca="1" si="0"/>
        <v>16</v>
      </c>
      <c r="B5" s="3" t="str">
        <f t="shared" ca="1" si="1"/>
        <v>DA</v>
      </c>
      <c r="C5" s="5">
        <f ca="1">IF(B5="DA",OFFSET(Sheet1!$B$1,F4,0,1),IF(B5="MS",IF(D4&lt;Sheet1!$E$2,Sheet1!$F$2-D4,0),L4))</f>
        <v>4</v>
      </c>
      <c r="D5" s="5">
        <f t="shared" ca="1" si="2"/>
        <v>32</v>
      </c>
      <c r="F5" s="3">
        <f t="shared" ca="1" si="3"/>
        <v>4</v>
      </c>
      <c r="G5" s="5">
        <f ca="1">IF(B5="DA",G4+OFFSET(Sheet1!$A$1,F5,0,1),G4)</f>
        <v>27</v>
      </c>
      <c r="H5" s="5">
        <f t="shared" ca="1" si="4"/>
        <v>2</v>
      </c>
      <c r="I5" s="5">
        <f t="shared" ca="1" si="5"/>
        <v>30</v>
      </c>
      <c r="J5" s="5">
        <f ca="1">IF(B5="MS",IF(D5&lt;Sheet1!$E$2,J4+1,J4),J4)</f>
        <v>0</v>
      </c>
      <c r="K5" s="5">
        <f ca="1">IF(B5="MS",IF(D5&lt;Sheet1!$E$2,OFFSET(Sheet1!$C$1,J5,0,1)+I4,500),IF(B5="OA",500,K4))</f>
        <v>500</v>
      </c>
      <c r="L5" s="5">
        <f t="shared" ca="1" si="6"/>
        <v>0</v>
      </c>
    </row>
    <row r="6" spans="1:12" s="3" customFormat="1">
      <c r="A6" s="3">
        <f t="shared" ca="1" si="0"/>
        <v>27</v>
      </c>
      <c r="B6" s="3" t="str">
        <f t="shared" ca="1" si="1"/>
        <v>DA</v>
      </c>
      <c r="C6" s="5">
        <f ca="1">IF(B6="DA",OFFSET(Sheet1!$B$1,F5,0,1),IF(B6="MS",IF(D5&lt;Sheet1!$E$2,Sheet1!$F$2-D5,0),L5))</f>
        <v>6</v>
      </c>
      <c r="D6" s="5">
        <f t="shared" ca="1" si="2"/>
        <v>26</v>
      </c>
      <c r="F6" s="3">
        <f t="shared" ca="1" si="3"/>
        <v>5</v>
      </c>
      <c r="G6" s="5">
        <f ca="1">IF(B6="DA",G5+OFFSET(Sheet1!$A$1,F6,0,1),G5)</f>
        <v>29</v>
      </c>
      <c r="H6" s="5">
        <f t="shared" ca="1" si="4"/>
        <v>2</v>
      </c>
      <c r="I6" s="5">
        <f t="shared" ca="1" si="5"/>
        <v>30</v>
      </c>
      <c r="J6" s="5">
        <f ca="1">IF(B6="MS",IF(D6&lt;Sheet1!$E$2,J5+1,J5),J5)</f>
        <v>0</v>
      </c>
      <c r="K6" s="5">
        <f ca="1">IF(B6="MS",IF(D6&lt;Sheet1!$E$2,OFFSET(Sheet1!$C$1,J6,0,1)+I5,500),IF(B6="OA",500,K5))</f>
        <v>500</v>
      </c>
      <c r="L6" s="5">
        <f t="shared" ca="1" si="6"/>
        <v>0</v>
      </c>
    </row>
    <row r="7" spans="1:12" s="3" customFormat="1">
      <c r="A7" s="3">
        <f t="shared" ca="1" si="0"/>
        <v>29</v>
      </c>
      <c r="B7" s="3" t="str">
        <f t="shared" ca="1" si="1"/>
        <v>DA</v>
      </c>
      <c r="C7" s="5">
        <f ca="1">IF(B7="DA",OFFSET(Sheet1!$B$1,F6,0,1),IF(B7="MS",IF(D6&lt;Sheet1!$E$2,Sheet1!$F$2-D6,0),L6))</f>
        <v>3</v>
      </c>
      <c r="D7" s="5">
        <f t="shared" ca="1" si="2"/>
        <v>23</v>
      </c>
      <c r="F7" s="3">
        <f t="shared" ca="1" si="3"/>
        <v>6</v>
      </c>
      <c r="G7" s="5">
        <f ca="1">IF(B7="DA",G6+OFFSET(Sheet1!$A$1,F7,0,1),G6)</f>
        <v>38</v>
      </c>
      <c r="H7" s="5">
        <f t="shared" ca="1" si="4"/>
        <v>2</v>
      </c>
      <c r="I7" s="5">
        <f t="shared" ca="1" si="5"/>
        <v>30</v>
      </c>
      <c r="J7" s="5">
        <f ca="1">IF(B7="MS",IF(D7&lt;Sheet1!$E$2,J6+1,J6),J6)</f>
        <v>0</v>
      </c>
      <c r="K7" s="5">
        <f ca="1">IF(B7="MS",IF(D7&lt;Sheet1!$E$2,OFFSET(Sheet1!$C$1,J7,0,1)+I6,500),IF(B7="OA",500,K6))</f>
        <v>500</v>
      </c>
      <c r="L7" s="5">
        <f t="shared" ca="1" si="6"/>
        <v>0</v>
      </c>
    </row>
    <row r="8" spans="1:12" s="3" customFormat="1">
      <c r="A8" s="3">
        <f t="shared" ca="1" si="0"/>
        <v>30</v>
      </c>
      <c r="B8" s="3" t="str">
        <f t="shared" ca="1" si="1"/>
        <v>MS</v>
      </c>
      <c r="C8" s="5">
        <f ca="1">IF(B8="DA",OFFSET(Sheet1!$B$1,F7,0,1),IF(B8="MS",IF(D7&lt;Sheet1!$E$2,Sheet1!$F$2-D7,0),L7))</f>
        <v>0</v>
      </c>
      <c r="D8" s="5">
        <f t="shared" ca="1" si="2"/>
        <v>23</v>
      </c>
      <c r="F8" s="3">
        <f t="shared" ca="1" si="3"/>
        <v>6</v>
      </c>
      <c r="G8" s="5">
        <f ca="1">IF(B8="DA",G7+OFFSET(Sheet1!$A$1,F8,0,1),G7)</f>
        <v>38</v>
      </c>
      <c r="H8" s="5">
        <f t="shared" ca="1" si="4"/>
        <v>3</v>
      </c>
      <c r="I8" s="5">
        <f t="shared" ca="1" si="5"/>
        <v>60</v>
      </c>
      <c r="J8" s="5">
        <f ca="1">IF(B8="MS",IF(D8&lt;Sheet1!$E$2,J7+1,J7),J7)</f>
        <v>0</v>
      </c>
      <c r="K8" s="5">
        <f ca="1">IF(B8="MS",IF(D8&lt;Sheet1!$E$2,OFFSET(Sheet1!$C$1,J8,0,1)+I7,500),IF(B8="OA",500,K7))</f>
        <v>500</v>
      </c>
      <c r="L8" s="5">
        <f t="shared" ca="1" si="6"/>
        <v>0</v>
      </c>
    </row>
    <row r="9" spans="1:12" s="3" customFormat="1">
      <c r="A9" s="3">
        <f t="shared" ca="1" si="0"/>
        <v>38</v>
      </c>
      <c r="B9" s="3" t="str">
        <f t="shared" ca="1" si="1"/>
        <v>DA</v>
      </c>
      <c r="C9" s="5">
        <f ca="1">IF(B9="DA",OFFSET(Sheet1!$B$1,F8,0,1),IF(B9="MS",IF(D8&lt;Sheet1!$E$2,Sheet1!$F$2-D8,0),L8))</f>
        <v>1</v>
      </c>
      <c r="D9" s="5">
        <f t="shared" ca="1" si="2"/>
        <v>22</v>
      </c>
      <c r="F9" s="3">
        <f t="shared" ca="1" si="3"/>
        <v>7</v>
      </c>
      <c r="G9" s="5">
        <f ca="1">IF(B9="DA",G8+OFFSET(Sheet1!$A$1,F9,0,1),G8)</f>
        <v>43</v>
      </c>
      <c r="H9" s="5">
        <f t="shared" ca="1" si="4"/>
        <v>3</v>
      </c>
      <c r="I9" s="5">
        <f t="shared" ca="1" si="5"/>
        <v>60</v>
      </c>
      <c r="J9" s="5">
        <f ca="1">IF(B9="MS",IF(D9&lt;Sheet1!$E$2,J8+1,J8),J8)</f>
        <v>0</v>
      </c>
      <c r="K9" s="5">
        <f ca="1">IF(B9="MS",IF(D9&lt;Sheet1!$E$2,OFFSET(Sheet1!$C$1,J9,0,1)+I8,500),IF(B9="OA",500,K8))</f>
        <v>500</v>
      </c>
      <c r="L9" s="5">
        <f t="shared" ca="1" si="6"/>
        <v>0</v>
      </c>
    </row>
    <row r="10" spans="1:12" s="3" customFormat="1">
      <c r="A10" s="3">
        <f t="shared" ca="1" si="0"/>
        <v>43</v>
      </c>
      <c r="B10" s="3" t="str">
        <f t="shared" ca="1" si="1"/>
        <v>DA</v>
      </c>
      <c r="C10" s="5">
        <f ca="1">IF(B10="DA",OFFSET(Sheet1!$B$1,F9,0,1),IF(B10="MS",IF(D9&lt;Sheet1!$E$2,Sheet1!$F$2-D9,0),L9))</f>
        <v>4</v>
      </c>
      <c r="D10" s="5">
        <f t="shared" ca="1" si="2"/>
        <v>18</v>
      </c>
      <c r="F10" s="3">
        <f t="shared" ca="1" si="3"/>
        <v>8</v>
      </c>
      <c r="G10" s="5">
        <f ca="1">IF(B10="DA",G9+OFFSET(Sheet1!$A$1,F10,0,1),G9)</f>
        <v>54</v>
      </c>
      <c r="H10" s="5">
        <f t="shared" ca="1" si="4"/>
        <v>3</v>
      </c>
      <c r="I10" s="5">
        <f t="shared" ca="1" si="5"/>
        <v>60</v>
      </c>
      <c r="J10" s="5">
        <f ca="1">IF(B10="MS",IF(D10&lt;Sheet1!$E$2,J9+1,J9),J9)</f>
        <v>0</v>
      </c>
      <c r="K10" s="5">
        <f ca="1">IF(B10="MS",IF(D10&lt;Sheet1!$E$2,OFFSET(Sheet1!$C$1,J10,0,1)+I9,500),IF(B10="OA",500,K9))</f>
        <v>500</v>
      </c>
      <c r="L10" s="5">
        <f t="shared" ca="1" si="6"/>
        <v>0</v>
      </c>
    </row>
    <row r="11" spans="1:12" s="3" customFormat="1">
      <c r="A11" s="3">
        <f t="shared" ca="1" si="0"/>
        <v>54</v>
      </c>
      <c r="B11" s="3" t="str">
        <f t="shared" ca="1" si="1"/>
        <v>DA</v>
      </c>
      <c r="C11" s="5">
        <f ca="1">IF(B11="DA",OFFSET(Sheet1!$B$1,F10,0,1),IF(B11="MS",IF(D10&lt;Sheet1!$E$2,Sheet1!$F$2-D10,0),L10))</f>
        <v>6</v>
      </c>
      <c r="D11" s="5">
        <f t="shared" ca="1" si="2"/>
        <v>12</v>
      </c>
      <c r="F11" s="3">
        <f t="shared" ca="1" si="3"/>
        <v>9</v>
      </c>
      <c r="G11" s="5">
        <f ca="1">IF(B11="DA",G10+OFFSET(Sheet1!$A$1,F11,0,1),G10)</f>
        <v>56</v>
      </c>
      <c r="H11" s="5">
        <f t="shared" ca="1" si="4"/>
        <v>3</v>
      </c>
      <c r="I11" s="5">
        <f t="shared" ca="1" si="5"/>
        <v>60</v>
      </c>
      <c r="J11" s="5">
        <f ca="1">IF(B11="MS",IF(D11&lt;Sheet1!$E$2,J10+1,J10),J10)</f>
        <v>0</v>
      </c>
      <c r="K11" s="5">
        <f ca="1">IF(B11="MS",IF(D11&lt;Sheet1!$E$2,OFFSET(Sheet1!$C$1,J11,0,1)+I10,500),IF(B11="OA",500,K10))</f>
        <v>500</v>
      </c>
      <c r="L11" s="5">
        <f t="shared" ca="1" si="6"/>
        <v>0</v>
      </c>
    </row>
    <row r="12" spans="1:12" s="3" customFormat="1">
      <c r="A12" s="3">
        <f t="shared" ca="1" si="0"/>
        <v>56</v>
      </c>
      <c r="B12" s="3" t="str">
        <f t="shared" ca="1" si="1"/>
        <v>DA</v>
      </c>
      <c r="C12" s="5">
        <f ca="1">IF(B12="DA",OFFSET(Sheet1!$B$1,F11,0,1),IF(B12="MS",IF(D11&lt;Sheet1!$E$2,Sheet1!$F$2-D11,0),L11))</f>
        <v>3</v>
      </c>
      <c r="D12" s="5">
        <f t="shared" ca="1" si="2"/>
        <v>9</v>
      </c>
      <c r="F12" s="3">
        <f t="shared" ca="1" si="3"/>
        <v>10</v>
      </c>
      <c r="G12" s="5">
        <f ca="1">IF(B12="DA",G11+OFFSET(Sheet1!$A$1,F12,0,1),G11)</f>
        <v>65</v>
      </c>
      <c r="H12" s="5">
        <f t="shared" ca="1" si="4"/>
        <v>3</v>
      </c>
      <c r="I12" s="5">
        <f t="shared" ca="1" si="5"/>
        <v>60</v>
      </c>
      <c r="J12" s="5">
        <f ca="1">IF(B12="MS",IF(D12&lt;Sheet1!$E$2,J11+1,J11),J11)</f>
        <v>0</v>
      </c>
      <c r="K12" s="5">
        <f ca="1">IF(B12="MS",IF(D12&lt;Sheet1!$E$2,OFFSET(Sheet1!$C$1,J12,0,1)+I11,500),IF(B12="OA",500,K11))</f>
        <v>500</v>
      </c>
      <c r="L12" s="5">
        <f t="shared" ca="1" si="6"/>
        <v>0</v>
      </c>
    </row>
    <row r="13" spans="1:12" s="3" customFormat="1">
      <c r="A13" s="3">
        <f t="shared" ca="1" si="0"/>
        <v>60</v>
      </c>
      <c r="B13" s="3" t="str">
        <f t="shared" ca="1" si="1"/>
        <v>MS</v>
      </c>
      <c r="C13" s="5">
        <f ca="1">IF(B13="DA",OFFSET(Sheet1!$B$1,F12,0,1),IF(B13="MS",IF(D12&lt;Sheet1!$E$2,Sheet1!$F$2-D12,0),L12))</f>
        <v>21</v>
      </c>
      <c r="D13" s="5">
        <f t="shared" ca="1" si="2"/>
        <v>9</v>
      </c>
      <c r="F13" s="3">
        <f t="shared" ca="1" si="3"/>
        <v>10</v>
      </c>
      <c r="G13" s="5">
        <f ca="1">IF(B13="DA",G12+OFFSET(Sheet1!$A$1,F13,0,1),G12)</f>
        <v>65</v>
      </c>
      <c r="H13" s="5">
        <f t="shared" ca="1" si="4"/>
        <v>4</v>
      </c>
      <c r="I13" s="5">
        <f t="shared" ca="1" si="5"/>
        <v>90</v>
      </c>
      <c r="J13" s="5">
        <f ca="1">IF(B13="MS",IF(D13&lt;Sheet1!$E$2,J12+1,J12),J12)</f>
        <v>1</v>
      </c>
      <c r="K13" s="5">
        <f ca="1">IF(B13="MS",IF(D13&lt;Sheet1!$E$2,OFFSET(Sheet1!$C$1,J13,0,1)+I12,500),IF(B13="OA",500,K12))</f>
        <v>85</v>
      </c>
      <c r="L13" s="5">
        <f t="shared" ca="1" si="6"/>
        <v>21</v>
      </c>
    </row>
    <row r="14" spans="1:12" s="3" customFormat="1">
      <c r="A14" s="3">
        <f t="shared" ca="1" si="0"/>
        <v>65</v>
      </c>
      <c r="B14" s="3" t="str">
        <f t="shared" ca="1" si="1"/>
        <v>DA</v>
      </c>
      <c r="C14" s="5">
        <f ca="1">IF(B14="DA",OFFSET(Sheet1!$B$1,F13,0,1),IF(B14="MS",IF(D13&lt;Sheet1!$E$2,Sheet1!$F$2-D13,0),L13))</f>
        <v>1</v>
      </c>
      <c r="D14" s="5">
        <f t="shared" ca="1" si="2"/>
        <v>8</v>
      </c>
      <c r="F14" s="3">
        <f t="shared" ca="1" si="3"/>
        <v>11</v>
      </c>
      <c r="G14" s="5">
        <f ca="1">IF(B14="DA",G13+OFFSET(Sheet1!$A$1,F14,0,1),G13)</f>
        <v>70</v>
      </c>
      <c r="H14" s="5">
        <f t="shared" ca="1" si="4"/>
        <v>4</v>
      </c>
      <c r="I14" s="5">
        <f t="shared" ca="1" si="5"/>
        <v>90</v>
      </c>
      <c r="J14" s="5">
        <f ca="1">IF(B14="MS",IF(D14&lt;Sheet1!$E$2,J13+1,J13),J13)</f>
        <v>1</v>
      </c>
      <c r="K14" s="5">
        <f ca="1">IF(B14="MS",IF(D14&lt;Sheet1!$E$2,OFFSET(Sheet1!$C$1,J14,0,1)+I13,500),IF(B14="OA",500,K13))</f>
        <v>85</v>
      </c>
      <c r="L14" s="5">
        <f t="shared" ca="1" si="6"/>
        <v>21</v>
      </c>
    </row>
    <row r="15" spans="1:12" s="3" customFormat="1">
      <c r="A15" s="3">
        <f t="shared" ca="1" si="0"/>
        <v>70</v>
      </c>
      <c r="B15" s="3" t="str">
        <f t="shared" ca="1" si="1"/>
        <v>DA</v>
      </c>
      <c r="C15" s="5">
        <f ca="1">IF(B15="DA",OFFSET(Sheet1!$B$1,F14,0,1),IF(B15="MS",IF(D14&lt;Sheet1!$E$2,Sheet1!$F$2-D14,0),L14))</f>
        <v>4</v>
      </c>
      <c r="D15" s="5">
        <f t="shared" ca="1" si="2"/>
        <v>4</v>
      </c>
      <c r="F15" s="3">
        <f t="shared" ca="1" si="3"/>
        <v>12</v>
      </c>
      <c r="G15" s="5">
        <f ca="1">IF(B15="DA",G14+OFFSET(Sheet1!$A$1,F15,0,1),G14)</f>
        <v>81</v>
      </c>
      <c r="H15" s="5">
        <f t="shared" ca="1" si="4"/>
        <v>4</v>
      </c>
      <c r="I15" s="5">
        <f t="shared" ca="1" si="5"/>
        <v>90</v>
      </c>
      <c r="J15" s="5">
        <f ca="1">IF(B15="MS",IF(D15&lt;Sheet1!$E$2,J14+1,J14),J14)</f>
        <v>1</v>
      </c>
      <c r="K15" s="5">
        <f ca="1">IF(B15="MS",IF(D15&lt;Sheet1!$E$2,OFFSET(Sheet1!$C$1,J15,0,1)+I14,500),IF(B15="OA",500,K14))</f>
        <v>85</v>
      </c>
      <c r="L15" s="5">
        <f t="shared" ca="1" si="6"/>
        <v>21</v>
      </c>
    </row>
    <row r="16" spans="1:12" s="3" customFormat="1">
      <c r="A16" s="3">
        <f t="shared" ca="1" si="0"/>
        <v>81</v>
      </c>
      <c r="B16" s="3" t="str">
        <f t="shared" ca="1" si="1"/>
        <v>DA</v>
      </c>
      <c r="C16" s="5">
        <f ca="1">IF(B16="DA",OFFSET(Sheet1!$B$1,F15,0,1),IF(B16="MS",IF(D15&lt;Sheet1!$E$2,Sheet1!$F$2-D15,0),L15))</f>
        <v>6</v>
      </c>
      <c r="D16" s="5">
        <f t="shared" ca="1" si="2"/>
        <v>-2</v>
      </c>
      <c r="F16" s="3">
        <f t="shared" ca="1" si="3"/>
        <v>13</v>
      </c>
      <c r="G16" s="5">
        <f ca="1">IF(B16="DA",G15+OFFSET(Sheet1!$A$1,F16,0,1),G15)</f>
        <v>83</v>
      </c>
      <c r="H16" s="5">
        <f t="shared" ca="1" si="4"/>
        <v>4</v>
      </c>
      <c r="I16" s="5">
        <f t="shared" ca="1" si="5"/>
        <v>90</v>
      </c>
      <c r="J16" s="5">
        <f ca="1">IF(B16="MS",IF(D16&lt;Sheet1!$E$2,J15+1,J15),J15)</f>
        <v>1</v>
      </c>
      <c r="K16" s="5">
        <f ca="1">IF(B16="MS",IF(D16&lt;Sheet1!$E$2,OFFSET(Sheet1!$C$1,J16,0,1)+I15,500),IF(B16="OA",500,K15))</f>
        <v>85</v>
      </c>
      <c r="L16" s="5">
        <f t="shared" ca="1" si="6"/>
        <v>21</v>
      </c>
    </row>
    <row r="17" spans="1:12" s="3" customFormat="1">
      <c r="A17" s="3">
        <f t="shared" ca="1" si="0"/>
        <v>83</v>
      </c>
      <c r="B17" s="3" t="str">
        <f t="shared" ca="1" si="1"/>
        <v>DA</v>
      </c>
      <c r="C17" s="5">
        <f ca="1">IF(B17="DA",OFFSET(Sheet1!$B$1,F16,0,1),IF(B17="MS",IF(D16&lt;Sheet1!$E$2,Sheet1!$F$2-D16,0),L16))</f>
        <v>3</v>
      </c>
      <c r="D17" s="5">
        <f t="shared" ca="1" si="2"/>
        <v>-5</v>
      </c>
      <c r="F17" s="3">
        <f t="shared" ca="1" si="3"/>
        <v>14</v>
      </c>
      <c r="G17" s="5">
        <f ca="1">IF(B17="DA",G16+OFFSET(Sheet1!$A$1,F17,0,1),G16)</f>
        <v>92</v>
      </c>
      <c r="H17" s="5">
        <f t="shared" ca="1" si="4"/>
        <v>4</v>
      </c>
      <c r="I17" s="5">
        <f t="shared" ca="1" si="5"/>
        <v>90</v>
      </c>
      <c r="J17" s="5">
        <f ca="1">IF(B17="MS",IF(D17&lt;Sheet1!$E$2,J16+1,J16),J16)</f>
        <v>1</v>
      </c>
      <c r="K17" s="5">
        <f ca="1">IF(B17="MS",IF(D17&lt;Sheet1!$E$2,OFFSET(Sheet1!$C$1,J17,0,1)+I16,500),IF(B17="OA",500,K16))</f>
        <v>85</v>
      </c>
      <c r="L17" s="5">
        <f t="shared" ca="1" si="6"/>
        <v>21</v>
      </c>
    </row>
    <row r="18" spans="1:12" s="3" customFormat="1">
      <c r="A18" s="3">
        <f t="shared" ca="1" si="0"/>
        <v>85</v>
      </c>
      <c r="B18" s="3" t="str">
        <f t="shared" ca="1" si="1"/>
        <v>OA</v>
      </c>
      <c r="C18" s="5">
        <f ca="1">IF(B18="DA",OFFSET(Sheet1!$B$1,F17,0,1),IF(B18="MS",IF(D17&lt;Sheet1!$E$2,Sheet1!$F$2-D17,0),L17))</f>
        <v>21</v>
      </c>
      <c r="D18" s="5">
        <f t="shared" ca="1" si="2"/>
        <v>16</v>
      </c>
      <c r="F18" s="3">
        <f t="shared" ca="1" si="3"/>
        <v>14</v>
      </c>
      <c r="G18" s="5">
        <f ca="1">IF(B18="DA",G17+OFFSET(Sheet1!$A$1,F18,0,1),G17)</f>
        <v>92</v>
      </c>
      <c r="H18" s="5">
        <f t="shared" ca="1" si="4"/>
        <v>4</v>
      </c>
      <c r="I18" s="5">
        <f t="shared" ca="1" si="5"/>
        <v>90</v>
      </c>
      <c r="J18" s="5">
        <f ca="1">IF(B18="MS",IF(D18&lt;Sheet1!$E$2,J17+1,J17),J17)</f>
        <v>1</v>
      </c>
      <c r="K18" s="5">
        <f ca="1">IF(B18="MS",IF(D18&lt;Sheet1!$E$2,OFFSET(Sheet1!$C$1,J18,0,1)+I17,500),IF(B18="OA",500,K17))</f>
        <v>500</v>
      </c>
      <c r="L18" s="5">
        <f t="shared" ca="1" si="6"/>
        <v>0</v>
      </c>
    </row>
    <row r="19" spans="1:12" s="3" customFormat="1">
      <c r="A19" s="3">
        <f t="shared" ca="1" si="0"/>
        <v>90</v>
      </c>
      <c r="B19" s="3" t="str">
        <f t="shared" ca="1" si="1"/>
        <v>MS</v>
      </c>
      <c r="C19" s="5">
        <f ca="1">IF(B19="DA",OFFSET(Sheet1!$B$1,F18,0,1),IF(B19="MS",IF(D18&lt;Sheet1!$E$2,Sheet1!$F$2-D18,0),L18))</f>
        <v>0</v>
      </c>
      <c r="D19" s="5">
        <f t="shared" ca="1" si="2"/>
        <v>16</v>
      </c>
      <c r="F19" s="3">
        <f t="shared" ca="1" si="3"/>
        <v>14</v>
      </c>
      <c r="G19" s="5">
        <f ca="1">IF(B19="DA",G18+OFFSET(Sheet1!$A$1,F19,0,1),G18)</f>
        <v>92</v>
      </c>
      <c r="H19" s="5">
        <f t="shared" ca="1" si="4"/>
        <v>5</v>
      </c>
      <c r="I19" s="5">
        <f t="shared" ca="1" si="5"/>
        <v>120</v>
      </c>
      <c r="J19" s="5">
        <f ca="1">IF(B19="MS",IF(D19&lt;Sheet1!$E$2,J18+1,J18),J18)</f>
        <v>1</v>
      </c>
      <c r="K19" s="5">
        <f ca="1">IF(B19="MS",IF(D19&lt;Sheet1!$E$2,OFFSET(Sheet1!$C$1,J19,0,1)+I18,500),IF(B19="OA",500,K18))</f>
        <v>500</v>
      </c>
      <c r="L19" s="5">
        <f t="shared" ca="1" si="6"/>
        <v>0</v>
      </c>
    </row>
    <row r="20" spans="1:12" s="3" customFormat="1">
      <c r="A20" s="3">
        <f t="shared" ca="1" si="0"/>
        <v>92</v>
      </c>
      <c r="B20" s="3" t="str">
        <f t="shared" ca="1" si="1"/>
        <v>DA</v>
      </c>
      <c r="C20" s="5">
        <f ca="1">IF(B20="DA",OFFSET(Sheet1!$B$1,F19,0,1),IF(B20="MS",IF(D19&lt;Sheet1!$E$2,Sheet1!$F$2-D19,0),L19))</f>
        <v>1</v>
      </c>
      <c r="D20" s="5">
        <f t="shared" ca="1" si="2"/>
        <v>15</v>
      </c>
      <c r="F20" s="3">
        <f t="shared" ca="1" si="3"/>
        <v>15</v>
      </c>
      <c r="G20" s="5">
        <f ca="1">IF(B20="DA",G19+OFFSET(Sheet1!$A$1,F20,0,1),G19)</f>
        <v>97</v>
      </c>
      <c r="H20" s="5">
        <f t="shared" ca="1" si="4"/>
        <v>5</v>
      </c>
      <c r="I20" s="5">
        <f t="shared" ca="1" si="5"/>
        <v>120</v>
      </c>
      <c r="J20" s="5">
        <f ca="1">IF(B20="MS",IF(D20&lt;Sheet1!$E$2,J19+1,J19),J19)</f>
        <v>1</v>
      </c>
      <c r="K20" s="5">
        <f ca="1">IF(B20="MS",IF(D20&lt;Sheet1!$E$2,OFFSET(Sheet1!$C$1,J20,0,1)+I19,500),IF(B20="OA",500,K19))</f>
        <v>500</v>
      </c>
      <c r="L20" s="5">
        <f t="shared" ca="1" si="6"/>
        <v>0</v>
      </c>
    </row>
    <row r="21" spans="1:12" s="3" customFormat="1">
      <c r="A21" s="3">
        <f t="shared" ca="1" si="0"/>
        <v>97</v>
      </c>
      <c r="B21" s="3" t="str">
        <f t="shared" ca="1" si="1"/>
        <v>DA</v>
      </c>
      <c r="C21" s="5">
        <f ca="1">IF(B21="DA",OFFSET(Sheet1!$B$1,F20,0,1),IF(B21="MS",IF(D20&lt;Sheet1!$E$2,Sheet1!$F$2-D20,0),L20))</f>
        <v>4</v>
      </c>
      <c r="D21" s="5">
        <f t="shared" ca="1" si="2"/>
        <v>11</v>
      </c>
      <c r="F21" s="3">
        <f t="shared" ca="1" si="3"/>
        <v>16</v>
      </c>
      <c r="G21" s="5">
        <f ca="1">IF(B21="DA",G20+OFFSET(Sheet1!$A$1,F21,0,1),G20)</f>
        <v>108</v>
      </c>
      <c r="H21" s="5">
        <f t="shared" ca="1" si="4"/>
        <v>5</v>
      </c>
      <c r="I21" s="5">
        <f t="shared" ca="1" si="5"/>
        <v>120</v>
      </c>
      <c r="J21" s="5">
        <f ca="1">IF(B21="MS",IF(D21&lt;Sheet1!$E$2,J20+1,J20),J20)</f>
        <v>1</v>
      </c>
      <c r="K21" s="5">
        <f ca="1">IF(B21="MS",IF(D21&lt;Sheet1!$E$2,OFFSET(Sheet1!$C$1,J21,0,1)+I20,500),IF(B21="OA",500,K20))</f>
        <v>500</v>
      </c>
      <c r="L21" s="5">
        <f t="shared" ca="1" si="6"/>
        <v>0</v>
      </c>
    </row>
    <row r="22" spans="1:12" s="3" customFormat="1">
      <c r="A22" s="3">
        <f t="shared" ca="1" si="0"/>
        <v>108</v>
      </c>
      <c r="B22" s="3" t="str">
        <f t="shared" ca="1" si="1"/>
        <v>DA</v>
      </c>
      <c r="C22" s="5">
        <f ca="1">IF(B22="DA",OFFSET(Sheet1!$B$1,F21,0,1),IF(B22="MS",IF(D21&lt;Sheet1!$E$2,Sheet1!$F$2-D21,0),L21))</f>
        <v>6</v>
      </c>
      <c r="D22" s="5">
        <f t="shared" ca="1" si="2"/>
        <v>5</v>
      </c>
      <c r="F22" s="3">
        <f t="shared" ca="1" si="3"/>
        <v>17</v>
      </c>
      <c r="G22" s="5">
        <f ca="1">IF(B22="DA",G21+OFFSET(Sheet1!$A$1,F22,0,1),G21)</f>
        <v>110</v>
      </c>
      <c r="H22" s="5">
        <f t="shared" ca="1" si="4"/>
        <v>5</v>
      </c>
      <c r="I22" s="5">
        <f t="shared" ca="1" si="5"/>
        <v>120</v>
      </c>
      <c r="J22" s="5">
        <f ca="1">IF(B22="MS",IF(D22&lt;Sheet1!$E$2,J21+1,J21),J21)</f>
        <v>1</v>
      </c>
      <c r="K22" s="5">
        <f ca="1">IF(B22="MS",IF(D22&lt;Sheet1!$E$2,OFFSET(Sheet1!$C$1,J22,0,1)+I21,500),IF(B22="OA",500,K21))</f>
        <v>500</v>
      </c>
      <c r="L22" s="5">
        <f t="shared" ca="1" si="6"/>
        <v>0</v>
      </c>
    </row>
    <row r="23" spans="1:12" s="3" customFormat="1">
      <c r="A23" s="3">
        <f t="shared" ca="1" si="0"/>
        <v>110</v>
      </c>
      <c r="B23" s="3" t="str">
        <f t="shared" ca="1" si="1"/>
        <v>DA</v>
      </c>
      <c r="C23" s="5">
        <f ca="1">IF(B23="DA",OFFSET(Sheet1!$B$1,F22,0,1),IF(B23="MS",IF(D22&lt;Sheet1!$E$2,Sheet1!$F$2-D22,0),L22))</f>
        <v>3</v>
      </c>
      <c r="D23" s="5">
        <f t="shared" ca="1" si="2"/>
        <v>2</v>
      </c>
      <c r="F23" s="3">
        <f t="shared" ca="1" si="3"/>
        <v>18</v>
      </c>
      <c r="G23" s="5">
        <f ca="1">IF(B23="DA",G22+OFFSET(Sheet1!$A$1,F23,0,1),G22)</f>
        <v>119</v>
      </c>
      <c r="H23" s="5">
        <f t="shared" ca="1" si="4"/>
        <v>5</v>
      </c>
      <c r="I23" s="5">
        <f t="shared" ca="1" si="5"/>
        <v>120</v>
      </c>
      <c r="J23" s="5">
        <f ca="1">IF(B23="MS",IF(D23&lt;Sheet1!$E$2,J22+1,J22),J22)</f>
        <v>1</v>
      </c>
      <c r="K23" s="5">
        <f ca="1">IF(B23="MS",IF(D23&lt;Sheet1!$E$2,OFFSET(Sheet1!$C$1,J23,0,1)+I22,500),IF(B23="OA",500,K22))</f>
        <v>500</v>
      </c>
      <c r="L23" s="5">
        <f t="shared" ca="1" si="6"/>
        <v>0</v>
      </c>
    </row>
    <row r="24" spans="1:12" s="3" customFormat="1">
      <c r="A24" s="3">
        <f t="shared" ref="A24:A25" ca="1" si="7">IF(AND(G23&gt;I23,I23&lt;K23),I23,IF(K23&lt;G23,K23,G23))</f>
        <v>119</v>
      </c>
      <c r="B24" s="3" t="str">
        <f t="shared" ca="1" si="1"/>
        <v>DA</v>
      </c>
      <c r="C24" s="5">
        <f ca="1">IF(B24="DA",OFFSET(Sheet1!$B$1,F23,0,1),IF(B24="MS",IF(D23&lt;Sheet1!$E$2,Sheet1!$F$2-D23,0),L23))</f>
        <v>1</v>
      </c>
      <c r="D24" s="5">
        <f t="shared" ref="D24:D25" ca="1" si="8">IF(B24="DA",D23-C24,IF(B24="OA",D23+C24,D23))</f>
        <v>1</v>
      </c>
      <c r="F24" s="3">
        <f t="shared" ref="F24:F25" ca="1" si="9">IF(B24="DA",F23+1,F23)</f>
        <v>19</v>
      </c>
      <c r="G24" s="5">
        <f ca="1">IF(B24="DA",G23+OFFSET(Sheet1!$A$1,F24,0,1),G23)</f>
        <v>124</v>
      </c>
      <c r="H24" s="5">
        <f t="shared" ref="H24:H25" ca="1" si="10">IF(B24="MS",H23+1,H23)</f>
        <v>5</v>
      </c>
      <c r="I24" s="5">
        <f t="shared" ca="1" si="5"/>
        <v>120</v>
      </c>
      <c r="J24" s="5">
        <f ca="1">IF(B24="MS",IF(D24&lt;Sheet1!$E$2,J23+1,J23),J23)</f>
        <v>1</v>
      </c>
      <c r="K24" s="5">
        <f ca="1">IF(B24="MS",IF(D24&lt;Sheet1!$E$2,OFFSET(Sheet1!$C$1,J24,0,1)+I23,500),IF(B24="OA",500,K23))</f>
        <v>500</v>
      </c>
      <c r="L24" s="5">
        <f t="shared" ref="L24:L25" ca="1" si="11">IF(B24="MS",C24,IF(B24="OA",0,L23))</f>
        <v>0</v>
      </c>
    </row>
    <row r="25" spans="1:12" s="3" customFormat="1">
      <c r="A25" s="3">
        <f t="shared" ca="1" si="7"/>
        <v>120</v>
      </c>
      <c r="B25" s="3" t="str">
        <f t="shared" ca="1" si="1"/>
        <v>MS</v>
      </c>
      <c r="C25" s="5">
        <f ca="1">IF(B25="DA",OFFSET(Sheet1!$B$1,F24,0,1),IF(B25="MS",IF(D24&lt;Sheet1!$E$2,Sheet1!$F$2-D24,0),L24))</f>
        <v>29</v>
      </c>
      <c r="D25" s="5">
        <f t="shared" ca="1" si="8"/>
        <v>1</v>
      </c>
      <c r="F25" s="3">
        <f t="shared" ca="1" si="9"/>
        <v>19</v>
      </c>
      <c r="G25" s="5">
        <f ca="1">IF(B25="DA",G24+OFFSET(Sheet1!$A$1,F25,0,1),G24)</f>
        <v>124</v>
      </c>
      <c r="H25" s="5">
        <f t="shared" ca="1" si="10"/>
        <v>6</v>
      </c>
      <c r="I25" s="5">
        <f t="shared" ca="1" si="5"/>
        <v>150</v>
      </c>
      <c r="J25" s="5">
        <f ca="1">IF(B25="MS",IF(D25&lt;Sheet1!$E$2,J24+1,J24),J24)</f>
        <v>2</v>
      </c>
      <c r="K25" s="5">
        <f ca="1">IF(B25="MS",IF(D25&lt;Sheet1!$E$2,OFFSET(Sheet1!$C$1,J25,0,1)+I24,500),IF(B25="OA",500,K24))</f>
        <v>135</v>
      </c>
      <c r="L25" s="5">
        <f t="shared" ca="1" si="11"/>
        <v>29</v>
      </c>
    </row>
    <row r="26" spans="1:12" s="3" customFormat="1">
      <c r="A26" s="3">
        <f t="shared" ref="A26:A34" ca="1" si="12">IF(AND(G25&gt;I25,I25&lt;K25),I25,IF(K25&lt;G25,K25,G25))</f>
        <v>124</v>
      </c>
      <c r="B26" s="3" t="str">
        <f t="shared" ref="B26:B34" ca="1" si="13">IF(AND(G25&gt;I25,I25&lt;K25),"MS",IF(K25&lt;G25,"OA","DA"))</f>
        <v>DA</v>
      </c>
      <c r="C26" s="5">
        <f ca="1">IF(B26="DA",OFFSET(Sheet1!$B$1,F25,0,1),IF(B26="MS",IF(D25&lt;Sheet1!$E$2,Sheet1!$F$2-D25,0),L25))</f>
        <v>4</v>
      </c>
      <c r="D26" s="5">
        <f t="shared" ref="D26:D34" ca="1" si="14">IF(B26="DA",D25-C26,IF(B26="OA",D25+C26,D25))</f>
        <v>-3</v>
      </c>
      <c r="F26" s="3">
        <f t="shared" ref="F26:F34" ca="1" si="15">IF(B26="DA",F25+1,F25)</f>
        <v>20</v>
      </c>
      <c r="G26" s="5">
        <f ca="1">IF(B26="DA",G25+OFFSET(Sheet1!$A$1,F26,0,1),G25)</f>
        <v>135</v>
      </c>
      <c r="H26" s="5">
        <f t="shared" ref="H26:H34" ca="1" si="16">IF(B26="MS",H25+1,H25)</f>
        <v>6</v>
      </c>
      <c r="I26" s="5">
        <f t="shared" ca="1" si="5"/>
        <v>150</v>
      </c>
      <c r="J26" s="5">
        <f ca="1">IF(B26="MS",IF(D26&lt;Sheet1!$E$2,J25+1,J25),J25)</f>
        <v>2</v>
      </c>
      <c r="K26" s="5">
        <f ca="1">IF(B26="MS",IF(D26&lt;Sheet1!$E$2,OFFSET(Sheet1!$C$1,J26,0,1)+I25,500),IF(B26="OA",500,K25))</f>
        <v>135</v>
      </c>
      <c r="L26" s="5">
        <f t="shared" ref="L26:L34" ca="1" si="17">IF(B26="MS",C26,IF(B26="OA",0,L25))</f>
        <v>29</v>
      </c>
    </row>
    <row r="27" spans="1:12" s="3" customFormat="1">
      <c r="A27" s="3">
        <f t="shared" ca="1" si="12"/>
        <v>135</v>
      </c>
      <c r="B27" s="3" t="str">
        <f t="shared" ca="1" si="13"/>
        <v>DA</v>
      </c>
      <c r="C27" s="5">
        <f ca="1">IF(B27="DA",OFFSET(Sheet1!$B$1,F26,0,1),IF(B27="MS",IF(D26&lt;Sheet1!$E$2,Sheet1!$F$2-D26,0),L26))</f>
        <v>6</v>
      </c>
      <c r="D27" s="5">
        <f t="shared" ca="1" si="14"/>
        <v>-9</v>
      </c>
      <c r="F27" s="3">
        <f t="shared" ca="1" si="15"/>
        <v>21</v>
      </c>
      <c r="G27" s="5">
        <f ca="1">IF(B27="DA",G26+OFFSET(Sheet1!$A$1,F27,0,1),G26)</f>
        <v>137</v>
      </c>
      <c r="H27" s="5">
        <f t="shared" ca="1" si="16"/>
        <v>6</v>
      </c>
      <c r="I27" s="5">
        <f t="shared" ca="1" si="5"/>
        <v>150</v>
      </c>
      <c r="J27" s="5">
        <f ca="1">IF(B27="MS",IF(D27&lt;Sheet1!$E$2,J26+1,J26),J26)</f>
        <v>2</v>
      </c>
      <c r="K27" s="5">
        <f ca="1">IF(B27="MS",IF(D27&lt;Sheet1!$E$2,OFFSET(Sheet1!$C$1,J27,0,1)+I26,500),IF(B27="OA",500,K26))</f>
        <v>135</v>
      </c>
      <c r="L27" s="5">
        <f t="shared" ca="1" si="17"/>
        <v>29</v>
      </c>
    </row>
    <row r="28" spans="1:12" s="3" customFormat="1">
      <c r="A28" s="3">
        <f t="shared" ca="1" si="12"/>
        <v>135</v>
      </c>
      <c r="B28" s="3" t="str">
        <f t="shared" ca="1" si="13"/>
        <v>OA</v>
      </c>
      <c r="C28" s="5">
        <f ca="1">IF(B28="DA",OFFSET(Sheet1!$B$1,F27,0,1),IF(B28="MS",IF(D27&lt;Sheet1!$E$2,Sheet1!$F$2-D27,0),L27))</f>
        <v>29</v>
      </c>
      <c r="D28" s="5">
        <f t="shared" ca="1" si="14"/>
        <v>20</v>
      </c>
      <c r="F28" s="3">
        <f t="shared" ca="1" si="15"/>
        <v>21</v>
      </c>
      <c r="G28" s="5">
        <f ca="1">IF(B28="DA",G27+OFFSET(Sheet1!$A$1,F28,0,1),G27)</f>
        <v>137</v>
      </c>
      <c r="H28" s="5">
        <f t="shared" ca="1" si="16"/>
        <v>6</v>
      </c>
      <c r="I28" s="5">
        <f t="shared" ca="1" si="5"/>
        <v>150</v>
      </c>
      <c r="J28" s="5">
        <f ca="1">IF(B28="MS",IF(D28&lt;Sheet1!$E$2,J27+1,J27),J27)</f>
        <v>2</v>
      </c>
      <c r="K28" s="5">
        <f ca="1">IF(B28="MS",IF(D28&lt;Sheet1!$E$2,OFFSET(Sheet1!$C$1,J28,0,1)+I27,500),IF(B28="OA",500,K27))</f>
        <v>500</v>
      </c>
      <c r="L28" s="5">
        <f t="shared" ca="1" si="17"/>
        <v>0</v>
      </c>
    </row>
    <row r="29" spans="1:12" s="3" customFormat="1">
      <c r="A29" s="3">
        <f t="shared" ca="1" si="12"/>
        <v>137</v>
      </c>
      <c r="B29" s="3" t="str">
        <f t="shared" ca="1" si="13"/>
        <v>DA</v>
      </c>
      <c r="C29" s="5">
        <f ca="1">IF(B29="DA",OFFSET(Sheet1!$B$1,F28,0,1),IF(B29="MS",IF(D28&lt;Sheet1!$E$2,Sheet1!$F$2-D28,0),L28))</f>
        <v>3</v>
      </c>
      <c r="D29" s="5">
        <f t="shared" ca="1" si="14"/>
        <v>17</v>
      </c>
      <c r="F29" s="3">
        <f t="shared" ca="1" si="15"/>
        <v>22</v>
      </c>
      <c r="G29" s="5">
        <f ca="1">IF(B29="DA",G28+OFFSET(Sheet1!$A$1,F29,0,1),G28)</f>
        <v>146</v>
      </c>
      <c r="H29" s="5">
        <f t="shared" ca="1" si="16"/>
        <v>6</v>
      </c>
      <c r="I29" s="5">
        <f t="shared" ca="1" si="5"/>
        <v>150</v>
      </c>
      <c r="J29" s="5">
        <f ca="1">IF(B29="MS",IF(D29&lt;Sheet1!$E$2,J28+1,J28),J28)</f>
        <v>2</v>
      </c>
      <c r="K29" s="5">
        <f ca="1">IF(B29="MS",IF(D29&lt;Sheet1!$E$2,OFFSET(Sheet1!$C$1,J29,0,1)+I28,500),IF(B29="OA",500,K28))</f>
        <v>500</v>
      </c>
      <c r="L29" s="5">
        <f t="shared" ca="1" si="17"/>
        <v>0</v>
      </c>
    </row>
    <row r="30" spans="1:12" s="3" customFormat="1">
      <c r="A30" s="3">
        <f t="shared" ca="1" si="12"/>
        <v>146</v>
      </c>
      <c r="B30" s="3" t="str">
        <f t="shared" ca="1" si="13"/>
        <v>DA</v>
      </c>
      <c r="C30" s="5">
        <f ca="1">IF(B30="DA",OFFSET(Sheet1!$B$1,F29,0,1),IF(B30="MS",IF(D29&lt;Sheet1!$E$2,Sheet1!$F$2-D29,0),L29))</f>
        <v>1</v>
      </c>
      <c r="D30" s="5">
        <f t="shared" ca="1" si="14"/>
        <v>16</v>
      </c>
      <c r="F30" s="3">
        <f t="shared" ca="1" si="15"/>
        <v>23</v>
      </c>
      <c r="G30" s="5">
        <f ca="1">IF(B30="DA",G29+OFFSET(Sheet1!$A$1,F30,0,1),G29)</f>
        <v>151</v>
      </c>
      <c r="H30" s="5">
        <f t="shared" ca="1" si="16"/>
        <v>6</v>
      </c>
      <c r="I30" s="5">
        <f t="shared" ca="1" si="5"/>
        <v>150</v>
      </c>
      <c r="J30" s="5">
        <f ca="1">IF(B30="MS",IF(D30&lt;Sheet1!$E$2,J29+1,J29),J29)</f>
        <v>2</v>
      </c>
      <c r="K30" s="5">
        <f ca="1">IF(B30="MS",IF(D30&lt;Sheet1!$E$2,OFFSET(Sheet1!$C$1,J30,0,1)+I29,500),IF(B30="OA",500,K29))</f>
        <v>500</v>
      </c>
      <c r="L30" s="5">
        <f t="shared" ca="1" si="17"/>
        <v>0</v>
      </c>
    </row>
    <row r="31" spans="1:12" s="3" customFormat="1">
      <c r="A31" s="3">
        <f t="shared" ca="1" si="12"/>
        <v>150</v>
      </c>
      <c r="B31" s="3" t="str">
        <f t="shared" ca="1" si="13"/>
        <v>MS</v>
      </c>
      <c r="C31" s="5">
        <f ca="1">IF(B31="DA",OFFSET(Sheet1!$B$1,F30,0,1),IF(B31="MS",IF(D30&lt;Sheet1!$E$2,Sheet1!$F$2-D30,0),L30))</f>
        <v>0</v>
      </c>
      <c r="D31" s="5">
        <f t="shared" ca="1" si="14"/>
        <v>16</v>
      </c>
      <c r="F31" s="3">
        <f t="shared" ca="1" si="15"/>
        <v>23</v>
      </c>
      <c r="G31" s="5">
        <f ca="1">IF(B31="DA",G30+OFFSET(Sheet1!$A$1,F31,0,1),G30)</f>
        <v>151</v>
      </c>
      <c r="H31" s="5">
        <f t="shared" ca="1" si="16"/>
        <v>7</v>
      </c>
      <c r="I31" s="5">
        <f t="shared" ca="1" si="5"/>
        <v>180</v>
      </c>
      <c r="J31" s="5">
        <f ca="1">IF(B31="MS",IF(D31&lt;Sheet1!$E$2,J30+1,J30),J30)</f>
        <v>2</v>
      </c>
      <c r="K31" s="5">
        <f ca="1">IF(B31="MS",IF(D31&lt;Sheet1!$E$2,OFFSET(Sheet1!$C$1,J31,0,1)+I30,500),IF(B31="OA",500,K30))</f>
        <v>500</v>
      </c>
      <c r="L31" s="5">
        <f t="shared" ca="1" si="17"/>
        <v>0</v>
      </c>
    </row>
    <row r="32" spans="1:12" s="3" customFormat="1">
      <c r="A32" s="3">
        <f t="shared" ca="1" si="12"/>
        <v>151</v>
      </c>
      <c r="B32" s="3" t="str">
        <f t="shared" ca="1" si="13"/>
        <v>DA</v>
      </c>
      <c r="C32" s="5">
        <f ca="1">IF(B32="DA",OFFSET(Sheet1!$B$1,F31,0,1),IF(B32="MS",IF(D31&lt;Sheet1!$E$2,Sheet1!$F$2-D31,0),L31))</f>
        <v>4</v>
      </c>
      <c r="D32" s="5">
        <f t="shared" ca="1" si="14"/>
        <v>12</v>
      </c>
      <c r="F32" s="3">
        <f t="shared" ca="1" si="15"/>
        <v>24</v>
      </c>
      <c r="G32" s="5">
        <f ca="1">IF(B32="DA",G31+OFFSET(Sheet1!$A$1,F32,0,1),G31)</f>
        <v>162</v>
      </c>
      <c r="H32" s="5">
        <f t="shared" ca="1" si="16"/>
        <v>7</v>
      </c>
      <c r="I32" s="5">
        <f t="shared" ca="1" si="5"/>
        <v>180</v>
      </c>
      <c r="J32" s="5">
        <f ca="1">IF(B32="MS",IF(D32&lt;Sheet1!$E$2,J31+1,J31),J31)</f>
        <v>2</v>
      </c>
      <c r="K32" s="5">
        <f ca="1">IF(B32="MS",IF(D32&lt;Sheet1!$E$2,OFFSET(Sheet1!$C$1,J32,0,1)+I31,500),IF(B32="OA",500,K31))</f>
        <v>500</v>
      </c>
      <c r="L32" s="5">
        <f t="shared" ca="1" si="17"/>
        <v>0</v>
      </c>
    </row>
    <row r="33" spans="1:12" s="3" customFormat="1">
      <c r="A33" s="3">
        <f t="shared" ca="1" si="12"/>
        <v>162</v>
      </c>
      <c r="B33" s="3" t="str">
        <f t="shared" ca="1" si="13"/>
        <v>DA</v>
      </c>
      <c r="C33" s="5">
        <f ca="1">IF(B33="DA",OFFSET(Sheet1!$B$1,F32,0,1),IF(B33="MS",IF(D32&lt;Sheet1!$E$2,Sheet1!$F$2-D32,0),L32))</f>
        <v>6</v>
      </c>
      <c r="D33" s="5">
        <f t="shared" ca="1" si="14"/>
        <v>6</v>
      </c>
      <c r="F33" s="3">
        <f t="shared" ca="1" si="15"/>
        <v>25</v>
      </c>
      <c r="G33" s="5">
        <f ca="1">IF(B33="DA",G32+OFFSET(Sheet1!$A$1,F33,0,1),G32)</f>
        <v>164</v>
      </c>
      <c r="H33" s="5">
        <f t="shared" ca="1" si="16"/>
        <v>7</v>
      </c>
      <c r="I33" s="5">
        <f t="shared" ca="1" si="5"/>
        <v>180</v>
      </c>
      <c r="J33" s="5">
        <f ca="1">IF(B33="MS",IF(D33&lt;Sheet1!$E$2,J32+1,J32),J32)</f>
        <v>2</v>
      </c>
      <c r="K33" s="5">
        <f ca="1">IF(B33="MS",IF(D33&lt;Sheet1!$E$2,OFFSET(Sheet1!$C$1,J33,0,1)+I32,500),IF(B33="OA",500,K32))</f>
        <v>500</v>
      </c>
      <c r="L33" s="5">
        <f t="shared" ca="1" si="17"/>
        <v>0</v>
      </c>
    </row>
    <row r="34" spans="1:12" s="3" customFormat="1">
      <c r="A34" s="3">
        <f t="shared" ca="1" si="12"/>
        <v>164</v>
      </c>
      <c r="B34" s="3" t="str">
        <f t="shared" ca="1" si="13"/>
        <v>DA</v>
      </c>
      <c r="C34" s="5">
        <f ca="1">IF(B34="DA",OFFSET(Sheet1!$B$1,F33,0,1),IF(B34="MS",IF(D33&lt;Sheet1!$E$2,Sheet1!$F$2-D33,0),L33))</f>
        <v>3</v>
      </c>
      <c r="D34" s="5">
        <f t="shared" ca="1" si="14"/>
        <v>3</v>
      </c>
      <c r="F34" s="3">
        <f t="shared" ca="1" si="15"/>
        <v>26</v>
      </c>
      <c r="G34" s="5">
        <f ca="1">IF(B34="DA",G33+OFFSET(Sheet1!$A$1,F34,0,1),G33)</f>
        <v>173</v>
      </c>
      <c r="H34" s="5">
        <f t="shared" ca="1" si="16"/>
        <v>7</v>
      </c>
      <c r="I34" s="5">
        <f t="shared" ca="1" si="5"/>
        <v>180</v>
      </c>
      <c r="J34" s="5">
        <f ca="1">IF(B34="MS",IF(D34&lt;Sheet1!$E$2,J33+1,J33),J33)</f>
        <v>2</v>
      </c>
      <c r="K34" s="5">
        <f ca="1">IF(B34="MS",IF(D34&lt;Sheet1!$E$2,OFFSET(Sheet1!$C$1,J34,0,1)+I33,500),IF(B34="OA",500,K33))</f>
        <v>500</v>
      </c>
      <c r="L34" s="5">
        <f t="shared" ca="1" si="17"/>
        <v>0</v>
      </c>
    </row>
    <row r="35" spans="1:12" s="3" customFormat="1">
      <c r="A35" s="3">
        <f t="shared" ref="A35" ca="1" si="18">IF(AND(G34&gt;I34,I34&lt;K34),I34,IF(K34&lt;G34,K34,G34))</f>
        <v>173</v>
      </c>
      <c r="B35" s="3" t="str">
        <f t="shared" ref="B35" ca="1" si="19">IF(AND(G34&gt;I34,I34&lt;K34),"MS",IF(K34&lt;G34,"OA","DA"))</f>
        <v>DA</v>
      </c>
      <c r="C35" s="5">
        <f ca="1">IF(B35="DA",OFFSET(Sheet1!$B$1,F34,0,1),IF(B35="MS",IF(D34&lt;Sheet1!$E$2,Sheet1!$F$2-D34,0),L34))</f>
        <v>1</v>
      </c>
      <c r="D35" s="5">
        <f t="shared" ref="D35" ca="1" si="20">IF(B35="DA",D34-C35,IF(B35="OA",D34+C35,D34))</f>
        <v>2</v>
      </c>
      <c r="F35" s="3">
        <f t="shared" ref="F35" ca="1" si="21">IF(B35="DA",F34+1,F34)</f>
        <v>27</v>
      </c>
      <c r="G35" s="5">
        <f ca="1">IF(B35="DA",G34+OFFSET(Sheet1!$A$1,F35,0,1),G34)</f>
        <v>178</v>
      </c>
      <c r="H35" s="5">
        <f t="shared" ref="H35" ca="1" si="22">IF(B35="MS",H34+1,H34)</f>
        <v>7</v>
      </c>
      <c r="I35" s="5">
        <f t="shared" ca="1" si="5"/>
        <v>180</v>
      </c>
      <c r="J35" s="5">
        <f ca="1">IF(B35="MS",IF(D35&lt;Sheet1!$E$2,J34+1,J34),J34)</f>
        <v>2</v>
      </c>
      <c r="K35" s="5">
        <f ca="1">IF(B35="MS",IF(D35&lt;Sheet1!$E$2,OFFSET(Sheet1!$C$1,J35,0,1)+I34,500),IF(B35="OA",500,K34))</f>
        <v>500</v>
      </c>
      <c r="L35" s="5">
        <f t="shared" ref="L35" ca="1" si="23">IF(B35="MS",C35,IF(B35="OA",0,L34))</f>
        <v>0</v>
      </c>
    </row>
    <row r="36" spans="1:12" s="3" customFormat="1">
      <c r="A36" s="3">
        <f t="shared" ref="A36" ca="1" si="24">IF(AND(G35&gt;I35,I35&lt;K35),I35,IF(K35&lt;G35,K35,G35))</f>
        <v>178</v>
      </c>
      <c r="B36" s="3" t="str">
        <f t="shared" ref="B36" ca="1" si="25">IF(AND(G35&gt;I35,I35&lt;K35),"MS",IF(K35&lt;G35,"OA","DA"))</f>
        <v>DA</v>
      </c>
      <c r="C36" s="5">
        <f ca="1">IF(B36="DA",OFFSET(Sheet1!$B$1,F35,0,1),IF(B36="MS",IF(D35&lt;Sheet1!$E$2,Sheet1!$F$2-D35,0),L35))</f>
        <v>4</v>
      </c>
      <c r="D36" s="5">
        <f t="shared" ref="D36" ca="1" si="26">IF(B36="DA",D35-C36,IF(B36="OA",D35+C36,D35))</f>
        <v>-2</v>
      </c>
      <c r="F36" s="3">
        <f t="shared" ref="F36" ca="1" si="27">IF(B36="DA",F35+1,F35)</f>
        <v>28</v>
      </c>
      <c r="G36" s="5">
        <f ca="1">IF(B36="DA",G35+OFFSET(Sheet1!$A$1,F36,0,1),G35)</f>
        <v>189</v>
      </c>
      <c r="H36" s="5">
        <f t="shared" ref="H36" ca="1" si="28">IF(B36="MS",H35+1,H35)</f>
        <v>7</v>
      </c>
      <c r="I36" s="5">
        <f t="shared" ca="1" si="5"/>
        <v>180</v>
      </c>
      <c r="J36" s="5">
        <f ca="1">IF(B36="MS",IF(D36&lt;Sheet1!$E$2,J35+1,J35),J35)</f>
        <v>2</v>
      </c>
      <c r="K36" s="5">
        <f ca="1">IF(B36="MS",IF(D36&lt;Sheet1!$E$2,OFFSET(Sheet1!$C$1,J36,0,1)+I35,500),IF(B36="OA",500,K35))</f>
        <v>500</v>
      </c>
      <c r="L36" s="5">
        <f t="shared" ref="L36" ca="1" si="29">IF(B36="MS",C36,IF(B36="OA",0,L35))</f>
        <v>0</v>
      </c>
    </row>
    <row r="37" spans="1:12" s="3" customFormat="1">
      <c r="A37" s="3">
        <f t="shared" ref="A37" ca="1" si="30">IF(AND(G36&gt;I36,I36&lt;K36),I36,IF(K36&lt;G36,K36,G36))</f>
        <v>180</v>
      </c>
      <c r="B37" s="3" t="str">
        <f t="shared" ref="B37" ca="1" si="31">IF(AND(G36&gt;I36,I36&lt;K36),"MS",IF(K36&lt;G36,"OA","DA"))</f>
        <v>MS</v>
      </c>
      <c r="C37" s="5">
        <f ca="1">IF(B37="DA",OFFSET(Sheet1!$B$1,F36,0,1),IF(B37="MS",IF(D36&lt;Sheet1!$E$2,Sheet1!$F$2-D36,0),L36))</f>
        <v>32</v>
      </c>
      <c r="D37" s="5">
        <f t="shared" ref="D37" ca="1" si="32">IF(B37="DA",D36-C37,IF(B37="OA",D36+C37,D36))</f>
        <v>-2</v>
      </c>
      <c r="F37" s="3">
        <f t="shared" ref="F37" ca="1" si="33">IF(B37="DA",F36+1,F36)</f>
        <v>28</v>
      </c>
      <c r="G37" s="5">
        <f ca="1">IF(B37="DA",G36+OFFSET(Sheet1!$A$1,F37,0,1),G36)</f>
        <v>189</v>
      </c>
      <c r="H37" s="5">
        <f t="shared" ref="H37" ca="1" si="34">IF(B37="MS",H36+1,H36)</f>
        <v>8</v>
      </c>
      <c r="I37" s="5">
        <f t="shared" ca="1" si="5"/>
        <v>210</v>
      </c>
      <c r="J37" s="5">
        <f ca="1">IF(B37="MS",IF(D37&lt;Sheet1!$E$2,J36+1,J36),J36)</f>
        <v>3</v>
      </c>
      <c r="K37" s="5">
        <f ca="1">IF(B37="MS",IF(D37&lt;Sheet1!$E$2,OFFSET(Sheet1!$C$1,J37,0,1)+I36,500),IF(B37="OA",500,K36))</f>
        <v>200</v>
      </c>
      <c r="L37" s="5">
        <f t="shared" ref="L37" ca="1" si="35">IF(B37="MS",C37,IF(B37="OA",0,L36))</f>
        <v>32</v>
      </c>
    </row>
    <row r="38" spans="1:12" s="3" customFormat="1">
      <c r="C38" s="5"/>
      <c r="D38" s="5"/>
      <c r="G38" s="5"/>
      <c r="H38" s="5"/>
      <c r="I38" s="5"/>
      <c r="J38" s="5"/>
      <c r="K38" s="5"/>
      <c r="L38" s="5"/>
    </row>
    <row r="39" spans="1:12" s="3" customFormat="1">
      <c r="C39" s="5"/>
      <c r="D39" s="5"/>
      <c r="G39" s="5"/>
      <c r="H39" s="5"/>
      <c r="I39" s="5"/>
      <c r="J39" s="5"/>
      <c r="K39" s="5"/>
      <c r="L39" s="5"/>
    </row>
    <row r="40" spans="1:12" s="3" customFormat="1"/>
    <row r="41" spans="1:12" s="3" customFormat="1"/>
    <row r="42" spans="1:12" s="3" customFormat="1"/>
    <row r="43" spans="1:12" s="3" customFormat="1"/>
    <row r="44" spans="1:12" s="3" customFormat="1"/>
    <row r="45" spans="1:12" s="3" customFormat="1"/>
    <row r="46" spans="1:12" s="3" customFormat="1"/>
    <row r="47" spans="1:12" s="3" customFormat="1"/>
    <row r="48" spans="1:12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  <row r="122" s="3" customFormat="1"/>
    <row r="123" s="3" customFormat="1"/>
    <row r="124" s="3" customFormat="1"/>
    <row r="125" s="3" customFormat="1"/>
    <row r="126" s="3" customFormat="1"/>
    <row r="127" s="3" customFormat="1"/>
    <row r="128" s="3" customFormat="1"/>
    <row r="129" s="3" customFormat="1"/>
    <row r="130" s="3" customFormat="1"/>
    <row r="131" s="3" customFormat="1"/>
    <row r="132" s="3" customFormat="1"/>
    <row r="133" s="3" customFormat="1"/>
    <row r="134" s="3" customFormat="1"/>
    <row r="135" s="3" customFormat="1"/>
    <row r="136" s="3" customFormat="1"/>
    <row r="137" s="3" customFormat="1"/>
    <row r="138" s="3" customFormat="1"/>
    <row r="139" s="3" customFormat="1"/>
    <row r="140" s="3" customFormat="1"/>
    <row r="141" s="3" customFormat="1"/>
    <row r="142" s="3" customFormat="1"/>
    <row r="143" s="3" customFormat="1"/>
    <row r="144" s="3" customFormat="1"/>
    <row r="145" s="3" customFormat="1"/>
    <row r="146" s="3" customFormat="1"/>
    <row r="147" s="3" customFormat="1"/>
    <row r="148" s="3" customFormat="1"/>
    <row r="149" s="3" customFormat="1"/>
    <row r="150" s="3" customFormat="1"/>
    <row r="151" s="3" customFormat="1"/>
    <row r="152" s="3" customFormat="1"/>
    <row r="153" s="3" customFormat="1"/>
    <row r="154" s="3" customFormat="1"/>
    <row r="155" s="3" customFormat="1"/>
    <row r="156" s="3" customFormat="1"/>
    <row r="157" s="3" customFormat="1"/>
    <row r="158" s="3" customFormat="1"/>
    <row r="159" s="3" customFormat="1"/>
    <row r="160" s="3" customFormat="1"/>
    <row r="161" s="3" customFormat="1"/>
    <row r="162" s="3" customFormat="1"/>
    <row r="163" s="3" customFormat="1"/>
    <row r="164" s="3" customFormat="1"/>
    <row r="165" s="3" customFormat="1"/>
    <row r="166" s="3" customFormat="1"/>
    <row r="167" s="3" customFormat="1"/>
    <row r="168" s="3" customFormat="1"/>
    <row r="169" s="3" customFormat="1"/>
  </sheetData>
  <conditionalFormatting sqref="B3:B39">
    <cfRule type="cellIs" dxfId="2" priority="4" operator="equal">
      <formula>"""MS"""</formula>
    </cfRule>
  </conditionalFormatting>
  <conditionalFormatting sqref="B3:B39">
    <cfRule type="colorScale" priority="3">
      <colorScale>
        <cfvo type="formula" val="&quot;&quot;&quot;MS&quot;&quot;&quot;"/>
        <cfvo type="max" val="0"/>
        <color rgb="FFFF0000"/>
        <color rgb="FFFFEF9C"/>
      </colorScale>
    </cfRule>
  </conditionalFormatting>
  <conditionalFormatting sqref="B3:B39">
    <cfRule type="cellIs" dxfId="1" priority="2" operator="equal">
      <formula>"""MS"""</formula>
    </cfRule>
  </conditionalFormatting>
  <conditionalFormatting sqref="B3:B39">
    <cfRule type="cellIs" dxfId="0" priority="1" operator="equal">
      <formula>"MS"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6"/>
  <sheetViews>
    <sheetView zoomScale="115" zoomScaleNormal="115" workbookViewId="0">
      <selection activeCell="C38" sqref="C38"/>
    </sheetView>
  </sheetViews>
  <sheetFormatPr defaultRowHeight="15"/>
  <cols>
    <col min="1" max="1" width="9.140625" style="3"/>
    <col min="2" max="2" width="18.7109375" style="3" customWidth="1"/>
    <col min="3" max="3" width="15.85546875" style="3" customWidth="1"/>
    <col min="4" max="6" width="10.85546875" style="3" customWidth="1"/>
    <col min="7" max="7" width="16.140625" style="3" customWidth="1"/>
    <col min="8" max="8" width="15.140625" style="3" customWidth="1"/>
    <col min="9" max="9" width="12" style="3" customWidth="1"/>
    <col min="10" max="16384" width="9.140625" style="3"/>
  </cols>
  <sheetData>
    <row r="1" spans="1:9" s="4" customFormat="1" ht="50.25" customHeight="1">
      <c r="A1" s="4" t="s">
        <v>18</v>
      </c>
      <c r="B1" s="4" t="s">
        <v>19</v>
      </c>
      <c r="C1" s="4" t="s">
        <v>20</v>
      </c>
      <c r="D1" s="4" t="s">
        <v>27</v>
      </c>
      <c r="E1" s="4" t="s">
        <v>29</v>
      </c>
      <c r="G1" s="4" t="s">
        <v>21</v>
      </c>
      <c r="H1" s="4" t="s">
        <v>22</v>
      </c>
      <c r="I1" s="4" t="s">
        <v>28</v>
      </c>
    </row>
    <row r="2" spans="1:9">
      <c r="A2" s="3">
        <f ca="1">Sheet2!A3-Sheet2!A2</f>
        <v>2</v>
      </c>
      <c r="B2" s="3">
        <f ca="1">IF(Sheet2!D2&gt;0,Sheet2!D2*A2,0)</f>
        <v>80</v>
      </c>
      <c r="C2" s="3">
        <f>IF(Sheet2!D2&lt;0,-Sheet2!D2*A2,0)</f>
        <v>0</v>
      </c>
      <c r="D2" s="3">
        <f>IF(AND(Sheet2!B2="MS",Sheet2!C2&gt;0),Sheet1!$G$2+Sheet2!$C$2*Sheet1!$H$2,0)</f>
        <v>0</v>
      </c>
      <c r="E2" s="3">
        <v>1</v>
      </c>
      <c r="G2" s="3">
        <f ca="1">SUM(B2:B1000)/MAX(E2:E1000)</f>
        <v>416</v>
      </c>
      <c r="H2" s="3">
        <f ca="1">SUM(C2:C1000)/MAX(E2:E1000)</f>
        <v>8.5</v>
      </c>
    </row>
    <row r="3" spans="1:9">
      <c r="A3" s="3">
        <f ca="1">Sheet2!A4-Sheet2!A3</f>
        <v>9</v>
      </c>
      <c r="B3" s="3">
        <f ca="1">IF(Sheet2!D3&gt;0,Sheet2!D3*A3,0)</f>
        <v>333</v>
      </c>
      <c r="C3" s="3">
        <f ca="1">IF(Sheet2!D3&lt;0,-Sheet2!D3*A3,0)</f>
        <v>0</v>
      </c>
      <c r="D3" s="3">
        <f ca="1">IF(AND(Sheet2!B3="MS",Sheet2!C3&gt;0),Sheet1!$G$2+Sheet2!$C$2*Sheet1!$H$2,0)</f>
        <v>0</v>
      </c>
      <c r="E3" s="3">
        <f ca="1">IF(Sheet2!B3="MS",E2+1,E2)</f>
        <v>1</v>
      </c>
      <c r="F3" s="6" t="s">
        <v>23</v>
      </c>
      <c r="G3" s="8">
        <f ca="1">G2*Sheet1!I2</f>
        <v>83200</v>
      </c>
      <c r="H3" s="8">
        <f ca="1">H2*Sheet1!J2</f>
        <v>4250</v>
      </c>
      <c r="I3" s="8">
        <f ca="1">SUM(D2:D17)</f>
        <v>30000</v>
      </c>
    </row>
    <row r="4" spans="1:9">
      <c r="A4" s="3">
        <f ca="1">Sheet2!A5-Sheet2!A4</f>
        <v>5</v>
      </c>
      <c r="B4" s="3">
        <f ca="1">IF(Sheet2!D4&gt;0,Sheet2!D4*A4,0)</f>
        <v>180</v>
      </c>
      <c r="C4" s="3">
        <f ca="1">IF(Sheet2!D4&lt;0,-Sheet2!D4*A4,0)</f>
        <v>0</v>
      </c>
      <c r="D4" s="3">
        <f ca="1">IF(AND(Sheet2!B4="MS",Sheet2!C4&gt;0),Sheet1!$G$2+Sheet2!$C$2*Sheet1!$H$2,0)</f>
        <v>0</v>
      </c>
      <c r="E4" s="3">
        <f ca="1">IF(Sheet2!B4="MS",E3+1,E3)</f>
        <v>1</v>
      </c>
      <c r="F4" s="6" t="s">
        <v>24</v>
      </c>
      <c r="G4" s="7">
        <f ca="1">SUM(G3:I3)</f>
        <v>117450</v>
      </c>
    </row>
    <row r="5" spans="1:9">
      <c r="A5" s="3">
        <f ca="1">Sheet2!A6-Sheet2!A5</f>
        <v>11</v>
      </c>
      <c r="B5" s="3">
        <f ca="1">IF(Sheet2!D5&gt;0,Sheet2!D5*A5,0)</f>
        <v>352</v>
      </c>
      <c r="C5" s="3">
        <f ca="1">IF(Sheet2!D5&lt;0,-Sheet2!D5*A5,0)</f>
        <v>0</v>
      </c>
      <c r="D5" s="3">
        <f ca="1">IF(AND(Sheet2!B5="MS",Sheet2!C5&gt;0),Sheet1!$G$2+Sheet2!$C$2*Sheet1!$H$2,0)</f>
        <v>0</v>
      </c>
      <c r="E5" s="3">
        <f ca="1">IF(Sheet2!B5="MS",E4+1,E4)</f>
        <v>1</v>
      </c>
    </row>
    <row r="6" spans="1:9">
      <c r="A6" s="3">
        <f ca="1">Sheet2!A7-Sheet2!A6</f>
        <v>2</v>
      </c>
      <c r="B6" s="3">
        <f ca="1">IF(Sheet2!D6&gt;0,Sheet2!D6*A6,0)</f>
        <v>52</v>
      </c>
      <c r="C6" s="3">
        <f ca="1">IF(Sheet2!D6&lt;0,-Sheet2!D6*A6,0)</f>
        <v>0</v>
      </c>
      <c r="D6" s="3">
        <f ca="1">IF(AND(Sheet2!B6="MS",Sheet2!C6&gt;0),Sheet1!$G$2+Sheet2!$C$2*Sheet1!$H$2,0)</f>
        <v>0</v>
      </c>
      <c r="E6" s="3">
        <f ca="1">IF(Sheet2!B6="MS",E5+1,E5)</f>
        <v>1</v>
      </c>
    </row>
    <row r="7" spans="1:9">
      <c r="A7" s="3">
        <f ca="1">Sheet2!A8-Sheet2!A7</f>
        <v>1</v>
      </c>
      <c r="B7" s="3">
        <f ca="1">IF(Sheet2!D7&gt;0,Sheet2!D7*A7,0)</f>
        <v>23</v>
      </c>
      <c r="C7" s="3">
        <f ca="1">IF(Sheet2!D7&lt;0,-Sheet2!D7*A7,0)</f>
        <v>0</v>
      </c>
      <c r="D7" s="3">
        <f ca="1">IF(AND(Sheet2!B7="MS",Sheet2!C7&gt;0),Sheet1!$G$2+Sheet2!$C$2*Sheet1!$H$2,0)</f>
        <v>0</v>
      </c>
      <c r="E7" s="3">
        <f ca="1">IF(Sheet2!B7="MS",E6+1,E6)</f>
        <v>1</v>
      </c>
    </row>
    <row r="8" spans="1:9">
      <c r="A8" s="3">
        <f ca="1">Sheet2!A9-Sheet2!A8</f>
        <v>8</v>
      </c>
      <c r="B8" s="3">
        <f ca="1">IF(Sheet2!D8&gt;0,Sheet2!D8*A8,0)</f>
        <v>184</v>
      </c>
      <c r="C8" s="3">
        <f ca="1">IF(Sheet2!D8&lt;0,-Sheet2!D8*A8,0)</f>
        <v>0</v>
      </c>
      <c r="D8" s="3">
        <f ca="1">IF(AND(Sheet2!B8="MS",Sheet2!C8&gt;0),Sheet1!$G$2+Sheet2!$C$2*Sheet1!$H$2,0)</f>
        <v>0</v>
      </c>
      <c r="E8" s="3">
        <f ca="1">IF(Sheet2!B8="MS",E7+1,E7)</f>
        <v>2</v>
      </c>
    </row>
    <row r="9" spans="1:9">
      <c r="A9" s="3">
        <f ca="1">Sheet2!A10-Sheet2!A9</f>
        <v>5</v>
      </c>
      <c r="B9" s="3">
        <f ca="1">IF(Sheet2!D9&gt;0,Sheet2!D9*A9,0)</f>
        <v>110</v>
      </c>
      <c r="C9" s="3">
        <f ca="1">IF(Sheet2!D9&lt;0,-Sheet2!D9*A9,0)</f>
        <v>0</v>
      </c>
      <c r="D9" s="3">
        <f ca="1">IF(AND(Sheet2!B9="MS",Sheet2!C9&gt;0),Sheet1!$G$2+Sheet2!$C$2*Sheet1!$H$2,0)</f>
        <v>0</v>
      </c>
      <c r="E9" s="3">
        <f ca="1">IF(Sheet2!B9="MS",E8+1,E8)</f>
        <v>2</v>
      </c>
    </row>
    <row r="10" spans="1:9">
      <c r="A10" s="3">
        <f ca="1">Sheet2!A11-Sheet2!A10</f>
        <v>11</v>
      </c>
      <c r="B10" s="3">
        <f ca="1">IF(Sheet2!D10&gt;0,Sheet2!D10*A10,0)</f>
        <v>198</v>
      </c>
      <c r="C10" s="3">
        <f ca="1">IF(Sheet2!D10&lt;0,-Sheet2!D10*A10,0)</f>
        <v>0</v>
      </c>
      <c r="D10" s="3">
        <f ca="1">IF(AND(Sheet2!B10="MS",Sheet2!C10&gt;0),Sheet1!$G$2+Sheet2!$C$2*Sheet1!$H$2,0)</f>
        <v>0</v>
      </c>
      <c r="E10" s="3">
        <f ca="1">IF(Sheet2!B10="MS",E9+1,E9)</f>
        <v>2</v>
      </c>
    </row>
    <row r="11" spans="1:9">
      <c r="A11" s="3">
        <f ca="1">Sheet2!A12-Sheet2!A11</f>
        <v>2</v>
      </c>
      <c r="B11" s="3">
        <f ca="1">IF(Sheet2!D11&gt;0,Sheet2!D11*A11,0)</f>
        <v>24</v>
      </c>
      <c r="C11" s="3">
        <f ca="1">IF(Sheet2!D11&lt;0,-Sheet2!D11*A11,0)</f>
        <v>0</v>
      </c>
      <c r="D11" s="3">
        <f ca="1">IF(AND(Sheet2!B11="MS",Sheet2!C11&gt;0),Sheet1!$G$2+Sheet2!$C$2*Sheet1!$H$2,0)</f>
        <v>0</v>
      </c>
      <c r="E11" s="3">
        <f ca="1">IF(Sheet2!B11="MS",E10+1,E10)</f>
        <v>2</v>
      </c>
    </row>
    <row r="12" spans="1:9">
      <c r="A12" s="3">
        <f ca="1">Sheet2!A13-Sheet2!A12</f>
        <v>4</v>
      </c>
      <c r="B12" s="3">
        <f ca="1">IF(Sheet2!D12&gt;0,Sheet2!D12*A12,0)</f>
        <v>36</v>
      </c>
      <c r="C12" s="3">
        <f ca="1">IF(Sheet2!D12&lt;0,-Sheet2!D12*A12,0)</f>
        <v>0</v>
      </c>
      <c r="D12" s="3">
        <f ca="1">IF(AND(Sheet2!B12="MS",Sheet2!C12&gt;0),Sheet1!$G$2+Sheet2!$C$2*Sheet1!$H$2,0)</f>
        <v>0</v>
      </c>
      <c r="E12" s="3">
        <f ca="1">IF(Sheet2!B12="MS",E11+1,E11)</f>
        <v>2</v>
      </c>
    </row>
    <row r="13" spans="1:9">
      <c r="A13" s="3">
        <f ca="1">Sheet2!A14-Sheet2!A13</f>
        <v>5</v>
      </c>
      <c r="B13" s="3">
        <f ca="1">IF(Sheet2!D13&gt;0,Sheet2!D13*A13,0)</f>
        <v>45</v>
      </c>
      <c r="C13" s="3">
        <f ca="1">IF(Sheet2!D13&lt;0,-Sheet2!D13*A13,0)</f>
        <v>0</v>
      </c>
      <c r="D13" s="3">
        <f ca="1">IF(AND(Sheet2!B13="MS",Sheet2!C13&gt;0),Sheet1!$G$2+Sheet2!$C$2*Sheet1!$H$2,0)</f>
        <v>30000</v>
      </c>
      <c r="E13" s="3">
        <f ca="1">IF(Sheet2!B13="MS",E12+1,E12)</f>
        <v>3</v>
      </c>
    </row>
    <row r="14" spans="1:9">
      <c r="A14" s="3">
        <f ca="1">Sheet2!A15-Sheet2!A14</f>
        <v>5</v>
      </c>
      <c r="B14" s="3">
        <f ca="1">IF(Sheet2!D14&gt;0,Sheet2!D14*A14,0)</f>
        <v>40</v>
      </c>
      <c r="C14" s="3">
        <f ca="1">IF(Sheet2!D14&lt;0,-Sheet2!D14*A14,0)</f>
        <v>0</v>
      </c>
      <c r="D14" s="3">
        <f ca="1">IF(AND(Sheet2!B14="MS",Sheet2!C14&gt;0),Sheet1!$G$2+Sheet2!$C$2*Sheet1!$H$2,0)</f>
        <v>0</v>
      </c>
      <c r="E14" s="3">
        <f ca="1">IF(Sheet2!B14="MS",E13+1,E13)</f>
        <v>3</v>
      </c>
    </row>
    <row r="15" spans="1:9">
      <c r="A15" s="3">
        <f ca="1">Sheet2!A16-Sheet2!A15</f>
        <v>11</v>
      </c>
      <c r="B15" s="3">
        <f ca="1">IF(Sheet2!D15&gt;0,Sheet2!D15*A15,0)</f>
        <v>44</v>
      </c>
      <c r="C15" s="3">
        <f ca="1">IF(Sheet2!D15&lt;0,-Sheet2!D15*A15,0)</f>
        <v>0</v>
      </c>
      <c r="D15" s="3">
        <f ca="1">IF(AND(Sheet2!B15="MS",Sheet2!C15&gt;0),Sheet1!$G$2+Sheet2!$C$2*Sheet1!$H$2,0)</f>
        <v>0</v>
      </c>
      <c r="E15" s="3">
        <f ca="1">IF(Sheet2!B15="MS",E14+1,E14)</f>
        <v>3</v>
      </c>
    </row>
    <row r="16" spans="1:9">
      <c r="A16" s="3">
        <f ca="1">Sheet2!A17-Sheet2!A16</f>
        <v>2</v>
      </c>
      <c r="B16" s="3">
        <f ca="1">IF(Sheet2!D16&gt;0,Sheet2!D16*A16,0)</f>
        <v>0</v>
      </c>
      <c r="C16" s="3">
        <f ca="1">IF(Sheet2!D16&lt;0,-Sheet2!D16*A16,0)</f>
        <v>4</v>
      </c>
      <c r="D16" s="3">
        <f ca="1">IF(AND(Sheet2!B16="MS",Sheet2!C16&gt;0),Sheet1!$G$2+Sheet2!$C$2*Sheet1!$H$2,0)</f>
        <v>0</v>
      </c>
      <c r="E16" s="3">
        <f ca="1">IF(Sheet2!B16="MS",E15+1,E15)</f>
        <v>3</v>
      </c>
    </row>
    <row r="17" spans="1:5">
      <c r="A17" s="3">
        <f ca="1">Sheet2!A18-Sheet2!A17</f>
        <v>2</v>
      </c>
      <c r="B17" s="3">
        <f ca="1">IF(Sheet2!D17&gt;0,Sheet2!D17*A17,0)</f>
        <v>0</v>
      </c>
      <c r="C17" s="3">
        <f ca="1">IF(Sheet2!D17&lt;0,-Sheet2!D17*A17,0)</f>
        <v>10</v>
      </c>
      <c r="D17" s="3">
        <f ca="1">IF(AND(Sheet2!B17="MS",Sheet2!C17&gt;0),Sheet1!$G$2+Sheet2!$C$2*Sheet1!$H$2,0)</f>
        <v>0</v>
      </c>
      <c r="E17" s="3">
        <f ca="1">IF(Sheet2!B17="MS",E16+1,E16)</f>
        <v>3</v>
      </c>
    </row>
    <row r="18" spans="1:5">
      <c r="A18" s="3">
        <f ca="1">Sheet2!A19-Sheet2!A18</f>
        <v>5</v>
      </c>
      <c r="B18" s="3">
        <f ca="1">IF(Sheet2!D18&gt;0,Sheet2!D18*A18,0)</f>
        <v>80</v>
      </c>
      <c r="C18" s="3">
        <f ca="1">IF(Sheet2!D18&lt;0,-Sheet2!D18*A18,0)</f>
        <v>0</v>
      </c>
      <c r="D18" s="3">
        <f ca="1">IF(AND(Sheet2!B18="MS",Sheet2!C18&gt;0),Sheet1!$G$2+Sheet2!$C$2*Sheet1!$H$2,0)</f>
        <v>0</v>
      </c>
      <c r="E18" s="3">
        <f ca="1">IF(Sheet2!B18="MS",E17+1,E17)</f>
        <v>3</v>
      </c>
    </row>
    <row r="19" spans="1:5">
      <c r="A19" s="3">
        <f ca="1">Sheet2!A20-Sheet2!A19</f>
        <v>2</v>
      </c>
      <c r="B19" s="3">
        <f ca="1">IF(Sheet2!D19&gt;0,Sheet2!D19*A19,0)</f>
        <v>32</v>
      </c>
      <c r="C19" s="3">
        <f ca="1">IF(Sheet2!D19&lt;0,-Sheet2!D19*A19,0)</f>
        <v>0</v>
      </c>
      <c r="D19" s="3">
        <f ca="1">IF(AND(Sheet2!B19="MS",Sheet2!C19&gt;0),Sheet1!$G$2+Sheet2!$C$2*Sheet1!$H$2,0)</f>
        <v>0</v>
      </c>
      <c r="E19" s="3">
        <f ca="1">IF(Sheet2!B19="MS",E18+1,E18)</f>
        <v>4</v>
      </c>
    </row>
    <row r="20" spans="1:5">
      <c r="A20" s="3">
        <f ca="1">Sheet2!A21-Sheet2!A20</f>
        <v>5</v>
      </c>
      <c r="B20" s="3">
        <f ca="1">IF(Sheet2!D20&gt;0,Sheet2!D20*A20,0)</f>
        <v>75</v>
      </c>
      <c r="C20" s="3">
        <f ca="1">IF(Sheet2!D20&lt;0,-Sheet2!D20*A20,0)</f>
        <v>0</v>
      </c>
      <c r="D20" s="3">
        <f ca="1">IF(AND(Sheet2!B20="MS",Sheet2!C20&gt;0),Sheet1!$G$2+Sheet2!$C$2*Sheet1!$H$2,0)</f>
        <v>0</v>
      </c>
      <c r="E20" s="3">
        <f ca="1">IF(Sheet2!B20="MS",E19+1,E19)</f>
        <v>4</v>
      </c>
    </row>
    <row r="21" spans="1:5">
      <c r="A21" s="3">
        <f ca="1">Sheet2!A22-Sheet2!A21</f>
        <v>11</v>
      </c>
      <c r="B21" s="3">
        <f ca="1">IF(Sheet2!D21&gt;0,Sheet2!D21*A21,0)</f>
        <v>121</v>
      </c>
      <c r="C21" s="3">
        <f ca="1">IF(Sheet2!D21&lt;0,-Sheet2!D21*A21,0)</f>
        <v>0</v>
      </c>
      <c r="D21" s="3">
        <f ca="1">IF(AND(Sheet2!B21="MS",Sheet2!C21&gt;0),Sheet1!$G$2+Sheet2!$C$2*Sheet1!$H$2,0)</f>
        <v>0</v>
      </c>
      <c r="E21" s="3">
        <f ca="1">IF(Sheet2!B21="MS",E20+1,E20)</f>
        <v>4</v>
      </c>
    </row>
    <row r="22" spans="1:5">
      <c r="A22" s="3">
        <f ca="1">Sheet2!A23-Sheet2!A22</f>
        <v>2</v>
      </c>
      <c r="B22" s="3">
        <f ca="1">IF(Sheet2!D22&gt;0,Sheet2!D22*A22,0)</f>
        <v>10</v>
      </c>
      <c r="C22" s="3">
        <f ca="1">IF(Sheet2!D22&lt;0,-Sheet2!D22*A22,0)</f>
        <v>0</v>
      </c>
      <c r="D22" s="3">
        <f ca="1">IF(AND(Sheet2!B22="MS",Sheet2!C22&gt;0),Sheet1!$G$2+Sheet2!$C$2*Sheet1!$H$2,0)</f>
        <v>0</v>
      </c>
      <c r="E22" s="3">
        <f ca="1">IF(Sheet2!B22="MS",E21+1,E21)</f>
        <v>4</v>
      </c>
    </row>
    <row r="23" spans="1:5">
      <c r="A23" s="3">
        <f ca="1">Sheet2!A24-Sheet2!A23</f>
        <v>9</v>
      </c>
      <c r="B23" s="3">
        <f ca="1">IF(Sheet2!D23&gt;0,Sheet2!D23*A23,0)</f>
        <v>18</v>
      </c>
      <c r="C23" s="3">
        <f ca="1">IF(Sheet2!D23&lt;0,-Sheet2!D23*A23,0)</f>
        <v>0</v>
      </c>
      <c r="D23" s="3">
        <f ca="1">IF(AND(Sheet2!B23="MS",Sheet2!C23&gt;0),Sheet1!$G$2+Sheet2!$C$2*Sheet1!$H$2,0)</f>
        <v>0</v>
      </c>
      <c r="E23" s="3">
        <f ca="1">IF(Sheet2!B23="MS",E22+1,E22)</f>
        <v>4</v>
      </c>
    </row>
    <row r="24" spans="1:5">
      <c r="A24" s="3">
        <f ca="1">Sheet2!A25-Sheet2!A24</f>
        <v>1</v>
      </c>
      <c r="B24" s="3">
        <f ca="1">IF(Sheet2!D24&gt;0,Sheet2!D24*A24,0)</f>
        <v>1</v>
      </c>
      <c r="C24" s="3">
        <f ca="1">IF(Sheet2!D24&lt;0,-Sheet2!D24*A24,0)</f>
        <v>0</v>
      </c>
      <c r="D24" s="3">
        <f ca="1">IF(AND(Sheet2!B24="MS",Sheet2!C24&gt;0),Sheet1!$G$2+Sheet2!$C$2*Sheet1!$H$2,0)</f>
        <v>0</v>
      </c>
      <c r="E24" s="3">
        <f ca="1">IF(Sheet2!B24="MS",E23+1,E23)</f>
        <v>4</v>
      </c>
    </row>
    <row r="25" spans="1:5">
      <c r="A25" s="3">
        <f ca="1">Sheet2!A26-Sheet2!A25</f>
        <v>4</v>
      </c>
      <c r="B25" s="3">
        <f ca="1">IF(Sheet2!D25&gt;0,Sheet2!D25*A25,0)</f>
        <v>4</v>
      </c>
      <c r="C25" s="3">
        <f ca="1">IF(Sheet2!D25&lt;0,-Sheet2!D25*A25,0)</f>
        <v>0</v>
      </c>
      <c r="D25" s="3">
        <f ca="1">IF(AND(Sheet2!B25="MS",Sheet2!C25&gt;0),Sheet1!$G$2+Sheet2!$C$2*Sheet1!$H$2,0)</f>
        <v>30000</v>
      </c>
      <c r="E25" s="3">
        <f ca="1">IF(Sheet2!B25="MS",E24+1,E24)</f>
        <v>5</v>
      </c>
    </row>
    <row r="26" spans="1:5">
      <c r="A26" s="3">
        <f ca="1">Sheet2!A27-Sheet2!A26</f>
        <v>11</v>
      </c>
      <c r="B26" s="3">
        <f ca="1">IF(Sheet2!D26&gt;0,Sheet2!D26*A26,0)</f>
        <v>0</v>
      </c>
      <c r="C26" s="3">
        <f ca="1">IF(Sheet2!D26&lt;0,-Sheet2!D26*A26,0)</f>
        <v>33</v>
      </c>
      <c r="D26" s="3">
        <f ca="1">IF(AND(Sheet2!B26="MS",Sheet2!C26&gt;0),Sheet1!$G$2+Sheet2!$C$2*Sheet1!$H$2,0)</f>
        <v>0</v>
      </c>
      <c r="E26" s="3">
        <f ca="1">IF(Sheet2!B26="MS",E25+1,E25)</f>
        <v>5</v>
      </c>
    </row>
    <row r="27" spans="1:5">
      <c r="A27" s="3">
        <f ca="1">Sheet2!A28-Sheet2!A27</f>
        <v>0</v>
      </c>
      <c r="B27" s="3">
        <f ca="1">IF(Sheet2!D27&gt;0,Sheet2!D27*A27,0)</f>
        <v>0</v>
      </c>
      <c r="C27" s="3">
        <f ca="1">IF(Sheet2!D27&lt;0,-Sheet2!D27*A27,0)</f>
        <v>0</v>
      </c>
      <c r="D27" s="3">
        <f ca="1">IF(AND(Sheet2!B27="MS",Sheet2!C27&gt;0),Sheet1!$G$2+Sheet2!$C$2*Sheet1!$H$2,0)</f>
        <v>0</v>
      </c>
      <c r="E27" s="3">
        <f ca="1">IF(Sheet2!B27="MS",E26+1,E26)</f>
        <v>5</v>
      </c>
    </row>
    <row r="28" spans="1:5">
      <c r="A28" s="3">
        <f ca="1">Sheet2!A29-Sheet2!A28</f>
        <v>2</v>
      </c>
      <c r="B28" s="3">
        <f ca="1">IF(Sheet2!D28&gt;0,Sheet2!D28*A28,0)</f>
        <v>40</v>
      </c>
      <c r="C28" s="3">
        <f ca="1">IF(Sheet2!D28&lt;0,-Sheet2!D28*A28,0)</f>
        <v>0</v>
      </c>
      <c r="D28" s="3">
        <f ca="1">IF(AND(Sheet2!B28="MS",Sheet2!C28&gt;0),Sheet1!$G$2+Sheet2!$C$2*Sheet1!$H$2,0)</f>
        <v>0</v>
      </c>
      <c r="E28" s="3">
        <f ca="1">IF(Sheet2!B28="MS",E27+1,E27)</f>
        <v>5</v>
      </c>
    </row>
    <row r="29" spans="1:5">
      <c r="A29" s="3">
        <f ca="1">Sheet2!A30-Sheet2!A29</f>
        <v>9</v>
      </c>
      <c r="B29" s="3">
        <f ca="1">IF(Sheet2!D29&gt;0,Sheet2!D29*A29,0)</f>
        <v>153</v>
      </c>
      <c r="C29" s="3">
        <f ca="1">IF(Sheet2!D29&lt;0,-Sheet2!D29*A29,0)</f>
        <v>0</v>
      </c>
      <c r="D29" s="3">
        <f ca="1">IF(AND(Sheet2!B29="MS",Sheet2!C29&gt;0),Sheet1!$G$2+Sheet2!$C$2*Sheet1!$H$2,0)</f>
        <v>0</v>
      </c>
      <c r="E29" s="3">
        <f ca="1">IF(Sheet2!B29="MS",E28+1,E28)</f>
        <v>5</v>
      </c>
    </row>
    <row r="30" spans="1:5">
      <c r="A30" s="3">
        <f ca="1">Sheet2!A31-Sheet2!A30</f>
        <v>4</v>
      </c>
      <c r="B30" s="3">
        <f ca="1">IF(Sheet2!D30&gt;0,Sheet2!D30*A30,0)</f>
        <v>64</v>
      </c>
      <c r="C30" s="3">
        <f ca="1">IF(Sheet2!D30&lt;0,-Sheet2!D30*A30,0)</f>
        <v>0</v>
      </c>
      <c r="D30" s="3">
        <f ca="1">IF(AND(Sheet2!B30="MS",Sheet2!C30&gt;0),Sheet1!$G$2+Sheet2!$C$2*Sheet1!$H$2,0)</f>
        <v>0</v>
      </c>
      <c r="E30" s="3">
        <f ca="1">IF(Sheet2!B30="MS",E29+1,E29)</f>
        <v>5</v>
      </c>
    </row>
    <row r="31" spans="1:5">
      <c r="A31" s="3">
        <f ca="1">Sheet2!A32-Sheet2!A31</f>
        <v>1</v>
      </c>
      <c r="B31" s="3">
        <f ca="1">IF(Sheet2!D31&gt;0,Sheet2!D31*A31,0)</f>
        <v>16</v>
      </c>
      <c r="C31" s="3">
        <f ca="1">IF(Sheet2!D31&lt;0,-Sheet2!D31*A31,0)</f>
        <v>0</v>
      </c>
      <c r="D31" s="3">
        <f ca="1">IF(AND(Sheet2!B31="MS",Sheet2!C31&gt;0),Sheet1!$G$2+Sheet2!$C$2*Sheet1!$H$2,0)</f>
        <v>0</v>
      </c>
      <c r="E31" s="3">
        <f ca="1">IF(Sheet2!B31="MS",E30+1,E30)</f>
        <v>6</v>
      </c>
    </row>
    <row r="32" spans="1:5">
      <c r="A32" s="3">
        <f ca="1">Sheet2!A33-Sheet2!A32</f>
        <v>11</v>
      </c>
      <c r="B32" s="3">
        <f ca="1">IF(Sheet2!D32&gt;0,Sheet2!D32*A32,0)</f>
        <v>132</v>
      </c>
      <c r="C32" s="3">
        <f ca="1">IF(Sheet2!D32&lt;0,-Sheet2!D32*A32,0)</f>
        <v>0</v>
      </c>
      <c r="D32" s="3">
        <f ca="1">IF(AND(Sheet2!B32="MS",Sheet2!C32&gt;0),Sheet1!$G$2+Sheet2!$C$2*Sheet1!$H$2,0)</f>
        <v>0</v>
      </c>
      <c r="E32" s="3">
        <f ca="1">IF(Sheet2!B32="MS",E31+1,E31)</f>
        <v>6</v>
      </c>
    </row>
    <row r="33" spans="1:5">
      <c r="A33" s="3">
        <f ca="1">Sheet2!A34-Sheet2!A33</f>
        <v>2</v>
      </c>
      <c r="B33" s="3">
        <f ca="1">IF(Sheet2!D33&gt;0,Sheet2!D33*A33,0)</f>
        <v>12</v>
      </c>
      <c r="C33" s="3">
        <f ca="1">IF(Sheet2!D33&lt;0,-Sheet2!D33*A33,0)</f>
        <v>0</v>
      </c>
      <c r="D33" s="3">
        <f ca="1">IF(AND(Sheet2!B33="MS",Sheet2!C33&gt;0),Sheet1!$G$2+Sheet2!$C$2*Sheet1!$H$2,0)</f>
        <v>0</v>
      </c>
      <c r="E33" s="3">
        <f ca="1">IF(Sheet2!B33="MS",E32+1,E32)</f>
        <v>6</v>
      </c>
    </row>
    <row r="34" spans="1:5">
      <c r="A34" s="3">
        <f ca="1">Sheet2!A35-Sheet2!A34</f>
        <v>9</v>
      </c>
      <c r="B34" s="3">
        <f ca="1">IF(Sheet2!D34&gt;0,Sheet2!D34*A34,0)</f>
        <v>27</v>
      </c>
      <c r="C34" s="3">
        <f ca="1">IF(Sheet2!D34&lt;0,-Sheet2!D34*A34,0)</f>
        <v>0</v>
      </c>
      <c r="D34" s="3">
        <f ca="1">IF(AND(Sheet2!B34="MS",Sheet2!C34&gt;0),Sheet1!$G$2+Sheet2!$C$2*Sheet1!$H$2,0)</f>
        <v>0</v>
      </c>
      <c r="E34" s="3">
        <f ca="1">IF(Sheet2!B34="MS",E33+1,E33)</f>
        <v>6</v>
      </c>
    </row>
    <row r="35" spans="1:5">
      <c r="A35" s="3">
        <f ca="1">Sheet2!A36-Sheet2!A35</f>
        <v>5</v>
      </c>
      <c r="B35" s="3">
        <f ca="1">IF(Sheet2!D35&gt;0,Sheet2!D35*A35,0)</f>
        <v>10</v>
      </c>
      <c r="C35" s="3">
        <f ca="1">IF(Sheet2!D35&lt;0,-Sheet2!D35*A35,0)</f>
        <v>0</v>
      </c>
      <c r="D35" s="3">
        <f ca="1">IF(AND(Sheet2!B35="MS",Sheet2!C35&gt;0),Sheet1!$G$2+Sheet2!$C$2*Sheet1!$H$2,0)</f>
        <v>0</v>
      </c>
      <c r="E35" s="3">
        <f ca="1">IF(Sheet2!B35="MS",E34+1,E34)</f>
        <v>6</v>
      </c>
    </row>
    <row r="36" spans="1:5">
      <c r="A36" s="3">
        <f ca="1">Sheet2!A37-Sheet2!A36</f>
        <v>2</v>
      </c>
      <c r="B36" s="3">
        <f ca="1">IF(Sheet2!D36&gt;0,Sheet2!D36*A36,0)</f>
        <v>0</v>
      </c>
      <c r="C36" s="3">
        <f ca="1">IF(Sheet2!D36&lt;0,-Sheet2!D36*A36,0)</f>
        <v>4</v>
      </c>
      <c r="D36" s="3">
        <f ca="1">IF(AND(Sheet2!B36="MS",Sheet2!C36&gt;0),Sheet1!$G$2+Sheet2!$C$2*Sheet1!$H$2,0)</f>
        <v>0</v>
      </c>
      <c r="E36" s="3">
        <f ca="1">IF(Sheet2!B36="MS",E35+1,E35)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2017-08-23T16:08:57Z</dcterms:modified>
</cp:coreProperties>
</file>