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SeqSpatialSupp_fMRI\"/>
    </mc:Choice>
  </mc:AlternateContent>
  <xr:revisionPtr revIDLastSave="0" documentId="13_ncr:1_{2C637659-7AC4-4A98-B457-E8A57AFDB757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V2" i="1" l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B32" i="1"/>
  <c r="B31" i="1"/>
  <c r="F31" i="1"/>
  <c r="F32" i="1" a="1"/>
  <c r="F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<sst xmlns="http://schemas.openxmlformats.org/spreadsheetml/2006/main" count="334" uniqueCount="161">
  <si>
    <t>sn</t>
  </si>
  <si>
    <t>subj_id</t>
  </si>
  <si>
    <t>sex</t>
  </si>
  <si>
    <t>age</t>
  </si>
  <si>
    <t>site</t>
  </si>
  <si>
    <t>resolution</t>
  </si>
  <si>
    <t>numTR</t>
  </si>
  <si>
    <t>TR</t>
  </si>
  <si>
    <t>numSess</t>
  </si>
  <si>
    <t>runlist</t>
  </si>
  <si>
    <t>FuncRawNameSess</t>
  </si>
  <si>
    <t>AnatRawName</t>
  </si>
  <si>
    <t>fmapMagnitudeNameSess</t>
  </si>
  <si>
    <t>fmapPhaseNameSess</t>
  </si>
  <si>
    <t>locACx</t>
  </si>
  <si>
    <t>locACy</t>
  </si>
  <si>
    <t>locACz</t>
  </si>
  <si>
    <t>good</t>
  </si>
  <si>
    <t>S01</t>
  </si>
  <si>
    <t>m</t>
  </si>
  <si>
    <t>right</t>
  </si>
  <si>
    <t>UWO</t>
  </si>
  <si>
    <t>1.8mm-iso</t>
  </si>
  <si>
    <t>1.2.3.4.5.6.7.8</t>
  </si>
  <si>
    <t>sub-S01_task-task_run-XX_bold</t>
  </si>
  <si>
    <t>sub-S01_acq-MP2RAGE_run-01_T1w</t>
  </si>
  <si>
    <t>sub-S01_magnitude1</t>
  </si>
  <si>
    <t>sub-S01_phasediff</t>
  </si>
  <si>
    <t>S02</t>
  </si>
  <si>
    <t>KOR</t>
  </si>
  <si>
    <t>sub-S02_task-task_run-XX_bold</t>
  </si>
  <si>
    <t>sub-S02_acq-MP2RAGE_run-01_T1w</t>
  </si>
  <si>
    <t>sub-S02_magnitude1</t>
  </si>
  <si>
    <t>sub-S02_phasediff</t>
  </si>
  <si>
    <t>S03</t>
  </si>
  <si>
    <t>f</t>
  </si>
  <si>
    <t>sub-S03_task-task_run-XX_bold</t>
  </si>
  <si>
    <t>sub-S03_acq-MP2RAGE_run-01_T1w</t>
  </si>
  <si>
    <t>sub-S03_magnitude1</t>
  </si>
  <si>
    <t>sub-S03_phasediff</t>
  </si>
  <si>
    <t>S04</t>
  </si>
  <si>
    <t>1.2.3.4.5.6</t>
  </si>
  <si>
    <t>sub-S04_task-task_run-XX_bold</t>
  </si>
  <si>
    <t>sub-S04_acq-MP2RAGE_run-01_T1w</t>
  </si>
  <si>
    <t>sub-S04_magnitude1</t>
  </si>
  <si>
    <t>sub-S04_phasediff</t>
  </si>
  <si>
    <t>S05</t>
  </si>
  <si>
    <t>sub-S05_task-task_run-XX_bold</t>
  </si>
  <si>
    <t>sub-S05_acq-MP2RAGE_run-01_T1w</t>
  </si>
  <si>
    <t>sub-S05_magnitude1</t>
  </si>
  <si>
    <t>sub-S05_phasediff</t>
  </si>
  <si>
    <t>S06</t>
  </si>
  <si>
    <t>sub-S06_task-task_run-XX_bold</t>
  </si>
  <si>
    <t>sub-S06_acq-MP2RAGE_run-01_T1w</t>
  </si>
  <si>
    <t>sub-S06_magnitude1</t>
  </si>
  <si>
    <t>sub-S06_phasediff</t>
  </si>
  <si>
    <t>S07</t>
  </si>
  <si>
    <t>1.2.3.4.5.6.7.8.9</t>
  </si>
  <si>
    <t>sub-S07_task-task_run-XX_bold</t>
  </si>
  <si>
    <t>sub-S07_acq-MP2RAGE_run-01_T1w</t>
  </si>
  <si>
    <t>sub-S07_magnitude1</t>
  </si>
  <si>
    <t>sub-S07_phasediff</t>
  </si>
  <si>
    <t>S08</t>
  </si>
  <si>
    <t>KOR/UWO</t>
  </si>
  <si>
    <t>sub-S08_task-task_run-XX_bold</t>
  </si>
  <si>
    <t>sub-S08_acq-MP2RAGE_run-01_T1w</t>
  </si>
  <si>
    <t>sub-S08_magnitude1</t>
  </si>
  <si>
    <t>sub-S08_phasediff</t>
  </si>
  <si>
    <t>S09</t>
  </si>
  <si>
    <t>sub-S09_task-task_run-XX_bold</t>
  </si>
  <si>
    <t>sub-S09_acq-MP2RAGE_run-01_T1w</t>
  </si>
  <si>
    <t>sub-S09_magnitude1</t>
  </si>
  <si>
    <t>sub-S09_phasediff</t>
  </si>
  <si>
    <t>S10</t>
  </si>
  <si>
    <t>sub-S10_task-task_run-XX_bold</t>
  </si>
  <si>
    <t>sub-S10_acq-MP2RAGE_run-01_T1w</t>
  </si>
  <si>
    <t>sub-S10_magnitude1</t>
  </si>
  <si>
    <t>sub-S10_phasediff</t>
  </si>
  <si>
    <t>S11</t>
  </si>
  <si>
    <t>sub-S11_task-task_run-XX_bold</t>
  </si>
  <si>
    <t>sub-S11_acq-MP2RAGE_run-01_T1w</t>
  </si>
  <si>
    <t>sub-S11_magnitude1</t>
  </si>
  <si>
    <t>sub-S11_phasediff</t>
  </si>
  <si>
    <t>S12</t>
  </si>
  <si>
    <t>sub-S12_task-task_run-XX_bold</t>
  </si>
  <si>
    <t>sub-S12_acq-MP2RAGE_run-01_T1w</t>
  </si>
  <si>
    <t>sub-S12_magnitude1</t>
  </si>
  <si>
    <t>sub-S12_phasediff</t>
  </si>
  <si>
    <t>S13</t>
  </si>
  <si>
    <t>sub-S13_task-task_run-XX_bold</t>
  </si>
  <si>
    <t>sub-S13_acq-MP2RAGE_run-01_T1w</t>
  </si>
  <si>
    <t>sub-S13_magnitude1</t>
  </si>
  <si>
    <t>sub-S13_phasediff</t>
  </si>
  <si>
    <t>S14</t>
  </si>
  <si>
    <t>sub-S14_task-task_run-XX_bold</t>
  </si>
  <si>
    <t>sub-S14_acq-MP2RAGE_run-01_T1w</t>
  </si>
  <si>
    <t>sub-S14_magnitude1</t>
  </si>
  <si>
    <t>sub-S14_phasediff</t>
  </si>
  <si>
    <t>R01</t>
  </si>
  <si>
    <t>sub-R01_task-task_run-XX_bold</t>
  </si>
  <si>
    <t>sub-R01_magnitude1</t>
  </si>
  <si>
    <t>sub-R01_phasediff</t>
  </si>
  <si>
    <t>R02</t>
  </si>
  <si>
    <t>sub-R02_task-task_run-XX_bold</t>
  </si>
  <si>
    <t>sub-R02_magnitude1</t>
  </si>
  <si>
    <t>sub-R02_phasediff</t>
  </si>
  <si>
    <t>R03</t>
  </si>
  <si>
    <t>sub-R03_task-task_run-XX_bold</t>
  </si>
  <si>
    <t>sub-R03_magnitude1</t>
  </si>
  <si>
    <t>sub-R03_phasediff</t>
  </si>
  <si>
    <t>R04</t>
  </si>
  <si>
    <t>R05</t>
  </si>
  <si>
    <t>sub-R05_task-task_run-XX_bold</t>
  </si>
  <si>
    <t>sub-R05_magnitude1</t>
  </si>
  <si>
    <t>sub-R05_phasediff</t>
  </si>
  <si>
    <t>R06</t>
  </si>
  <si>
    <t>sub-R06_task-task_run-XX_bold</t>
  </si>
  <si>
    <t>sub-R06_magnitude1</t>
  </si>
  <si>
    <t>sub-R06_phasediff</t>
  </si>
  <si>
    <t>R07</t>
  </si>
  <si>
    <t>sub-R07_task-task_run-XX_bold</t>
  </si>
  <si>
    <t>sub-R07_magnitude1</t>
  </si>
  <si>
    <t>sub-R07_phasediff</t>
  </si>
  <si>
    <t>R08</t>
  </si>
  <si>
    <t>sub-R08_task-task_run-XX_bold</t>
  </si>
  <si>
    <t>sub-R08_magnitude1</t>
  </si>
  <si>
    <t>sub-R08_phasediff</t>
  </si>
  <si>
    <t>R09</t>
  </si>
  <si>
    <t>sub-R09_task-task_run-XX_bold</t>
  </si>
  <si>
    <t>sub-R09_magnitude1</t>
  </si>
  <si>
    <t>sub-R09_phasediff</t>
  </si>
  <si>
    <t>R10</t>
  </si>
  <si>
    <t>sub-R10_task-task_run-XX_bold</t>
  </si>
  <si>
    <t>sub-R10_magnitude1</t>
  </si>
  <si>
    <t>sub-R10_phasediff</t>
  </si>
  <si>
    <t>R11</t>
  </si>
  <si>
    <t>sub-R11_task-task_run-XX_bold</t>
  </si>
  <si>
    <t>sub-R11_magnitude1</t>
  </si>
  <si>
    <t>sub-R11_phasediff</t>
  </si>
  <si>
    <t>R12</t>
  </si>
  <si>
    <t>sub-R12_task-task_run-XX_bold</t>
  </si>
  <si>
    <t>sub-R12_magnitude1</t>
  </si>
  <si>
    <t>sub-R12_phasediff</t>
  </si>
  <si>
    <t>R13</t>
  </si>
  <si>
    <t>sub-R13_task-task_run-XX_bold</t>
  </si>
  <si>
    <t>sub-R13_magnitude1</t>
  </si>
  <si>
    <t>sub-R13_phasediff</t>
  </si>
  <si>
    <t>R14</t>
  </si>
  <si>
    <t>Sub-R14_task-task_run-XX_bold</t>
  </si>
  <si>
    <t>Sub-R14_magnitude1</t>
  </si>
  <si>
    <t>Sub-R14_phasediff</t>
  </si>
  <si>
    <t>confirm</t>
    <phoneticPr fontId="1" type="noConversion"/>
  </si>
  <si>
    <t>y</t>
    <phoneticPr fontId="1" type="noConversion"/>
  </si>
  <si>
    <t>n</t>
    <phoneticPr fontId="1" type="noConversion"/>
  </si>
  <si>
    <t>평균</t>
    <phoneticPr fontId="1" type="noConversion"/>
  </si>
  <si>
    <t>표준편차</t>
    <phoneticPr fontId="1" type="noConversion"/>
  </si>
  <si>
    <t>남자</t>
    <phoneticPr fontId="1" type="noConversion"/>
  </si>
  <si>
    <t>여자</t>
    <phoneticPr fontId="1" type="noConversion"/>
  </si>
  <si>
    <t>date</t>
    <phoneticPr fontId="1" type="noConversion"/>
  </si>
  <si>
    <t>handedness</t>
    <phoneticPr fontId="1" type="noConversion"/>
  </si>
  <si>
    <t>date_diff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</si>
</sst>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표준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G2" sqref="G2:G29"/>
    </sheetView>
  </sheetViews>
  <sheetFormatPr defaultRowHeight="17.399999999999999" x14ac:dyDescent="0.4"/>
  <cols>
    <col min="1" max="1" width="5" bestFit="1" customWidth="1"/>
    <col min="2" max="2" width="7" bestFit="1" customWidth="1"/>
    <col min="3" max="3" width="4" bestFit="1" customWidth="1"/>
    <col min="4" max="4" width="4.3984375" bestFit="1" customWidth="1"/>
    <col min="5" max="5" width="11.19921875" bestFit="1" customWidth="1"/>
    <col min="6" max="6" width="12.59765625" bestFit="1" customWidth="1"/>
    <col min="7" max="7" width="11.796875" customWidth="1"/>
    <col min="8" max="8" width="10" bestFit="1" customWidth="1"/>
    <col min="9" max="9" width="7.09765625" bestFit="1" customWidth="1"/>
    <col min="10" max="10" width="5.3984375" bestFit="1" customWidth="1"/>
    <col min="11" max="11" width="8.59765625" bestFit="1" customWidth="1"/>
    <col min="12" max="12" width="13.8984375" bestFit="1" customWidth="1"/>
    <col min="13" max="13" width="28.5" bestFit="1" customWidth="1"/>
    <col min="14" max="14" width="32.59765625" bestFit="1" customWidth="1"/>
    <col min="15" max="15" width="24" bestFit="1" customWidth="1"/>
    <col min="16" max="16" width="19.59765625" bestFit="1" customWidth="1"/>
    <col min="17" max="19" width="9.3984375" bestFit="1" customWidth="1"/>
    <col min="20" max="20" width="5.796875" bestFit="1" customWidth="1"/>
    <col min="21" max="21" width="7.59765625" bestFit="1" customWidth="1"/>
    <col min="22" max="22" width="8.5" bestFit="1" customWidth="1"/>
  </cols>
  <sheetData>
    <row r="1" spans="1:22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4</v>
      </c>
      <c r="G1" s="1" t="s">
        <v>158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151</v>
      </c>
      <c r="V1" s="1" t="s">
        <v>160</v>
      </c>
    </row>
    <row r="2" spans="1:22" x14ac:dyDescent="0.4">
      <c r="A2">
        <v>1</v>
      </c>
      <c r="B2" t="s">
        <v>18</v>
      </c>
      <c r="C2" t="s">
        <v>19</v>
      </c>
      <c r="D2">
        <v>21</v>
      </c>
      <c r="E2" t="s">
        <v>20</v>
      </c>
      <c r="F2" t="s">
        <v>21</v>
      </c>
      <c r="G2" s="2"/>
      <c r="H2" t="s">
        <v>22</v>
      </c>
      <c r="I2">
        <v>410</v>
      </c>
      <c r="J2">
        <v>1000</v>
      </c>
      <c r="K2">
        <v>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75.539000000000001</v>
      </c>
      <c r="R2">
        <v>129.79300000000001</v>
      </c>
      <c r="S2">
        <v>118.304</v>
      </c>
      <c r="T2">
        <v>1</v>
      </c>
      <c r="U2" t="s">
        <v>152</v>
      </c>
      <c r="V2" cm="1">
        <f t="array" ref="V2">IF($U2="y", DATEDIF($G2, INDEX($G:$G,ROW()+14), "d"), "")</f>
        <v>0</v>
      </c>
    </row>
    <row r="3" spans="1:22" x14ac:dyDescent="0.4">
      <c r="A3">
        <v>2</v>
      </c>
      <c r="B3" t="s">
        <v>28</v>
      </c>
      <c r="C3" t="s">
        <v>19</v>
      </c>
      <c r="D3">
        <v>26</v>
      </c>
      <c r="E3" t="s">
        <v>20</v>
      </c>
      <c r="F3" t="s">
        <v>29</v>
      </c>
      <c r="G3" s="2"/>
      <c r="H3" t="s">
        <v>22</v>
      </c>
      <c r="I3">
        <v>410</v>
      </c>
      <c r="J3">
        <v>1000</v>
      </c>
      <c r="K3">
        <v>1</v>
      </c>
      <c r="L3" t="s">
        <v>23</v>
      </c>
      <c r="M3" t="s">
        <v>30</v>
      </c>
      <c r="N3" t="s">
        <v>31</v>
      </c>
      <c r="O3" t="s">
        <v>32</v>
      </c>
      <c r="P3" t="s">
        <v>33</v>
      </c>
      <c r="Q3">
        <v>88.575000000000003</v>
      </c>
      <c r="R3">
        <v>126.259</v>
      </c>
      <c r="S3">
        <v>129.822</v>
      </c>
      <c r="T3">
        <v>1</v>
      </c>
      <c r="U3" t="s">
        <v>152</v>
      </c>
      <c r="V3" cm="1">
        <f t="array" ref="V3">IF($U3="y", DATEDIF($G3, INDEX($G:$G,ROW()+14), "d"), "")</f>
        <v>0</v>
      </c>
    </row>
    <row r="4" spans="1:22" x14ac:dyDescent="0.4">
      <c r="A4">
        <v>3</v>
      </c>
      <c r="B4" t="s">
        <v>34</v>
      </c>
      <c r="C4" t="s">
        <v>35</v>
      </c>
      <c r="D4">
        <v>39</v>
      </c>
      <c r="E4" t="s">
        <v>20</v>
      </c>
      <c r="F4" t="s">
        <v>29</v>
      </c>
      <c r="G4" s="2"/>
      <c r="H4" t="s">
        <v>22</v>
      </c>
      <c r="I4">
        <v>410</v>
      </c>
      <c r="J4">
        <v>1000</v>
      </c>
      <c r="K4">
        <v>1</v>
      </c>
      <c r="L4" t="s">
        <v>23</v>
      </c>
      <c r="M4" t="s">
        <v>36</v>
      </c>
      <c r="N4" t="s">
        <v>37</v>
      </c>
      <c r="O4" t="s">
        <v>38</v>
      </c>
      <c r="P4" t="s">
        <v>39</v>
      </c>
      <c r="Q4">
        <v>78.828000000000003</v>
      </c>
      <c r="R4">
        <v>121.837</v>
      </c>
      <c r="S4">
        <v>124.574</v>
      </c>
      <c r="T4">
        <v>1</v>
      </c>
      <c r="U4" t="s">
        <v>152</v>
      </c>
      <c r="V4" cm="1">
        <f t="array" ref="V4">IF($U4="y", DATEDIF($G4, INDEX($G:$G,ROW()+14), "d"), "")</f>
        <v>0</v>
      </c>
    </row>
    <row r="5" spans="1:22" x14ac:dyDescent="0.4">
      <c r="A5">
        <v>4</v>
      </c>
      <c r="B5" t="s">
        <v>40</v>
      </c>
      <c r="C5" t="s">
        <v>35</v>
      </c>
      <c r="D5">
        <v>41</v>
      </c>
      <c r="E5" t="s">
        <v>20</v>
      </c>
      <c r="F5" t="s">
        <v>29</v>
      </c>
      <c r="G5" s="2"/>
      <c r="H5" t="s">
        <v>22</v>
      </c>
      <c r="I5">
        <v>410</v>
      </c>
      <c r="J5">
        <v>1000</v>
      </c>
      <c r="K5">
        <v>1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>
        <v>78.828000000000003</v>
      </c>
      <c r="R5">
        <v>121.837</v>
      </c>
      <c r="S5">
        <v>124.574</v>
      </c>
      <c r="T5">
        <v>1</v>
      </c>
      <c r="U5" t="s">
        <v>153</v>
      </c>
      <c r="V5" t="str" cm="1">
        <f t="array" ref="V5">IF($U5="y", DATEDIF($G5, INDEX($G:$G,ROW()+14), "d"), "")</f>
        <v/>
      </c>
    </row>
    <row r="6" spans="1:22" x14ac:dyDescent="0.4">
      <c r="A6">
        <v>5</v>
      </c>
      <c r="B6" t="s">
        <v>46</v>
      </c>
      <c r="C6" t="s">
        <v>19</v>
      </c>
      <c r="D6">
        <v>42</v>
      </c>
      <c r="E6" t="s">
        <v>20</v>
      </c>
      <c r="F6" t="s">
        <v>29</v>
      </c>
      <c r="G6" s="2"/>
      <c r="H6" t="s">
        <v>22</v>
      </c>
      <c r="I6">
        <v>410</v>
      </c>
      <c r="J6">
        <v>1000</v>
      </c>
      <c r="K6">
        <v>1</v>
      </c>
      <c r="L6" t="s">
        <v>23</v>
      </c>
      <c r="M6" t="s">
        <v>47</v>
      </c>
      <c r="N6" t="s">
        <v>48</v>
      </c>
      <c r="O6" t="s">
        <v>49</v>
      </c>
      <c r="P6" t="s">
        <v>50</v>
      </c>
      <c r="Q6">
        <v>87.371899999999997</v>
      </c>
      <c r="R6">
        <v>120.81180000000001</v>
      </c>
      <c r="S6">
        <v>130.09880000000001</v>
      </c>
      <c r="T6">
        <v>1</v>
      </c>
      <c r="U6" t="s">
        <v>152</v>
      </c>
      <c r="V6" cm="1">
        <f t="array" ref="V6">IF($U6="y", DATEDIF($G6, INDEX($G:$G,ROW()+14), "d"), "")</f>
        <v>0</v>
      </c>
    </row>
    <row r="7" spans="1:22" x14ac:dyDescent="0.4">
      <c r="A7">
        <v>6</v>
      </c>
      <c r="B7" t="s">
        <v>51</v>
      </c>
      <c r="C7" t="s">
        <v>35</v>
      </c>
      <c r="D7">
        <v>45</v>
      </c>
      <c r="E7" t="s">
        <v>20</v>
      </c>
      <c r="F7" t="s">
        <v>29</v>
      </c>
      <c r="G7" s="2"/>
      <c r="H7" t="s">
        <v>22</v>
      </c>
      <c r="I7">
        <v>410</v>
      </c>
      <c r="J7">
        <v>1000</v>
      </c>
      <c r="K7">
        <v>1</v>
      </c>
      <c r="L7" t="s">
        <v>23</v>
      </c>
      <c r="M7" t="s">
        <v>52</v>
      </c>
      <c r="N7" t="s">
        <v>53</v>
      </c>
      <c r="O7" t="s">
        <v>54</v>
      </c>
      <c r="P7" t="s">
        <v>55</v>
      </c>
      <c r="Q7">
        <v>82.135059999999996</v>
      </c>
      <c r="R7">
        <v>122.14870000000001</v>
      </c>
      <c r="S7">
        <v>124.36320000000001</v>
      </c>
      <c r="T7">
        <v>1</v>
      </c>
      <c r="U7" t="s">
        <v>152</v>
      </c>
      <c r="V7" cm="1">
        <f t="array" ref="V7">IF($U7="y", DATEDIF($G7, INDEX($G:$G,ROW()+14), "d"), "")</f>
        <v>0</v>
      </c>
    </row>
    <row r="8" spans="1:22" x14ac:dyDescent="0.4">
      <c r="A8">
        <v>7</v>
      </c>
      <c r="B8" t="s">
        <v>56</v>
      </c>
      <c r="C8" t="s">
        <v>19</v>
      </c>
      <c r="D8">
        <v>22</v>
      </c>
      <c r="E8" t="s">
        <v>20</v>
      </c>
      <c r="F8" t="s">
        <v>29</v>
      </c>
      <c r="G8" s="2"/>
      <c r="H8" t="s">
        <v>22</v>
      </c>
      <c r="I8">
        <v>410</v>
      </c>
      <c r="J8">
        <v>1000</v>
      </c>
      <c r="K8">
        <v>1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86.569029999999998</v>
      </c>
      <c r="R8">
        <v>131.68549999999999</v>
      </c>
      <c r="S8">
        <v>126.8047</v>
      </c>
      <c r="T8">
        <v>1</v>
      </c>
      <c r="U8" t="s">
        <v>153</v>
      </c>
      <c r="V8" t="str" cm="1">
        <f t="array" ref="V8">IF($U8="y", DATEDIF($G8, INDEX($G:$G,ROW()+14), "d"), "")</f>
        <v/>
      </c>
    </row>
    <row r="9" spans="1:22" x14ac:dyDescent="0.4">
      <c r="A9">
        <v>8</v>
      </c>
      <c r="B9" t="s">
        <v>62</v>
      </c>
      <c r="C9" t="s">
        <v>19</v>
      </c>
      <c r="D9">
        <v>24</v>
      </c>
      <c r="E9" t="s">
        <v>20</v>
      </c>
      <c r="F9" t="s">
        <v>63</v>
      </c>
      <c r="G9" s="2"/>
      <c r="H9" t="s">
        <v>22</v>
      </c>
      <c r="I9">
        <v>410</v>
      </c>
      <c r="J9">
        <v>1000</v>
      </c>
      <c r="K9">
        <v>1</v>
      </c>
      <c r="L9" t="s">
        <v>57</v>
      </c>
      <c r="M9" t="s">
        <v>64</v>
      </c>
      <c r="N9" t="s">
        <v>65</v>
      </c>
      <c r="O9" t="s">
        <v>66</v>
      </c>
      <c r="P9" t="s">
        <v>67</v>
      </c>
      <c r="Q9">
        <v>86.681619999999995</v>
      </c>
      <c r="R9">
        <v>116.3777</v>
      </c>
      <c r="S9">
        <v>126.8047</v>
      </c>
      <c r="T9">
        <v>1</v>
      </c>
      <c r="U9" t="s">
        <v>152</v>
      </c>
      <c r="V9" cm="1">
        <f t="array" ref="V9">IF($U9="y", DATEDIF($G9, INDEX($G:$G,ROW()+14), "d"), "")</f>
        <v>0</v>
      </c>
    </row>
    <row r="10" spans="1:22" x14ac:dyDescent="0.4">
      <c r="A10">
        <v>9</v>
      </c>
      <c r="B10" t="s">
        <v>68</v>
      </c>
      <c r="C10" t="s">
        <v>35</v>
      </c>
      <c r="D10">
        <v>31</v>
      </c>
      <c r="E10" t="s">
        <v>20</v>
      </c>
      <c r="F10" t="s">
        <v>63</v>
      </c>
      <c r="G10" s="2"/>
      <c r="H10" t="s">
        <v>22</v>
      </c>
      <c r="I10">
        <v>410</v>
      </c>
      <c r="J10">
        <v>1000</v>
      </c>
      <c r="K10">
        <v>1</v>
      </c>
      <c r="L10" t="s">
        <v>57</v>
      </c>
      <c r="M10" t="s">
        <v>69</v>
      </c>
      <c r="N10" t="s">
        <v>70</v>
      </c>
      <c r="O10" t="s">
        <v>71</v>
      </c>
      <c r="P10" t="s">
        <v>72</v>
      </c>
      <c r="Q10">
        <v>79.100999999999999</v>
      </c>
      <c r="R10">
        <v>123</v>
      </c>
      <c r="S10">
        <v>132.08500000000001</v>
      </c>
      <c r="T10">
        <v>1</v>
      </c>
      <c r="U10" t="s">
        <v>152</v>
      </c>
      <c r="V10" cm="1">
        <f t="array" ref="V10">IF($U10="y", DATEDIF($G10, INDEX($G:$G,ROW()+14), "d"), "")</f>
        <v>0</v>
      </c>
    </row>
    <row r="11" spans="1:22" x14ac:dyDescent="0.4">
      <c r="A11">
        <v>10</v>
      </c>
      <c r="B11" t="s">
        <v>73</v>
      </c>
      <c r="C11" t="s">
        <v>35</v>
      </c>
      <c r="D11">
        <v>25</v>
      </c>
      <c r="E11" t="s">
        <v>20</v>
      </c>
      <c r="F11" t="s">
        <v>63</v>
      </c>
      <c r="G11" s="2"/>
      <c r="H11" t="s">
        <v>22</v>
      </c>
      <c r="I11">
        <v>410</v>
      </c>
      <c r="J11">
        <v>1000</v>
      </c>
      <c r="K11">
        <v>1</v>
      </c>
      <c r="L11" t="s">
        <v>57</v>
      </c>
      <c r="M11" t="s">
        <v>74</v>
      </c>
      <c r="N11" t="s">
        <v>75</v>
      </c>
      <c r="O11" t="s">
        <v>76</v>
      </c>
      <c r="P11" t="s">
        <v>77</v>
      </c>
      <c r="Q11">
        <v>75.978579999999994</v>
      </c>
      <c r="R11">
        <v>118.9866</v>
      </c>
      <c r="S11">
        <v>135.61799999999999</v>
      </c>
      <c r="T11">
        <v>1</v>
      </c>
      <c r="U11" t="s">
        <v>152</v>
      </c>
      <c r="V11" cm="1">
        <f t="array" ref="V11">IF($U11="y", DATEDIF($G11, INDEX($G:$G,ROW()+14), "d"), "")</f>
        <v>0</v>
      </c>
    </row>
    <row r="12" spans="1:22" x14ac:dyDescent="0.4">
      <c r="A12">
        <v>11</v>
      </c>
      <c r="B12" t="s">
        <v>78</v>
      </c>
      <c r="C12" t="s">
        <v>35</v>
      </c>
      <c r="D12">
        <v>19</v>
      </c>
      <c r="E12" t="s">
        <v>20</v>
      </c>
      <c r="F12" t="s">
        <v>29</v>
      </c>
      <c r="G12" s="2"/>
      <c r="H12" t="s">
        <v>22</v>
      </c>
      <c r="I12">
        <v>410</v>
      </c>
      <c r="J12">
        <v>1000</v>
      </c>
      <c r="K12">
        <v>1</v>
      </c>
      <c r="L12" t="s">
        <v>57</v>
      </c>
      <c r="M12" t="s">
        <v>79</v>
      </c>
      <c r="N12" t="s">
        <v>80</v>
      </c>
      <c r="O12" t="s">
        <v>81</v>
      </c>
      <c r="P12" t="s">
        <v>82</v>
      </c>
      <c r="Q12">
        <v>78.195239999999998</v>
      </c>
      <c r="R12">
        <v>127.8567</v>
      </c>
      <c r="S12">
        <v>120.0954</v>
      </c>
      <c r="T12">
        <v>1</v>
      </c>
      <c r="U12" t="s">
        <v>152</v>
      </c>
      <c r="V12" cm="1">
        <f t="array" ref="V12">IF($U12="y", DATEDIF($G12, INDEX($G:$G,ROW()+14), "d"), "")</f>
        <v>0</v>
      </c>
    </row>
    <row r="13" spans="1:22" x14ac:dyDescent="0.4">
      <c r="A13">
        <v>12</v>
      </c>
      <c r="B13" t="s">
        <v>83</v>
      </c>
      <c r="C13" t="s">
        <v>35</v>
      </c>
      <c r="D13">
        <v>22</v>
      </c>
      <c r="E13" t="s">
        <v>20</v>
      </c>
      <c r="F13" t="s">
        <v>29</v>
      </c>
      <c r="G13" s="2"/>
      <c r="H13" t="s">
        <v>22</v>
      </c>
      <c r="I13">
        <v>410</v>
      </c>
      <c r="J13">
        <v>1000</v>
      </c>
      <c r="K13">
        <v>1</v>
      </c>
      <c r="L13" t="s">
        <v>57</v>
      </c>
      <c r="M13" t="s">
        <v>84</v>
      </c>
      <c r="N13" t="s">
        <v>85</v>
      </c>
      <c r="O13" t="s">
        <v>86</v>
      </c>
      <c r="P13" t="s">
        <v>87</v>
      </c>
      <c r="Q13">
        <v>83.928079999999994</v>
      </c>
      <c r="R13">
        <v>121.7979</v>
      </c>
      <c r="S13">
        <v>130.03530000000001</v>
      </c>
      <c r="T13">
        <v>1</v>
      </c>
      <c r="U13" t="s">
        <v>152</v>
      </c>
      <c r="V13" cm="1">
        <f t="array" ref="V13">IF($U13="y", DATEDIF($G13, INDEX($G:$G,ROW()+14), "d"), "")</f>
        <v>0</v>
      </c>
    </row>
    <row r="14" spans="1:22" x14ac:dyDescent="0.4">
      <c r="A14">
        <v>13</v>
      </c>
      <c r="B14" t="s">
        <v>88</v>
      </c>
      <c r="C14" t="s">
        <v>35</v>
      </c>
      <c r="D14">
        <v>22</v>
      </c>
      <c r="E14" t="s">
        <v>20</v>
      </c>
      <c r="F14" t="s">
        <v>29</v>
      </c>
      <c r="G14" s="2"/>
      <c r="H14" t="s">
        <v>22</v>
      </c>
      <c r="I14">
        <v>410</v>
      </c>
      <c r="J14">
        <v>1000</v>
      </c>
      <c r="K14">
        <v>1</v>
      </c>
      <c r="L14" t="s">
        <v>57</v>
      </c>
      <c r="M14" t="s">
        <v>89</v>
      </c>
      <c r="N14" t="s">
        <v>90</v>
      </c>
      <c r="O14" t="s">
        <v>91</v>
      </c>
      <c r="P14" t="s">
        <v>92</v>
      </c>
      <c r="Q14">
        <v>78.972269999999995</v>
      </c>
      <c r="R14">
        <v>124.5894</v>
      </c>
      <c r="S14">
        <v>129.9331</v>
      </c>
      <c r="T14">
        <v>1</v>
      </c>
      <c r="U14" t="s">
        <v>152</v>
      </c>
      <c r="V14" cm="1">
        <f t="array" ref="V14">IF($U14="y", DATEDIF($G14, INDEX($G:$G,ROW()+14), "d"), "")</f>
        <v>0</v>
      </c>
    </row>
    <row r="15" spans="1:22" x14ac:dyDescent="0.4">
      <c r="A15">
        <v>14</v>
      </c>
      <c r="B15" t="s">
        <v>93</v>
      </c>
      <c r="C15" t="s">
        <v>19</v>
      </c>
      <c r="D15">
        <v>19</v>
      </c>
      <c r="E15" t="s">
        <v>20</v>
      </c>
      <c r="F15" t="s">
        <v>29</v>
      </c>
      <c r="G15" s="2"/>
      <c r="H15" t="s">
        <v>22</v>
      </c>
      <c r="I15">
        <v>410</v>
      </c>
      <c r="J15">
        <v>1000</v>
      </c>
      <c r="K15">
        <v>1</v>
      </c>
      <c r="L15" t="s">
        <v>23</v>
      </c>
      <c r="M15" t="s">
        <v>94</v>
      </c>
      <c r="N15" t="s">
        <v>95</v>
      </c>
      <c r="O15" t="s">
        <v>96</v>
      </c>
      <c r="P15" t="s">
        <v>97</v>
      </c>
      <c r="Q15">
        <v>83.405779999999993</v>
      </c>
      <c r="R15">
        <v>127.3168</v>
      </c>
      <c r="S15">
        <v>125.73990000000001</v>
      </c>
      <c r="T15">
        <v>1</v>
      </c>
      <c r="U15" t="s">
        <v>152</v>
      </c>
      <c r="V15" cm="1">
        <f t="array" ref="V15">IF($U15="y", DATEDIF($G15, INDEX($G:$G,ROW()+14), "d"), "")</f>
        <v>0</v>
      </c>
    </row>
    <row r="16" spans="1:22" x14ac:dyDescent="0.4">
      <c r="A16">
        <v>15</v>
      </c>
      <c r="B16" t="s">
        <v>98</v>
      </c>
      <c r="C16" t="s">
        <v>19</v>
      </c>
      <c r="D16">
        <v>21</v>
      </c>
      <c r="E16" t="s">
        <v>20</v>
      </c>
      <c r="F16" t="s">
        <v>21</v>
      </c>
      <c r="G16" s="2"/>
      <c r="H16" t="s">
        <v>22</v>
      </c>
      <c r="I16">
        <v>410</v>
      </c>
      <c r="J16">
        <v>1000</v>
      </c>
      <c r="K16">
        <v>1</v>
      </c>
      <c r="L16" t="s">
        <v>57</v>
      </c>
      <c r="M16" t="s">
        <v>99</v>
      </c>
      <c r="N16" t="s">
        <v>25</v>
      </c>
      <c r="O16" t="s">
        <v>100</v>
      </c>
      <c r="P16" t="s">
        <v>101</v>
      </c>
      <c r="Q16">
        <v>75.539000000000001</v>
      </c>
      <c r="R16">
        <v>129.79300000000001</v>
      </c>
      <c r="S16">
        <v>118.304</v>
      </c>
      <c r="T16">
        <v>1</v>
      </c>
      <c r="U16" t="s">
        <v>152</v>
      </c>
    </row>
    <row r="17" spans="1:21" x14ac:dyDescent="0.4">
      <c r="A17">
        <v>16</v>
      </c>
      <c r="B17" t="s">
        <v>102</v>
      </c>
      <c r="C17" t="s">
        <v>19</v>
      </c>
      <c r="D17">
        <v>26</v>
      </c>
      <c r="E17" t="s">
        <v>20</v>
      </c>
      <c r="F17" t="s">
        <v>29</v>
      </c>
      <c r="G17" s="2"/>
      <c r="H17" t="s">
        <v>22</v>
      </c>
      <c r="I17">
        <v>410</v>
      </c>
      <c r="J17">
        <v>1000</v>
      </c>
      <c r="K17">
        <v>1</v>
      </c>
      <c r="L17" t="s">
        <v>57</v>
      </c>
      <c r="M17" t="s">
        <v>103</v>
      </c>
      <c r="N17" t="s">
        <v>31</v>
      </c>
      <c r="O17" t="s">
        <v>104</v>
      </c>
      <c r="P17" t="s">
        <v>105</v>
      </c>
      <c r="Q17">
        <v>88.575000000000003</v>
      </c>
      <c r="R17">
        <v>126.259</v>
      </c>
      <c r="S17">
        <v>129.822</v>
      </c>
      <c r="T17">
        <v>1</v>
      </c>
      <c r="U17" t="s">
        <v>152</v>
      </c>
    </row>
    <row r="18" spans="1:21" x14ac:dyDescent="0.4">
      <c r="A18">
        <v>17</v>
      </c>
      <c r="B18" t="s">
        <v>106</v>
      </c>
      <c r="C18" t="s">
        <v>35</v>
      </c>
      <c r="D18">
        <v>39</v>
      </c>
      <c r="E18" t="s">
        <v>20</v>
      </c>
      <c r="F18" t="s">
        <v>29</v>
      </c>
      <c r="G18" s="2"/>
      <c r="H18" t="s">
        <v>22</v>
      </c>
      <c r="I18">
        <v>410</v>
      </c>
      <c r="J18">
        <v>1000</v>
      </c>
      <c r="K18">
        <v>1</v>
      </c>
      <c r="L18" t="s">
        <v>57</v>
      </c>
      <c r="M18" t="s">
        <v>107</v>
      </c>
      <c r="N18" t="s">
        <v>37</v>
      </c>
      <c r="O18" t="s">
        <v>108</v>
      </c>
      <c r="P18" t="s">
        <v>109</v>
      </c>
      <c r="Q18">
        <v>78.828000000000003</v>
      </c>
      <c r="R18">
        <v>121.837</v>
      </c>
      <c r="S18">
        <v>124.574</v>
      </c>
      <c r="T18">
        <v>1</v>
      </c>
      <c r="U18" t="s">
        <v>152</v>
      </c>
    </row>
    <row r="19" spans="1:21" x14ac:dyDescent="0.4">
      <c r="A19">
        <v>18</v>
      </c>
      <c r="B19" t="s">
        <v>110</v>
      </c>
      <c r="C19" t="s">
        <v>35</v>
      </c>
      <c r="D19">
        <v>41</v>
      </c>
      <c r="E19" t="s">
        <v>20</v>
      </c>
      <c r="F19" t="s">
        <v>29</v>
      </c>
      <c r="H19" t="s">
        <v>22</v>
      </c>
      <c r="I19">
        <v>410</v>
      </c>
      <c r="J19">
        <v>1000</v>
      </c>
      <c r="K19">
        <v>1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>
        <v>78.828000000000003</v>
      </c>
      <c r="R19">
        <v>121.837</v>
      </c>
      <c r="S19">
        <v>124.574</v>
      </c>
      <c r="T19">
        <v>1</v>
      </c>
      <c r="U19" t="s">
        <v>153</v>
      </c>
    </row>
    <row r="20" spans="1:21" x14ac:dyDescent="0.4">
      <c r="A20">
        <v>19</v>
      </c>
      <c r="B20" t="s">
        <v>111</v>
      </c>
      <c r="C20" t="s">
        <v>19</v>
      </c>
      <c r="D20">
        <v>42</v>
      </c>
      <c r="E20" t="s">
        <v>20</v>
      </c>
      <c r="F20" t="s">
        <v>29</v>
      </c>
      <c r="G20" s="2"/>
      <c r="H20" t="s">
        <v>22</v>
      </c>
      <c r="I20">
        <v>410</v>
      </c>
      <c r="J20">
        <v>1000</v>
      </c>
      <c r="K20">
        <v>1</v>
      </c>
      <c r="L20" t="s">
        <v>57</v>
      </c>
      <c r="M20" t="s">
        <v>112</v>
      </c>
      <c r="N20" t="s">
        <v>48</v>
      </c>
      <c r="O20" t="s">
        <v>113</v>
      </c>
      <c r="P20" t="s">
        <v>114</v>
      </c>
      <c r="Q20">
        <v>87.371899999999997</v>
      </c>
      <c r="R20">
        <v>120.81180000000001</v>
      </c>
      <c r="S20">
        <v>130.09880000000001</v>
      </c>
      <c r="T20">
        <v>1</v>
      </c>
      <c r="U20" t="s">
        <v>152</v>
      </c>
    </row>
    <row r="21" spans="1:21" x14ac:dyDescent="0.4">
      <c r="A21">
        <v>20</v>
      </c>
      <c r="B21" t="s">
        <v>115</v>
      </c>
      <c r="C21" t="s">
        <v>35</v>
      </c>
      <c r="D21">
        <v>45</v>
      </c>
      <c r="E21" t="s">
        <v>20</v>
      </c>
      <c r="F21" t="s">
        <v>29</v>
      </c>
      <c r="G21" s="2"/>
      <c r="H21" t="s">
        <v>22</v>
      </c>
      <c r="I21">
        <v>410</v>
      </c>
      <c r="J21">
        <v>1000</v>
      </c>
      <c r="K21">
        <v>1</v>
      </c>
      <c r="L21" t="s">
        <v>57</v>
      </c>
      <c r="M21" t="s">
        <v>116</v>
      </c>
      <c r="N21" t="s">
        <v>53</v>
      </c>
      <c r="O21" t="s">
        <v>117</v>
      </c>
      <c r="P21" t="s">
        <v>118</v>
      </c>
      <c r="Q21">
        <v>82.135059999999996</v>
      </c>
      <c r="R21">
        <v>122.14870000000001</v>
      </c>
      <c r="S21">
        <v>124.36320000000001</v>
      </c>
      <c r="T21">
        <v>1</v>
      </c>
      <c r="U21" t="s">
        <v>152</v>
      </c>
    </row>
    <row r="22" spans="1:21" x14ac:dyDescent="0.4">
      <c r="A22">
        <v>21</v>
      </c>
      <c r="B22" t="s">
        <v>119</v>
      </c>
      <c r="C22" t="s">
        <v>19</v>
      </c>
      <c r="D22">
        <v>22</v>
      </c>
      <c r="E22" t="s">
        <v>20</v>
      </c>
      <c r="F22" t="s">
        <v>29</v>
      </c>
      <c r="H22" t="s">
        <v>22</v>
      </c>
      <c r="I22">
        <v>410</v>
      </c>
      <c r="J22">
        <v>1000</v>
      </c>
      <c r="K22">
        <v>1</v>
      </c>
      <c r="L22" t="s">
        <v>23</v>
      </c>
      <c r="M22" t="s">
        <v>120</v>
      </c>
      <c r="N22" t="s">
        <v>59</v>
      </c>
      <c r="O22" t="s">
        <v>121</v>
      </c>
      <c r="P22" t="s">
        <v>122</v>
      </c>
      <c r="Q22">
        <v>86.569029999999998</v>
      </c>
      <c r="R22">
        <v>131.68549999999999</v>
      </c>
      <c r="S22">
        <v>126.8047</v>
      </c>
      <c r="T22">
        <v>1</v>
      </c>
      <c r="U22" t="s">
        <v>153</v>
      </c>
    </row>
    <row r="23" spans="1:21" x14ac:dyDescent="0.4">
      <c r="A23">
        <v>22</v>
      </c>
      <c r="B23" t="s">
        <v>123</v>
      </c>
      <c r="C23" t="s">
        <v>19</v>
      </c>
      <c r="D23">
        <v>24</v>
      </c>
      <c r="E23" t="s">
        <v>20</v>
      </c>
      <c r="F23" t="s">
        <v>63</v>
      </c>
      <c r="G23" s="2"/>
      <c r="H23" t="s">
        <v>22</v>
      </c>
      <c r="I23">
        <v>410</v>
      </c>
      <c r="J23">
        <v>1000</v>
      </c>
      <c r="K23">
        <v>1</v>
      </c>
      <c r="L23" t="s">
        <v>23</v>
      </c>
      <c r="M23" t="s">
        <v>124</v>
      </c>
      <c r="N23" t="s">
        <v>65</v>
      </c>
      <c r="O23" t="s">
        <v>125</v>
      </c>
      <c r="P23" t="s">
        <v>126</v>
      </c>
      <c r="Q23">
        <v>86.681619999999995</v>
      </c>
      <c r="R23">
        <v>116.3777</v>
      </c>
      <c r="S23">
        <v>126.8047</v>
      </c>
      <c r="T23">
        <v>1</v>
      </c>
      <c r="U23" t="s">
        <v>152</v>
      </c>
    </row>
    <row r="24" spans="1:21" x14ac:dyDescent="0.4">
      <c r="A24">
        <v>23</v>
      </c>
      <c r="B24" t="s">
        <v>127</v>
      </c>
      <c r="C24" t="s">
        <v>35</v>
      </c>
      <c r="D24">
        <v>31</v>
      </c>
      <c r="E24" t="s">
        <v>20</v>
      </c>
      <c r="F24" t="s">
        <v>63</v>
      </c>
      <c r="G24" s="2"/>
      <c r="H24" t="s">
        <v>22</v>
      </c>
      <c r="I24">
        <v>410</v>
      </c>
      <c r="J24">
        <v>1000</v>
      </c>
      <c r="K24">
        <v>1</v>
      </c>
      <c r="L24" t="s">
        <v>23</v>
      </c>
      <c r="M24" t="s">
        <v>128</v>
      </c>
      <c r="N24" t="s">
        <v>70</v>
      </c>
      <c r="O24" t="s">
        <v>129</v>
      </c>
      <c r="P24" t="s">
        <v>130</v>
      </c>
      <c r="Q24">
        <v>79.100999999999999</v>
      </c>
      <c r="R24">
        <v>123</v>
      </c>
      <c r="S24">
        <v>132.08500000000001</v>
      </c>
      <c r="T24">
        <v>1</v>
      </c>
      <c r="U24" t="s">
        <v>152</v>
      </c>
    </row>
    <row r="25" spans="1:21" x14ac:dyDescent="0.4">
      <c r="A25">
        <v>24</v>
      </c>
      <c r="B25" t="s">
        <v>131</v>
      </c>
      <c r="C25" t="s">
        <v>35</v>
      </c>
      <c r="D25">
        <v>25</v>
      </c>
      <c r="E25" t="s">
        <v>20</v>
      </c>
      <c r="F25" t="s">
        <v>63</v>
      </c>
      <c r="G25" s="2"/>
      <c r="H25" t="s">
        <v>22</v>
      </c>
      <c r="I25">
        <v>410</v>
      </c>
      <c r="J25">
        <v>1000</v>
      </c>
      <c r="K25">
        <v>1</v>
      </c>
      <c r="L25" t="s">
        <v>23</v>
      </c>
      <c r="M25" t="s">
        <v>132</v>
      </c>
      <c r="N25" t="s">
        <v>75</v>
      </c>
      <c r="O25" t="s">
        <v>133</v>
      </c>
      <c r="P25" t="s">
        <v>134</v>
      </c>
      <c r="Q25">
        <v>75.978579999999994</v>
      </c>
      <c r="R25">
        <v>118.9866</v>
      </c>
      <c r="S25">
        <v>135.61799999999999</v>
      </c>
      <c r="T25">
        <v>1</v>
      </c>
      <c r="U25" t="s">
        <v>152</v>
      </c>
    </row>
    <row r="26" spans="1:21" x14ac:dyDescent="0.4">
      <c r="A26">
        <v>25</v>
      </c>
      <c r="B26" t="s">
        <v>135</v>
      </c>
      <c r="C26" t="s">
        <v>35</v>
      </c>
      <c r="D26">
        <v>19</v>
      </c>
      <c r="E26" t="s">
        <v>20</v>
      </c>
      <c r="F26" t="s">
        <v>29</v>
      </c>
      <c r="G26" s="2"/>
      <c r="H26" t="s">
        <v>22</v>
      </c>
      <c r="I26">
        <v>410</v>
      </c>
      <c r="J26">
        <v>1000</v>
      </c>
      <c r="K26">
        <v>1</v>
      </c>
      <c r="L26" t="s">
        <v>23</v>
      </c>
      <c r="M26" t="s">
        <v>136</v>
      </c>
      <c r="N26" t="s">
        <v>80</v>
      </c>
      <c r="O26" t="s">
        <v>137</v>
      </c>
      <c r="P26" t="s">
        <v>138</v>
      </c>
      <c r="Q26">
        <v>78.195239999999998</v>
      </c>
      <c r="R26">
        <v>127.8567</v>
      </c>
      <c r="S26">
        <v>120.0954</v>
      </c>
      <c r="T26">
        <v>1</v>
      </c>
      <c r="U26" t="s">
        <v>152</v>
      </c>
    </row>
    <row r="27" spans="1:21" x14ac:dyDescent="0.4">
      <c r="A27">
        <v>26</v>
      </c>
      <c r="B27" t="s">
        <v>139</v>
      </c>
      <c r="C27" t="s">
        <v>35</v>
      </c>
      <c r="D27">
        <v>22</v>
      </c>
      <c r="E27" t="s">
        <v>20</v>
      </c>
      <c r="F27" t="s">
        <v>29</v>
      </c>
      <c r="G27" s="2"/>
      <c r="H27" t="s">
        <v>22</v>
      </c>
      <c r="I27">
        <v>410</v>
      </c>
      <c r="J27">
        <v>1000</v>
      </c>
      <c r="K27">
        <v>1</v>
      </c>
      <c r="L27" t="s">
        <v>23</v>
      </c>
      <c r="M27" t="s">
        <v>140</v>
      </c>
      <c r="N27" t="s">
        <v>85</v>
      </c>
      <c r="O27" t="s">
        <v>141</v>
      </c>
      <c r="P27" t="s">
        <v>142</v>
      </c>
      <c r="Q27">
        <v>83.928079999999994</v>
      </c>
      <c r="R27">
        <v>121.7979</v>
      </c>
      <c r="S27">
        <v>130.03530000000001</v>
      </c>
      <c r="T27">
        <v>1</v>
      </c>
      <c r="U27" t="s">
        <v>152</v>
      </c>
    </row>
    <row r="28" spans="1:21" x14ac:dyDescent="0.4">
      <c r="A28">
        <v>27</v>
      </c>
      <c r="B28" t="s">
        <v>143</v>
      </c>
      <c r="C28" t="s">
        <v>35</v>
      </c>
      <c r="D28">
        <v>22</v>
      </c>
      <c r="E28" t="s">
        <v>20</v>
      </c>
      <c r="F28" t="s">
        <v>29</v>
      </c>
      <c r="G28" s="2"/>
      <c r="H28" t="s">
        <v>22</v>
      </c>
      <c r="I28">
        <v>410</v>
      </c>
      <c r="J28">
        <v>1000</v>
      </c>
      <c r="K28">
        <v>1</v>
      </c>
      <c r="L28" t="s">
        <v>23</v>
      </c>
      <c r="M28" t="s">
        <v>144</v>
      </c>
      <c r="N28" t="s">
        <v>90</v>
      </c>
      <c r="O28" t="s">
        <v>145</v>
      </c>
      <c r="P28" t="s">
        <v>146</v>
      </c>
      <c r="Q28">
        <v>78.972269999999995</v>
      </c>
      <c r="R28">
        <v>124.5894</v>
      </c>
      <c r="S28">
        <v>129.9331</v>
      </c>
      <c r="T28">
        <v>1</v>
      </c>
      <c r="U28" t="s">
        <v>152</v>
      </c>
    </row>
    <row r="29" spans="1:21" x14ac:dyDescent="0.4">
      <c r="A29">
        <v>28</v>
      </c>
      <c r="B29" t="s">
        <v>147</v>
      </c>
      <c r="C29" t="s">
        <v>35</v>
      </c>
      <c r="D29">
        <v>19</v>
      </c>
      <c r="E29" t="s">
        <v>20</v>
      </c>
      <c r="F29" t="s">
        <v>29</v>
      </c>
      <c r="G29" s="2"/>
      <c r="H29" t="s">
        <v>22</v>
      </c>
      <c r="I29">
        <v>410</v>
      </c>
      <c r="J29">
        <v>1000</v>
      </c>
      <c r="K29">
        <v>1</v>
      </c>
      <c r="L29" t="s">
        <v>57</v>
      </c>
      <c r="M29" t="s">
        <v>148</v>
      </c>
      <c r="N29" t="s">
        <v>95</v>
      </c>
      <c r="O29" t="s">
        <v>149</v>
      </c>
      <c r="P29" t="s">
        <v>150</v>
      </c>
      <c r="Q29">
        <v>83.405779999999993</v>
      </c>
      <c r="R29">
        <v>127.3168</v>
      </c>
      <c r="S29">
        <v>125.73990000000001</v>
      </c>
      <c r="T29">
        <v>1</v>
      </c>
      <c r="U29" t="s">
        <v>152</v>
      </c>
    </row>
    <row r="31" spans="1:21" x14ac:dyDescent="0.4">
      <c r="A31" t="s">
        <v>156</v>
      </c>
      <c r="B31">
        <f>COUNTIFS($U$2:$U$15,"y", $C$2:$C$15,"m")</f>
        <v>5</v>
      </c>
      <c r="E31" t="s">
        <v>154</v>
      </c>
      <c r="F31">
        <f>AVERAGEIF($U$2:$U$15,"y",$D$2:$D$15)</f>
        <v>27.916666666666668</v>
      </c>
    </row>
    <row r="32" spans="1:21" x14ac:dyDescent="0.4">
      <c r="A32" t="s">
        <v>157</v>
      </c>
      <c r="B32">
        <f>COUNTIFS($U$2:$U$15,"y", $C$2:$C$15,"f")</f>
        <v>7</v>
      </c>
      <c r="E32" t="s">
        <v>155</v>
      </c>
      <c r="F32" cm="1">
        <f t="array" ref="F32">_xlfn.STDEV.S(IF($U$2:$U$15="y",$D$2:$D$15))</f>
        <v>9.1796051938605423</v>
      </c>
    </row>
  </sheetData>
  <phoneticPr fontId="1" type="noConversion"/>
  <conditionalFormatting sqref="E31:E32 A2:V29">
    <cfRule type="expression" dxfId="1" priority="1">
      <formula>$U2="n"</formula>
    </cfRule>
    <cfRule type="expression" dxfId="0" priority="2">
      <formula>$U2="y"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sungbeen park</dc:creator>
  <cp:lastModifiedBy>sungbeen park</cp:lastModifiedBy>
  <dcterms:created xsi:type="dcterms:W3CDTF">2015-06-05T18:19:34Z</dcterms:created>
  <dcterms:modified xsi:type="dcterms:W3CDTF">2025-10-29T20:26:33Z</dcterms:modified>
</cp:coreProperties>
</file>