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8_{1A23686B-27E6-4DE8-9FE9-6D8D2B90B518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Carátula" sheetId="1" r:id="rId1"/>
    <sheet name="ini" sheetId="2" r:id="rId2"/>
    <sheet name="DAFO 1" sheetId="3" r:id="rId3"/>
    <sheet name="DAFO 2" sheetId="4" r:id="rId4"/>
    <sheet name="DAFO 3" sheetId="5" r:id="rId5"/>
    <sheet name="CÁLCULOS" sheetId="6" state="hidden" r:id="rId6"/>
    <sheet name="sb" sheetId="7" state="hidden" r:id="rId7"/>
  </sheets>
  <externalReferences>
    <externalReference r:id="rId8"/>
  </externalReferences>
  <definedNames>
    <definedName name="ABRIL" localSheetId="3">#REF!</definedName>
    <definedName name="ABRIL" localSheetId="4">#REF!</definedName>
    <definedName name="ABRIL">#REF!</definedName>
    <definedName name="AGOSTO" localSheetId="3">#REF!</definedName>
    <definedName name="AGOSTO" localSheetId="4">#REF!</definedName>
    <definedName name="AGOSTO">#REF!</definedName>
    <definedName name="AMENAZARAS">CÁLCULOS!$B$12:$B$13</definedName>
    <definedName name="AMENZAS" localSheetId="3">#REF!</definedName>
    <definedName name="AMENZAS">#REF!</definedName>
    <definedName name="arriba1AAA">#REF!</definedName>
    <definedName name="ARRIBA2a6">#REF!</definedName>
    <definedName name="ARRIBA3B" localSheetId="3">#REF!</definedName>
    <definedName name="ARRIBA3B" localSheetId="4">#REF!</definedName>
    <definedName name="ARRIBA3B">#REF!</definedName>
    <definedName name="ARRIBABCG">#REF!</definedName>
    <definedName name="arribacincobe" localSheetId="3">#REF!</definedName>
    <definedName name="arribacincobe" localSheetId="4">#REF!</definedName>
    <definedName name="arribacincobe">#REF!</definedName>
    <definedName name="ARRIBACINCOCE" localSheetId="3">#REF!</definedName>
    <definedName name="ARRIBACINCOCE" localSheetId="4">#REF!</definedName>
    <definedName name="ARRIBACINCOCE">#REF!</definedName>
    <definedName name="ARRIBACUATROA" localSheetId="3">#REF!</definedName>
    <definedName name="ARRIBACUATROA" localSheetId="4">#REF!</definedName>
    <definedName name="ARRIBACUATROA">#REF!</definedName>
    <definedName name="ARRIBACUATROBE" localSheetId="3">#REF!</definedName>
    <definedName name="ARRIBACUATROBE" localSheetId="4">#REF!</definedName>
    <definedName name="ARRIBACUATROBE">#REF!</definedName>
    <definedName name="ARRIBACUATROCE" localSheetId="3">#REF!</definedName>
    <definedName name="ARRIBACUATROCE" localSheetId="4">#REF!</definedName>
    <definedName name="ARRIBACUATROCE">#REF!</definedName>
    <definedName name="ARRIBADAFOUNO">'DAFO 1'!$A$3:$A$56</definedName>
    <definedName name="ARRIBADIEZMIL" localSheetId="3">#REF!</definedName>
    <definedName name="ARRIBADIEZMIL" localSheetId="4">#REF!</definedName>
    <definedName name="ARRIBADIEZMIL">#REF!</definedName>
    <definedName name="arribados">'DAFO 2'!$A$3:$A$63</definedName>
    <definedName name="ARRIBADOSA" localSheetId="3">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3">#REF!</definedName>
    <definedName name="arribaobjetivoventas" localSheetId="4">#REF!</definedName>
    <definedName name="arribaobjetivoventas">#REF!</definedName>
    <definedName name="arribappublicidad" localSheetId="3">#REF!</definedName>
    <definedName name="arribappublicidad" localSheetId="4">#REF!</definedName>
    <definedName name="arribappublicidad">#REF!</definedName>
    <definedName name="arribaseisa" localSheetId="3">#REF!</definedName>
    <definedName name="arribaseisa" localSheetId="4">#REF!</definedName>
    <definedName name="arribaseisa">#REF!</definedName>
    <definedName name="arribaseisbe">#REF!</definedName>
    <definedName name="ARRIBASEISCE" localSheetId="3">#REF!</definedName>
    <definedName name="ARRIBASEISCE" localSheetId="4">#REF!</definedName>
    <definedName name="ARRIBASEISCE">#REF!</definedName>
    <definedName name="arribatres">'DAFO 3'!$A$3:$A$37</definedName>
    <definedName name="arribatresa" localSheetId="3">#REF!</definedName>
    <definedName name="arribatresa" localSheetId="4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3">#REF!</definedName>
    <definedName name="asignacion" localSheetId="4">#REF!</definedName>
    <definedName name="asignacion">#REF!</definedName>
    <definedName name="BreakEvenQuantity" localSheetId="3">#REF!</definedName>
    <definedName name="BreakEvenQuantity" localSheetId="4">#REF!</definedName>
    <definedName name="BreakEvenQuantity">#REF!</definedName>
    <definedName name="BUSCARMES">sb!$E$13:$E$24</definedName>
    <definedName name="costemed" localSheetId="3">#REF!</definedName>
    <definedName name="costemed" localSheetId="4">#REF!</definedName>
    <definedName name="costemed">#REF!</definedName>
    <definedName name="D" localSheetId="3">#REF!</definedName>
    <definedName name="D" localSheetId="4">#REF!</definedName>
    <definedName name="D">#REF!</definedName>
    <definedName name="DEBILIDAD">'DAFO 3'!$BD$15:$BD$17</definedName>
    <definedName name="DICIEMBRE" localSheetId="3">#REF!</definedName>
    <definedName name="DICIEMBRE" localSheetId="4">#REF!</definedName>
    <definedName name="DICIEMBRE">#REF!</definedName>
    <definedName name="ENERO" localSheetId="3">#REF!</definedName>
    <definedName name="ENERO" localSheetId="4">#REF!</definedName>
    <definedName name="ENERO">#REF!</definedName>
    <definedName name="ESTRATEGIA">#REF!</definedName>
    <definedName name="EXTERNAS">'DAFO 3'!$BD$25:$BD$28</definedName>
    <definedName name="factorEEEES">#REF!</definedName>
    <definedName name="factores" localSheetId="3">#REF!</definedName>
    <definedName name="factores" localSheetId="4">#REF!</definedName>
    <definedName name="factores">#REF!</definedName>
    <definedName name="FEBRERO" localSheetId="3">#REF!</definedName>
    <definedName name="FEBRERO" localSheetId="4">#REF!</definedName>
    <definedName name="FEBRERO">#REF!</definedName>
    <definedName name="FLUJODECAJA">#REF!</definedName>
    <definedName name="FORTALEZAS">'DAFO 3'!$BD$9:$BD$11</definedName>
    <definedName name="GRAFIK2a6">#REF!</definedName>
    <definedName name="INDICE">#REF!</definedName>
    <definedName name="indo2deee">#REF!</definedName>
    <definedName name="INFO2a6">#REF!</definedName>
    <definedName name="info3ce">#REF!</definedName>
    <definedName name="info4ceee" localSheetId="3">#REF!</definedName>
    <definedName name="info4ceee" localSheetId="4">#REF!</definedName>
    <definedName name="info4ceee">#REF!</definedName>
    <definedName name="info6beeee">#REF!</definedName>
    <definedName name="infoBCG">#REF!</definedName>
    <definedName name="infocincobe" localSheetId="3">#REF!</definedName>
    <definedName name="infocincobe" localSheetId="4">#REF!</definedName>
    <definedName name="infocincobe">#REF!</definedName>
    <definedName name="INFOCINCOCE" localSheetId="3">#REF!</definedName>
    <definedName name="INFOCINCOCE" localSheetId="4">#REF!</definedName>
    <definedName name="INFOCINCOCE">#REF!</definedName>
    <definedName name="INFOCUATROA" localSheetId="3">#REF!</definedName>
    <definedName name="INFOCUATROA" localSheetId="4">#REF!</definedName>
    <definedName name="INFOCUATROA">#REF!</definedName>
    <definedName name="INFOCUATROBE" localSheetId="3">#REF!</definedName>
    <definedName name="INFOCUATROBE" localSheetId="4">#REF!</definedName>
    <definedName name="INFOCUATROBE">#REF!</definedName>
    <definedName name="INFOCUATROCE" localSheetId="3">#REF!</definedName>
    <definedName name="INFOCUATROCE" localSheetId="4">#REF!</definedName>
    <definedName name="INFOCUATROCE">#REF!</definedName>
    <definedName name="infodos">'DAFO 2'!$A$186:$A$231</definedName>
    <definedName name="INFODOSA" localSheetId="3">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3">#REF!</definedName>
    <definedName name="infodosdeee" localSheetId="4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3">#REF!</definedName>
    <definedName name="INFOQUINCE" localSheetId="4">#REF!</definedName>
    <definedName name="INFOQUINCE">#REF!</definedName>
    <definedName name="infoseisAAA" localSheetId="3">#REF!</definedName>
    <definedName name="infoseisAAA" localSheetId="4">#REF!</definedName>
    <definedName name="infoseisAAA">#REF!</definedName>
    <definedName name="infoseisbe">#REF!</definedName>
    <definedName name="INFOSEISCE" localSheetId="3">#REF!</definedName>
    <definedName name="INFOSEISCE" localSheetId="4">#REF!</definedName>
    <definedName name="INFOSEISCE">#REF!</definedName>
    <definedName name="infotres">'DAFO 3'!$A$169:$A$200</definedName>
    <definedName name="infotresa" localSheetId="3">#REF!</definedName>
    <definedName name="infotresa" localSheetId="4">#REF!</definedName>
    <definedName name="infotresa">#REF!</definedName>
    <definedName name="INFOTRESBE" localSheetId="3">#REF!</definedName>
    <definedName name="INFOTRESBE" localSheetId="4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TENSIDAD">CÁLCULOS!$B$5:$B$9</definedName>
    <definedName name="INVERSION">#REF!</definedName>
    <definedName name="JULIO" localSheetId="3">#REF!</definedName>
    <definedName name="JULIO" localSheetId="4">#REF!</definedName>
    <definedName name="JULIO">#REF!</definedName>
    <definedName name="JUNIO" localSheetId="3">#REF!</definedName>
    <definedName name="JUNIO" localSheetId="4">#REF!</definedName>
    <definedName name="JUNIO">#REF!</definedName>
    <definedName name="LowestSVC" localSheetId="3">#REF!</definedName>
    <definedName name="LowestSVC" localSheetId="4">#REF!</definedName>
    <definedName name="LowestSVC">#REF!</definedName>
    <definedName name="LowestSVIN" localSheetId="3">#REF!</definedName>
    <definedName name="LowestSVIN" localSheetId="4">#REF!</definedName>
    <definedName name="LowestSVIN">#REF!</definedName>
    <definedName name="MARZO" localSheetId="3">#REF!</definedName>
    <definedName name="MARZO" localSheetId="4">#REF!</definedName>
    <definedName name="MARZO">#REF!</definedName>
    <definedName name="MAYO" localSheetId="3">#REF!</definedName>
    <definedName name="MAYO" localSheetId="4">#REF!</definedName>
    <definedName name="MAYO">#REF!</definedName>
    <definedName name="meses">sb!$B$13:$B$24</definedName>
    <definedName name="NetExpenseCash" localSheetId="3">#REF!</definedName>
    <definedName name="NetExpenseCash" localSheetId="4">#REF!</definedName>
    <definedName name="NetExpenseCash">#REF!</definedName>
    <definedName name="nomeses">sb!$B$13:$B$24</definedName>
    <definedName name="NOVIEMBRE" localSheetId="3">#REF!</definedName>
    <definedName name="NOVIEMBRE" localSheetId="4">#REF!</definedName>
    <definedName name="NOVIEMBRE">#REF!</definedName>
    <definedName name="NUMES">sb!$D$13:$D$24</definedName>
    <definedName name="OCTUBRE" localSheetId="3">#REF!</definedName>
    <definedName name="OCTUBRE" localSheetId="4">#REF!</definedName>
    <definedName name="OCTUBRE">#REF!</definedName>
    <definedName name="otroscostes" localSheetId="3">#REF!</definedName>
    <definedName name="otroscostes" localSheetId="4">#REF!</definedName>
    <definedName name="otroscostes">#REF!</definedName>
    <definedName name="PLANNINGSALES">#REF!</definedName>
    <definedName name="PONERDATOS">#REF!</definedName>
    <definedName name="POSITION">CÁLCULOS!$B$16:$B$19</definedName>
    <definedName name="pressupost" localSheetId="3">#REF!</definedName>
    <definedName name="pressupost" localSheetId="4">#REF!</definedName>
    <definedName name="pressupost">#REF!</definedName>
    <definedName name="presupuestoX" localSheetId="3">#REF!</definedName>
    <definedName name="presupuestoX" localSheetId="4">#REF!</definedName>
    <definedName name="presupuestoX">#REF!</definedName>
    <definedName name="previsionesx" localSheetId="3">#REF!</definedName>
    <definedName name="previsionesx" localSheetId="4">#REF!</definedName>
    <definedName name="previsionesx">#REF!</definedName>
    <definedName name="producto">sb!$G$56:$G$66</definedName>
    <definedName name="producto2" localSheetId="3">#REF!</definedName>
    <definedName name="producto2">#REF!</definedName>
    <definedName name="PROUNO">'DAFO 2'!$A$213:$A$267</definedName>
    <definedName name="PUBLICIDAD">#REF!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NTABILIDAD">#REF!</definedName>
    <definedName name="RESUMENTOTAL" localSheetId="3">#REF!</definedName>
    <definedName name="RESUMENTOTAL" localSheetId="4">#REF!</definedName>
    <definedName name="RESUMENTOTAL">#REF!</definedName>
    <definedName name="SCFP_InflowFromAssetSale" localSheetId="3">#REF!</definedName>
    <definedName name="SCFP_InflowFromAssetSale" localSheetId="4">#REF!</definedName>
    <definedName name="SCFP_InflowFromAssetSale">#REF!</definedName>
    <definedName name="SCFP_InflowFromFinancing" localSheetId="3">#REF!</definedName>
    <definedName name="SCFP_InflowFromFinancing" localSheetId="4">#REF!</definedName>
    <definedName name="SCFP_InflowFromFinancing">#REF!</definedName>
    <definedName name="SCFP_InflowFromOpsAndInvest" localSheetId="3">#REF!</definedName>
    <definedName name="SCFP_InflowFromOpsAndInvest" localSheetId="4">#REF!</definedName>
    <definedName name="SCFP_InflowFromOpsAndInvest">#REF!</definedName>
    <definedName name="SCFP_NetExpenseCash" localSheetId="3">#REF!</definedName>
    <definedName name="SCFP_NetExpenseCash" localSheetId="4">#REF!</definedName>
    <definedName name="SCFP_NetExpenseCash">#REF!</definedName>
    <definedName name="SCFP_NetInflowFromExtraordinary" localSheetId="3">#REF!</definedName>
    <definedName name="SCFP_NetInflowFromExtraordinary" localSheetId="4">#REF!</definedName>
    <definedName name="SCFP_NetInflowFromExtraordinary">#REF!</definedName>
    <definedName name="SCFP_NonCashExpenses" localSheetId="3">#REF!</definedName>
    <definedName name="SCFP_NonCashExpenses" localSheetId="4">#REF!</definedName>
    <definedName name="SCFP_NonCashExpenses">#REF!</definedName>
    <definedName name="SCFP_OpExpenses" localSheetId="3">#REF!</definedName>
    <definedName name="SCFP_OpExpenses" localSheetId="4">#REF!</definedName>
    <definedName name="SCFP_OpExpenses">#REF!</definedName>
    <definedName name="SEPTIEMBRE" localSheetId="3">#REF!</definedName>
    <definedName name="SEPTIEMBRE" localSheetId="4">#REF!</definedName>
    <definedName name="SEPTIEMBRE">#REF!</definedName>
    <definedName name="SVCChangePCT" localSheetId="3">#REF!</definedName>
    <definedName name="SVCChangePCT" localSheetId="4">#REF!</definedName>
    <definedName name="SVCChangePCT">#REF!</definedName>
    <definedName name="SVCChangeUnits" localSheetId="3">#REF!</definedName>
    <definedName name="SVCChangeUnits" localSheetId="4">#REF!</definedName>
    <definedName name="SVCChangeUnits">#REF!</definedName>
    <definedName name="SVINChangePCT" localSheetId="3">#REF!</definedName>
    <definedName name="SVINChangePCT" localSheetId="4">#REF!</definedName>
    <definedName name="SVINChangePCT">#REF!</definedName>
    <definedName name="SVINChangeUnits" localSheetId="3">#REF!</definedName>
    <definedName name="SVINChangeUnits" localSheetId="4">#REF!</definedName>
    <definedName name="SVINChangeUnits">#REF!</definedName>
    <definedName name="tipo">sb!$E$56:$E$70</definedName>
    <definedName name="TIPO2" localSheetId="3">#REF!</definedName>
    <definedName name="TIPO2">#REF!</definedName>
    <definedName name="tipoaccion" localSheetId="3">#REF!</definedName>
    <definedName name="tipoaccion" localSheetId="4">#REF!</definedName>
    <definedName name="tipoaccion">#REF!</definedName>
    <definedName name="TotalCosts" localSheetId="3">#REF!</definedName>
    <definedName name="TotalCosts" localSheetId="4">#REF!</definedName>
    <definedName name="TotalCosts">#REF!</definedName>
    <definedName name="TotalFixedCost" localSheetId="3">#REF!</definedName>
    <definedName name="TotalFixedCost" localSheetId="4">#REF!</definedName>
    <definedName name="TotalFixedCost">#REF!</definedName>
    <definedName name="TotalInflow" localSheetId="3">#REF!</definedName>
    <definedName name="TotalInflow" localSheetId="4">#REF!</definedName>
    <definedName name="TotalInflow">#REF!</definedName>
    <definedName name="TotalVariableCost" localSheetId="3">#REF!</definedName>
    <definedName name="TotalVariableCost" localSheetId="4">#REF!</definedName>
    <definedName name="TotalVariableCost">#REF!</definedName>
    <definedName name="trescece">#REF!</definedName>
    <definedName name="UnitInflow" localSheetId="3">#REF!</definedName>
    <definedName name="UnitInflow" localSheetId="4">#REF!</definedName>
    <definedName name="UnitInflow">#REF!</definedName>
    <definedName name="Units" localSheetId="3">#REF!</definedName>
    <definedName name="Units" localSheetId="4">#REF!</definedName>
    <definedName name="Units">#REF!</definedName>
    <definedName name="UnitVariableCost" localSheetId="3">#REF!</definedName>
    <definedName name="UnitVariableCost" localSheetId="4">#REF!</definedName>
    <definedName name="UnitVariableCost">#REF!</definedName>
    <definedName name="Yr5Outflow" localSheetId="3">#REF!</definedName>
    <definedName name="Yr5Outflow" localSheetId="4">#REF!</definedName>
    <definedName name="Yr5Outflow">#REF!</definedName>
  </definedNames>
  <calcPr calcId="191029"/>
  <extLst>
    <ext uri="GoogleSheetsCustomDataVersion1">
      <go:sheetsCustomData xmlns:go="http://customooxmlschemas.google.com/" r:id="rId14" roundtripDataSignature="AMtx7mhLGLhsowk0eGGSWR4P2iu9CU2ntA=="/>
    </ext>
  </extLst>
</workbook>
</file>

<file path=xl/calcChain.xml><?xml version="1.0" encoding="utf-8"?>
<calcChain xmlns="http://schemas.openxmlformats.org/spreadsheetml/2006/main">
  <c r="P35" i="5" l="1"/>
  <c r="N35" i="5"/>
  <c r="P34" i="5"/>
  <c r="N34" i="5"/>
  <c r="P33" i="5"/>
  <c r="N33" i="5"/>
  <c r="P32" i="5"/>
  <c r="N32" i="5"/>
  <c r="P31" i="5"/>
  <c r="N31" i="5"/>
  <c r="P29" i="5"/>
  <c r="N29" i="5"/>
  <c r="P28" i="5"/>
  <c r="N28" i="5"/>
  <c r="P27" i="5"/>
  <c r="N27" i="5"/>
  <c r="P26" i="5"/>
  <c r="N26" i="5"/>
  <c r="P25" i="5"/>
  <c r="N25" i="5"/>
  <c r="P19" i="5"/>
  <c r="N19" i="5"/>
  <c r="P18" i="5"/>
  <c r="N18" i="5"/>
  <c r="P17" i="5"/>
  <c r="N17" i="5"/>
  <c r="P16" i="5"/>
  <c r="N16" i="5"/>
  <c r="P15" i="5"/>
  <c r="N15" i="5"/>
  <c r="P13" i="5"/>
  <c r="N13" i="5"/>
  <c r="P12" i="5"/>
  <c r="N12" i="5"/>
  <c r="P11" i="5"/>
  <c r="N11" i="5"/>
  <c r="P10" i="5"/>
  <c r="N10" i="5"/>
  <c r="P9" i="5"/>
  <c r="N9" i="5"/>
  <c r="E24" i="7"/>
  <c r="E23" i="7"/>
  <c r="E22" i="7"/>
  <c r="E21" i="7"/>
  <c r="E20" i="7"/>
  <c r="E19" i="7"/>
  <c r="E18" i="7"/>
  <c r="E17" i="7"/>
  <c r="E16" i="7"/>
  <c r="E15" i="7"/>
  <c r="E14" i="7"/>
  <c r="E13" i="7"/>
  <c r="F12" i="7"/>
  <c r="F13" i="7" s="1"/>
  <c r="F14" i="7" s="1"/>
  <c r="B5" i="7"/>
  <c r="I32" i="6"/>
  <c r="H32" i="6"/>
  <c r="G32" i="6"/>
  <c r="I31" i="6"/>
  <c r="K31" i="6" s="1"/>
  <c r="H31" i="6"/>
  <c r="G31" i="6"/>
  <c r="I30" i="6"/>
  <c r="H30" i="6"/>
  <c r="G30" i="6"/>
  <c r="I29" i="6"/>
  <c r="K29" i="6" s="1"/>
  <c r="H29" i="6"/>
  <c r="G29" i="6"/>
  <c r="I28" i="6"/>
  <c r="H28" i="6"/>
  <c r="G28" i="6"/>
  <c r="H26" i="6"/>
  <c r="G26" i="6"/>
  <c r="H25" i="6"/>
  <c r="G25" i="6"/>
  <c r="H24" i="6"/>
  <c r="G24" i="6"/>
  <c r="H23" i="6"/>
  <c r="G23" i="6"/>
  <c r="H22" i="6"/>
  <c r="G22" i="6"/>
  <c r="J20" i="6"/>
  <c r="I20" i="6"/>
  <c r="I26" i="6" s="1"/>
  <c r="H20" i="6"/>
  <c r="J16" i="6"/>
  <c r="H16" i="6"/>
  <c r="G16" i="6"/>
  <c r="J15" i="6"/>
  <c r="H15" i="6"/>
  <c r="G15" i="6"/>
  <c r="J14" i="6"/>
  <c r="H14" i="6"/>
  <c r="G14" i="6"/>
  <c r="H13" i="6"/>
  <c r="G13" i="6"/>
  <c r="J13" i="6" s="1"/>
  <c r="B13" i="6"/>
  <c r="J12" i="6"/>
  <c r="H12" i="6"/>
  <c r="G12" i="6"/>
  <c r="B12" i="6"/>
  <c r="J10" i="6"/>
  <c r="H10" i="6"/>
  <c r="G10" i="6"/>
  <c r="J9" i="6"/>
  <c r="H9" i="6"/>
  <c r="G9" i="6"/>
  <c r="J8" i="6"/>
  <c r="H8" i="6"/>
  <c r="G8" i="6"/>
  <c r="H7" i="6"/>
  <c r="G7" i="6"/>
  <c r="J7" i="6" s="1"/>
  <c r="J6" i="6"/>
  <c r="H6" i="6"/>
  <c r="G6" i="6"/>
  <c r="H4" i="6"/>
  <c r="I4" i="6" s="1"/>
  <c r="M36" i="5"/>
  <c r="L36" i="5"/>
  <c r="M20" i="5"/>
  <c r="E38" i="4"/>
  <c r="E37" i="4"/>
  <c r="E36" i="4"/>
  <c r="E35" i="4"/>
  <c r="E34" i="4"/>
  <c r="E33" i="4"/>
  <c r="E32" i="4"/>
  <c r="E31" i="4"/>
  <c r="E30" i="4"/>
  <c r="E29" i="4"/>
  <c r="E26" i="4"/>
  <c r="E25" i="4"/>
  <c r="E24" i="4"/>
  <c r="E23" i="4"/>
  <c r="E22" i="4"/>
  <c r="E21" i="4"/>
  <c r="E20" i="4"/>
  <c r="E19" i="4"/>
  <c r="E18" i="4"/>
  <c r="E17" i="4"/>
  <c r="M14" i="4"/>
  <c r="I14" i="4"/>
  <c r="M13" i="4"/>
  <c r="I13" i="4"/>
  <c r="M12" i="4"/>
  <c r="I12" i="4"/>
  <c r="M11" i="4"/>
  <c r="I11" i="4"/>
  <c r="M10" i="4"/>
  <c r="I10" i="4"/>
  <c r="M9" i="4"/>
  <c r="I9" i="4"/>
  <c r="M8" i="4"/>
  <c r="I8" i="4"/>
  <c r="M7" i="4"/>
  <c r="I7" i="4"/>
  <c r="M6" i="4"/>
  <c r="I6" i="4"/>
  <c r="M5" i="4"/>
  <c r="I5" i="4"/>
  <c r="I14" i="6" l="1"/>
  <c r="I8" i="6"/>
  <c r="I15" i="6"/>
  <c r="I13" i="6"/>
  <c r="I7" i="6"/>
  <c r="J4" i="6"/>
  <c r="L20" i="5" s="1"/>
  <c r="I16" i="6"/>
  <c r="I10" i="6"/>
  <c r="I6" i="6"/>
  <c r="I12" i="6"/>
  <c r="I9" i="6"/>
  <c r="F15" i="7"/>
  <c r="G14" i="7"/>
  <c r="C5" i="7" s="1"/>
  <c r="K26" i="6"/>
  <c r="K28" i="6"/>
  <c r="L32" i="6" s="1"/>
  <c r="K30" i="6"/>
  <c r="K32" i="6"/>
  <c r="I22" i="6"/>
  <c r="I23" i="6"/>
  <c r="I24" i="6"/>
  <c r="I25" i="6"/>
  <c r="K22" i="6" l="1"/>
  <c r="K6" i="6"/>
  <c r="K7" i="6"/>
  <c r="K14" i="6"/>
  <c r="K25" i="6"/>
  <c r="G15" i="7"/>
  <c r="D5" i="7" s="1"/>
  <c r="F16" i="7"/>
  <c r="K10" i="6"/>
  <c r="K13" i="6"/>
  <c r="K24" i="6"/>
  <c r="K9" i="6"/>
  <c r="K16" i="6"/>
  <c r="K15" i="6"/>
  <c r="K23" i="6"/>
  <c r="K8" i="6"/>
  <c r="K12" i="6"/>
  <c r="L16" i="6" s="1"/>
  <c r="M16" i="6" l="1"/>
  <c r="I247" i="5" s="1"/>
  <c r="G16" i="7"/>
  <c r="E5" i="7" s="1"/>
  <c r="F17" i="7"/>
  <c r="L10" i="6"/>
  <c r="L26" i="6"/>
  <c r="M32" i="6" s="1"/>
  <c r="I248" i="5" s="1"/>
  <c r="F18" i="7" l="1"/>
  <c r="G17" i="7"/>
  <c r="F5" i="7" s="1"/>
  <c r="F19" i="7" l="1"/>
  <c r="G18" i="7"/>
  <c r="G5" i="7" s="1"/>
  <c r="F20" i="7" l="1"/>
  <c r="G19" i="7"/>
  <c r="H5" i="7" s="1"/>
  <c r="G20" i="7" l="1"/>
  <c r="I5" i="7" s="1"/>
  <c r="F21" i="7"/>
  <c r="F22" i="7" l="1"/>
  <c r="G21" i="7"/>
  <c r="J5" i="7" s="1"/>
  <c r="F23" i="7" l="1"/>
  <c r="G22" i="7"/>
  <c r="K5" i="7" s="1"/>
  <c r="F24" i="7" l="1"/>
  <c r="G24" i="7" s="1"/>
  <c r="M5" i="7" s="1"/>
  <c r="G23" i="7"/>
  <c r="L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ID#AAAAby5C84Q
User    (2022-07-02 01:46:52)
EVALUACIÓN DE LA POSICIÓN ESTRATÉGICA
DE LA EMPRESA en cada factor
Elige de la lista</t>
        </r>
      </text>
    </comment>
    <comment ref="M7" authorId="0" shapeId="0" xr:uid="{00000000-0006-0000-0400-000009000000}">
      <text>
        <r>
          <rPr>
            <sz val="10"/>
            <color rgb="FF000000"/>
            <rFont val="Arial"/>
            <scheme val="minor"/>
          </rPr>
          <t>======
ID#AAAAby5C830
User    (2022-07-02 01:46:52)
En la columna de la izquierda pon el
% de IMPORTANCIA DE CADA FACTOR
Ten en cuenta que el total no puede 
superar el 100% (incluyendo las dos secciones)</t>
        </r>
      </text>
    </comment>
    <comment ref="P7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ID#AAAAby5C84U
User    (2022-07-02 01:46:52)
VALORACIÓN PONDERADA
Posición X % importancia</t>
        </r>
      </text>
    </comment>
    <comment ref="L9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ID#AAAAby5C84E
User    (2022-07-02 01:46:52)
MF: Posición MUY FUERTE
F: Posición FUERTE
M: Posición MEDIA</t>
        </r>
      </text>
    </comment>
    <comment ref="L15" authorId="0" shapeId="0" xr:uid="{00000000-0006-0000-0400-000008000000}">
      <text>
        <r>
          <rPr>
            <sz val="10"/>
            <color rgb="FF000000"/>
            <rFont val="Arial"/>
            <scheme val="minor"/>
          </rPr>
          <t>======
ID#AAAAby5C834
User    (2022-07-02 01:46:52)
MD: Posición MUY DÉBIL
D: Posición DÉBIL
M: Posición MEDIA</t>
        </r>
      </text>
    </comment>
    <comment ref="L23" authorId="0" shapeId="0" xr:uid="{00000000-0006-0000-0400-000007000000}">
      <text>
        <r>
          <rPr>
            <sz val="10"/>
            <color rgb="FF000000"/>
            <rFont val="Arial"/>
            <scheme val="minor"/>
          </rPr>
          <t>======
ID#AAAAby5C838
User    (2022-07-02 01:46:52)
EVALUACIÓN DE LA SITUACIÓN
DE CADA FACTOR CRÍTICO Y
DE SU INCIDENCIA EN LA EMPRESA
Elige de la lista</t>
        </r>
      </text>
    </comment>
    <comment ref="M23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ID#AAAAby5C84A
User    (2022-07-02 01:46:52)
En la columna de la izquierda pon el
% de IMPORTANCIA DE CADA FACTOR
Ten en cuenta que el total no puede 
superar el 100% (incluyendo las dos secciones)</t>
        </r>
      </text>
    </comment>
    <comment ref="P23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ID#AAAAby5C84M
User    (2022-07-02 01:46:52)
VALORACIÓN PONDERADA
Posición X % importancia</t>
        </r>
      </text>
    </comment>
    <comment ref="L25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ID#AAAAby5C84I
User    (2022-07-02 01:46:52)
MF: Muy fuerte
F: Fuerte
M:Media
D: Débil</t>
        </r>
      </text>
    </comment>
    <comment ref="L31" authorId="0" shapeId="0" xr:uid="{00000000-0006-0000-0400-00000A000000}">
      <text>
        <r>
          <rPr>
            <sz val="10"/>
            <color rgb="FF000000"/>
            <rFont val="Arial"/>
            <scheme val="minor"/>
          </rPr>
          <t>======
ID#AAAAby5C83w
User    (2022-07-02 01:46:52)
MF: Muy fuerte
F: Fuerte
M:Media
D: Débil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jtG91CS2xMK+9zShSDQct5/e1Q=="/>
    </ext>
  </extLst>
</comments>
</file>

<file path=xl/sharedStrings.xml><?xml version="1.0" encoding="utf-8"?>
<sst xmlns="http://schemas.openxmlformats.org/spreadsheetml/2006/main" count="282" uniqueCount="211">
  <si>
    <t>Matriz DAFO - FODA</t>
  </si>
  <si>
    <r>
      <rPr>
        <sz val="10"/>
        <color rgb="FFFFFFCC"/>
        <rFont val="Quattrocento Sans"/>
      </rP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</si>
  <si>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</si>
  <si>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</si>
  <si>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comenzar</t>
  </si>
  <si>
    <t xml:space="preserve">  ANÁLISIS D.A.F.O. - F.O.D.A.</t>
  </si>
  <si>
    <t>PROTECTOR SOLAR CON COLOR A PRUEBA DE AGUA</t>
  </si>
  <si>
    <t>Pueden generar PROBLEMAS</t>
  </si>
  <si>
    <t>Pueden generar VENTAJAS COMPETITIVAS</t>
  </si>
  <si>
    <t>INTERNAS</t>
  </si>
  <si>
    <t>D</t>
  </si>
  <si>
    <t>Debilidades</t>
  </si>
  <si>
    <t>F</t>
  </si>
  <si>
    <t>Fortalezas</t>
  </si>
  <si>
    <t>Presupuesto limitado</t>
  </si>
  <si>
    <t>Servicio las 24 horas</t>
  </si>
  <si>
    <t>Dificultad de distribución</t>
  </si>
  <si>
    <t>Atención personalizada</t>
  </si>
  <si>
    <t>Productos nuevos en el mercado</t>
  </si>
  <si>
    <t>Variedad de productos</t>
  </si>
  <si>
    <t>Instalaciones reducidas (pequeñas)</t>
  </si>
  <si>
    <t>Personal con experiencia calificada</t>
  </si>
  <si>
    <t>Deficiencia en la organizacion gerencial</t>
  </si>
  <si>
    <t>Experiencia de producción</t>
  </si>
  <si>
    <t>Procedentes del ENTORNO</t>
  </si>
  <si>
    <t>A</t>
  </si>
  <si>
    <t>Amenazas</t>
  </si>
  <si>
    <t>O</t>
  </si>
  <si>
    <t>Oportunidades</t>
  </si>
  <si>
    <t>Competividad con los demas emprendimientos</t>
  </si>
  <si>
    <t xml:space="preserve">Mercados amplios que desean adquirir productos para el cuidado diario de la piel  </t>
  </si>
  <si>
    <t xml:space="preserve">Falta de capital para iniciar el negocio </t>
  </si>
  <si>
    <t>Los beneficios que ofrece el uso de protector solarcon color  a base de productos mas naturales en el cuidado de la piel de las personas.</t>
  </si>
  <si>
    <t xml:space="preserve">Los competidores copien el producto </t>
  </si>
  <si>
    <t>La existencia de empresas que buscan  promover  lineas de negocio de protectores solares</t>
  </si>
  <si>
    <t xml:space="preserve">Falta de proveedores de materia prima </t>
  </si>
  <si>
    <t>Alta demanda de mujeres interesadas en productos de belleza que protejan su piel  de los rayos uv</t>
  </si>
  <si>
    <t>Los precios de otros empredimientos son menores</t>
  </si>
  <si>
    <t>Fuertes radiaciones solares obligando a dar uso necesario de protectores.</t>
  </si>
  <si>
    <t>Ejemplo y comentarios</t>
  </si>
  <si>
    <t>D.A.F.O. - F.O.D.A.  - S.W.O.T.</t>
  </si>
  <si>
    <t>Es un método de análisis que se atribuye a Albert Humphrey, profesor en la Universidad de Stanford los años 1960 i 1970.</t>
  </si>
  <si>
    <t>Se usa para el análisis estratégico y desde muchas perspectivas, especialmente de marketing.</t>
  </si>
  <si>
    <t>D.A.F.O. o F.O.D.A.  según los gustos y orden que se desee…</t>
  </si>
  <si>
    <t>En Europa se usa más DAFO en Latinoamérica FODA, lo mejor es seguir la costumbre aunque parecería mas lógico comenzar por las Fortalezas (FODA)</t>
  </si>
  <si>
    <t>que por las Debilidades (DAFO), como hacen (más o menos) en USA: SWOT (Strengths, Weaknesses, Opportunities, Threats).</t>
  </si>
  <si>
    <t>Las Fortalezas y las Debilidades son de origen interno</t>
  </si>
  <si>
    <r>
      <rPr>
        <sz val="12"/>
        <color theme="1"/>
        <rFont val="Quattrocento Sans"/>
      </rPr>
      <t xml:space="preserve">Las </t>
    </r>
    <r>
      <rPr>
        <b/>
        <sz val="12"/>
        <color theme="1"/>
        <rFont val="Segoe UI"/>
        <family val="2"/>
      </rPr>
      <t>Fortalezas</t>
    </r>
    <r>
      <rPr>
        <sz val="12"/>
        <color theme="1"/>
        <rFont val="Segoe UI"/>
        <family val="2"/>
      </rPr>
      <t xml:space="preserve"> son los puntos fuertes de la organización o del proyecto, estos puntos fuertes nos pueden proporcionar ventajas competitivas. </t>
    </r>
  </si>
  <si>
    <r>
      <rPr>
        <b/>
        <sz val="12"/>
        <color theme="1"/>
        <rFont val="Segoe UI"/>
        <family val="2"/>
      </rPr>
      <t xml:space="preserve">Ejemplos de fortalezas: </t>
    </r>
    <r>
      <rPr>
        <sz val="12"/>
        <color theme="1"/>
        <rFont val="Segoe UI"/>
        <family val="2"/>
      </rPr>
      <t xml:space="preserve"> Buen ambiente laboral. Proactividad en la gestión. Conocimiento del mercado. Grandes recursos financieros. Buena calidad </t>
    </r>
  </si>
  <si>
    <t xml:space="preserve">del producto final. Posibilidades de acceder a créditos. Equipamiento de última generación.  Experiencia de los recursos humanos. Recursos humanos </t>
  </si>
  <si>
    <t xml:space="preserve">motivados. Procesos técnicos y administrativos de calidad.  Características especiales del producto que se oferta. Cualidades del servicio. Etc. </t>
  </si>
  <si>
    <r>
      <rPr>
        <sz val="12"/>
        <color theme="1"/>
        <rFont val="Quattrocento Sans"/>
      </rPr>
      <t xml:space="preserve">Las </t>
    </r>
    <r>
      <rPr>
        <b/>
        <sz val="12"/>
        <color theme="1"/>
        <rFont val="Segoe UI"/>
        <family val="2"/>
      </rPr>
      <t>Debilidades</t>
    </r>
    <r>
      <rPr>
        <sz val="12"/>
        <color theme="1"/>
        <rFont val="Segoe UI"/>
        <family val="2"/>
      </rPr>
      <t xml:space="preserve"> son los puntos débiles de la organización o del proyecto y uno de los elementos de riesgo del negocio (si no se combaten)</t>
    </r>
  </si>
  <si>
    <r>
      <rPr>
        <b/>
        <sz val="12"/>
        <color theme="1"/>
        <rFont val="Segoe UI"/>
        <family val="2"/>
      </rPr>
      <t xml:space="preserve">Ejemplos de debilidades: </t>
    </r>
    <r>
      <rPr>
        <sz val="12"/>
        <color theme="1"/>
        <rFont val="Segoe UI"/>
        <family val="2"/>
      </rPr>
      <t xml:space="preserve"> Salarios bajos o inadecuados. Equipamiento antiguo o inadecuado. Falta de capacitación. Problemas con la calidad.</t>
    </r>
  </si>
  <si>
    <t>Reactividad en la gestión. Mala situación financiera. Incapacidad para ver errores. Deficientes habilidades gerenciales. Poca capacidad de acceso a créditos.</t>
  </si>
  <si>
    <t>Falta de motivación de los recursos humanos. Producto o servicio sin características diferenciadoras. Etc.</t>
  </si>
  <si>
    <t>Las Oportunidades y las Amenazas son de origen externo</t>
  </si>
  <si>
    <r>
      <rPr>
        <sz val="12"/>
        <color theme="1"/>
        <rFont val="Quattrocento Sans"/>
      </rPr>
      <t xml:space="preserve">Las </t>
    </r>
    <r>
      <rPr>
        <b/>
        <sz val="12"/>
        <color theme="1"/>
        <rFont val="Segoe UI"/>
        <family val="2"/>
      </rPr>
      <t>Oportunidades</t>
    </r>
    <r>
      <rPr>
        <sz val="12"/>
        <color theme="1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</si>
  <si>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</si>
  <si>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rPr>
        <b/>
        <sz val="12"/>
        <color theme="1"/>
        <rFont val="Segoe UI"/>
        <family val="2"/>
      </rPr>
      <t xml:space="preserve">Ejemplos de oportunidades: </t>
    </r>
    <r>
      <rPr>
        <sz val="12"/>
        <color theme="1"/>
        <rFont val="Segoe UI"/>
        <family val="2"/>
      </rPr>
      <t xml:space="preserve"> Regulación favorable. Competencia débil. Mercado mal atendido. Necesidad del producto. Subvenciones o ayudas.</t>
    </r>
  </si>
  <si>
    <t>Inexistencia de competencia. Tendencias favorables en el mercado. Fuerte poder adquisitivo del target objetivo. Crecimiento del mercado. Etc.</t>
  </si>
  <si>
    <r>
      <rPr>
        <sz val="12"/>
        <color theme="1"/>
        <rFont val="Quattrocento Sans"/>
      </rPr>
      <t xml:space="preserve">Las </t>
    </r>
    <r>
      <rPr>
        <b/>
        <sz val="12"/>
        <color theme="1"/>
        <rFont val="Segoe UI"/>
        <family val="2"/>
      </rPr>
      <t>Amenazas</t>
    </r>
    <r>
      <rPr>
        <sz val="12"/>
        <color theme="1"/>
        <rFont val="Segoe UI"/>
        <family val="2"/>
      </rPr>
      <t xml:space="preserve"> son los factores del mercado o el entorno que, potencialmente, pueden crear problemas al desarrollo de la empresa. </t>
    </r>
  </si>
  <si>
    <r>
      <rPr>
        <b/>
        <sz val="12"/>
        <color theme="1"/>
        <rFont val="Segoe UI"/>
        <family val="2"/>
      </rPr>
      <t xml:space="preserve">Ejemplos de amenazas: </t>
    </r>
    <r>
      <rPr>
        <sz val="12"/>
        <color theme="1"/>
        <rFont val="Segoe UI"/>
        <family val="2"/>
      </rPr>
      <t xml:space="preserve"> Inestabilidad política o social. Regulación desfavorable. Cambios en la legislación. Competencia muy agresiva. Inflación.</t>
    </r>
  </si>
  <si>
    <t>Contracción de la demanda. Tendencias desfavorables en el mercado. Competencia muy consolidada. Mercado que requiere ser educado.</t>
  </si>
  <si>
    <t>Costes de operación.  Infraestructuras insuficientes. Etc.</t>
  </si>
  <si>
    <r>
      <rPr>
        <b/>
        <sz val="18"/>
        <color rgb="FF974806"/>
        <rFont val="Quattrocento Sans"/>
      </rPr>
      <t xml:space="preserve">EJEMPLO DAFO </t>
    </r>
    <r>
      <rPr>
        <sz val="12"/>
        <color rgb="FF974806"/>
        <rFont val="Segoe UI"/>
        <family val="2"/>
      </rPr>
      <t>(perspectiva del marketing)</t>
    </r>
    <r>
      <rPr>
        <b/>
        <sz val="18"/>
        <color rgb="FF974806"/>
        <rFont val="Segoe UI"/>
        <family val="2"/>
      </rPr>
      <t>:</t>
    </r>
  </si>
  <si>
    <t>Marca nueva en el mercado</t>
  </si>
  <si>
    <t>Precio-calidad inmejorable</t>
  </si>
  <si>
    <t>Capacidad financiera limitada</t>
  </si>
  <si>
    <t>Experiencia</t>
  </si>
  <si>
    <t>Falta rodaje organización</t>
  </si>
  <si>
    <t>Producto innovador</t>
  </si>
  <si>
    <t>Red comercial sin experiencia</t>
  </si>
  <si>
    <t>Equipo competente y motivado</t>
  </si>
  <si>
    <t>Calidad servicio cliente</t>
  </si>
  <si>
    <t>Hábitos de mercado arraigados</t>
  </si>
  <si>
    <t>Demanda creciente muy sólida</t>
  </si>
  <si>
    <t>Facilidad de copia e inseguridad jurídica</t>
  </si>
  <si>
    <t>Sin competidores significativos</t>
  </si>
  <si>
    <t>Inestabilidad económica</t>
  </si>
  <si>
    <t>Mercado aspiracional</t>
  </si>
  <si>
    <t>Dos años sin reacción posible</t>
  </si>
  <si>
    <t>Demanda institucional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</si>
  <si>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</si>
  <si>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</si>
  <si>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</si>
  <si>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Estrategias - MATRIZ DAFO / FODA</t>
  </si>
  <si>
    <t>DAFO</t>
  </si>
  <si>
    <t>Estrategias OFENSIVAS</t>
  </si>
  <si>
    <t>Estrategias DEFENSIVAS</t>
  </si>
  <si>
    <t xml:space="preserve">Motivación personal </t>
  </si>
  <si>
    <t>habilidades tecnológicas</t>
  </si>
  <si>
    <t>ampliar la gama de productos</t>
  </si>
  <si>
    <t>Variedad de productos y servicios</t>
  </si>
  <si>
    <t xml:space="preserve">calidad de productos  y servicios personalizado </t>
  </si>
  <si>
    <t>ampliar el canal de distribución</t>
  </si>
  <si>
    <t xml:space="preserve">Precios bajos en productos </t>
  </si>
  <si>
    <t xml:space="preserve">nuevos mercados </t>
  </si>
  <si>
    <t xml:space="preserve">mejorar las estrategias de publicidad </t>
  </si>
  <si>
    <t>Productos de buena calidad</t>
  </si>
  <si>
    <t xml:space="preserve">productos similar a bajo costo </t>
  </si>
  <si>
    <t xml:space="preserve">productos innovadores </t>
  </si>
  <si>
    <t>Innovación de diseños del producto</t>
  </si>
  <si>
    <t>enfocarse en un segmento fuerte</t>
  </si>
  <si>
    <t>acuerdos de explusividad con los proveedores</t>
  </si>
  <si>
    <t>Estrategias REORIENTACIÓN</t>
  </si>
  <si>
    <t>Estrategias SUPERVIVENCIA</t>
  </si>
  <si>
    <t>Falta de reconocimiento en el mer-</t>
  </si>
  <si>
    <t>Programar capacitaciones para los empleados</t>
  </si>
  <si>
    <t>Utilizar productos que no puedan copiar</t>
  </si>
  <si>
    <t>cado por ser una empresa nueva</t>
  </si>
  <si>
    <t>Aprovechar los medios publicitarios</t>
  </si>
  <si>
    <t>Reducir los costos y mejorar la calidad del producto</t>
  </si>
  <si>
    <t>Controlar la elevación de los costos</t>
  </si>
  <si>
    <t xml:space="preserve">Realizar mejoras al local </t>
  </si>
  <si>
    <t xml:space="preserve">Ambiente pequeño y alquilado </t>
  </si>
  <si>
    <t xml:space="preserve">Creacion de nuevas sucursales </t>
  </si>
  <si>
    <t>Implementar publicidad en diferentes redes sociales</t>
  </si>
  <si>
    <t>Creación de centros de atención</t>
  </si>
  <si>
    <t>Ser optimista y elegir proveedores confiables</t>
  </si>
  <si>
    <t>Poca capacidad del personal</t>
  </si>
  <si>
    <t xml:space="preserve">para promocionar el </t>
  </si>
  <si>
    <t>proyecto</t>
  </si>
  <si>
    <t xml:space="preserve">Publicidad limitada solo a folletos </t>
  </si>
  <si>
    <t>Este cuadro se deriva del efectuado en la parte anterior, partiendo de dicho análisis aquí establecemos las líneas estratégicas.</t>
  </si>
  <si>
    <t>De la matriz inicial se determinan cuatro escenarios:</t>
  </si>
  <si>
    <t>1º Fortalezas + Oportunidades = Estrategias OFENSIVAS.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</si>
  <si>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</si>
  <si>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</si>
  <si>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2º Fortalezas + Amenazas = Estrategias DEFENSIVAS.</t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</si>
  <si>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</si>
  <si>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</si>
  <si>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3º Debilidades + Oportunidades = Estrategias de REORIENTACIÓN.</t>
  </si>
  <si>
    <t>En esta situación no estamos en condiciones de aprovechar las oportunidades y las estrategias deben ir encaminadas a cambiar las cosas.</t>
  </si>
  <si>
    <t>Cambiar, reorientar, reordenar, redireccionar, esta es la línea para cambiar las cosas y sacar partido de las nuevas posibilidades.</t>
  </si>
  <si>
    <t>4º Debilidades + Amenazas = Estrategias de SUPERVIVENCIA.</t>
  </si>
  <si>
    <t>Es el peor escenario donde actuar, si el análisis ha sido hecho correctamente, como máximo podemos aspirar a la supervivencia y, muchas veces, será necesaria</t>
  </si>
  <si>
    <t>una salida ordenada.  Reducir, ajustar, minimizar y preparar una posible salida con el mínimo coste son las mejores opciones en estas circunstancias.</t>
  </si>
  <si>
    <t>Pon las estrategias concretas o las líneas estratégicas en cada uno de los escenarios</t>
  </si>
  <si>
    <t>Hoja totalmente modificable, sólo tienes que desproteger la hoja (no tiene password)</t>
  </si>
  <si>
    <t>Análisis estratégico McKinsey, POS, 5 fuerzas, BGC, FODA matemático, etc. Planificación estratégica, diagramas GANTT automatizados, etc…</t>
  </si>
  <si>
    <r>
      <rPr>
        <b/>
        <sz val="14"/>
        <color rgb="FFFFFFCC"/>
        <rFont val="Tahoma"/>
        <family val="2"/>
      </rP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</si>
  <si>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Análisis de la SITUACIÓN INTERNA</t>
  </si>
  <si>
    <t>ZONA DE CÁLCULOS - NO BORRAR</t>
  </si>
  <si>
    <t xml:space="preserve"> </t>
  </si>
  <si>
    <t>FACTORES CRÍTICOS PARA EL ÉXITO</t>
  </si>
  <si>
    <t>POSICIÓN</t>
  </si>
  <si>
    <t>% Importancia para ÉXITO</t>
  </si>
  <si>
    <t>VALORACIÓN</t>
  </si>
  <si>
    <t>MF</t>
  </si>
  <si>
    <t>FORTALEZAS</t>
  </si>
  <si>
    <t>M</t>
  </si>
  <si>
    <t>pon los factores críticos</t>
  </si>
  <si>
    <t>MD</t>
  </si>
  <si>
    <t>DEBILIDADES</t>
  </si>
  <si>
    <t xml:space="preserve">Productos nuevos en el mercado </t>
  </si>
  <si>
    <t>Instalaciones reducidas (Pequeñas)</t>
  </si>
  <si>
    <t>Deficiencia en la organización gerencial</t>
  </si>
  <si>
    <t>Análisis de la SITUACIÓN EXTERNA</t>
  </si>
  <si>
    <t>Mercados amplios que desean adquirir productos para el cuidado diario de la piel</t>
  </si>
  <si>
    <t>OPORTUNIDADES</t>
  </si>
  <si>
    <t>Los beneficios que ofrece el uso de protector solar con color  a base de productos mas naturales en el cuidado de la piel de las personas.</t>
  </si>
  <si>
    <t>AMENAZAS</t>
  </si>
  <si>
    <t>Falta de capital para iniciar el negocio</t>
  </si>
  <si>
    <t>Los competidores copien el producto</t>
  </si>
  <si>
    <t>Falta de proveedores de materia prima</t>
  </si>
  <si>
    <t>Los precios de otros emprendimientos son menores</t>
  </si>
  <si>
    <t>Posición Estratégica Actual - FODA</t>
  </si>
  <si>
    <t xml:space="preserve">¿Qué es y para que sirve esta hoja? </t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</si>
  <si>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</si>
  <si>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</si>
  <si>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¿Cómo funciona este cuadro?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</si>
  <si>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</si>
  <si>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</si>
  <si>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</si>
  <si>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</si>
  <si>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</si>
  <si>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</si>
  <si>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A cada uno de estos factores hay que asignarle un % de influencia sobre el éxito.</t>
  </si>
  <si>
    <t>Se trata de un % que ponderará el resultado a fin de ajustarlo al máximo a la realidad.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</si>
  <si>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</si>
  <si>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</si>
  <si>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</si>
  <si>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</si>
  <si>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La suma de los % de importancia para el éxito de cada una de las dos partes no puede sumar más de 100% (Aparecerá un aviso si es así)</t>
  </si>
  <si>
    <t>Lee los comentarios incluidos en las cabeceras de columna y fila</t>
  </si>
  <si>
    <t>Hoja modificable, la programación está en una hoja oculta que, en esta versión gratuita, no es modificable.</t>
  </si>
  <si>
    <t xml:space="preserve">          Recomendado</t>
  </si>
  <si>
    <t>no ocultar va al gráfico</t>
  </si>
  <si>
    <t>INTENSIDAD</t>
  </si>
  <si>
    <t>AMENAZARAS</t>
  </si>
  <si>
    <t>POSITION</t>
  </si>
  <si>
    <t>LOCALIZAR MES</t>
  </si>
  <si>
    <t>Poniendo el primer mes en el índice, se desarrollan los demás</t>
  </si>
  <si>
    <t>LISTA</t>
  </si>
  <si>
    <t>RANGOS</t>
  </si>
  <si>
    <t>SELECCIÓN MESES</t>
  </si>
  <si>
    <t>nomeses</t>
  </si>
  <si>
    <t xml:space="preserve"> NUMES</t>
  </si>
  <si>
    <t>BUSCARMES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</si>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</sst>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7">
    <font>
      <sz val="10"/>
      <color rgb="FF000000"/>
      <name val="Arial"/>
      <scheme val="minor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8"/>
      <color rgb="FFFFFFFF"/>
      <name val="Quattrocento Sans"/>
    </font>
    <font>
      <sz val="10"/>
      <name val="Arial"/>
      <family val="2"/>
    </font>
    <font>
      <sz val="28"/>
      <color theme="1"/>
      <name val="Arial"/>
      <family val="2"/>
    </font>
    <font>
      <sz val="10"/>
      <color rgb="FFFFFFCC"/>
      <name val="Quattrocento Sans"/>
    </font>
    <font>
      <sz val="20"/>
      <color theme="1"/>
      <name val="Arial"/>
      <family val="2"/>
    </font>
    <font>
      <sz val="8"/>
      <color theme="1"/>
      <name val="Quattrocento Sans"/>
    </font>
    <font>
      <sz val="8"/>
      <color theme="1"/>
      <name val="Verdana"/>
      <family val="2"/>
    </font>
    <font>
      <sz val="9"/>
      <color theme="1"/>
      <name val="Arial"/>
      <family val="2"/>
    </font>
    <font>
      <sz val="9"/>
      <color rgb="FF808080"/>
      <name val="Quattrocento Sans"/>
    </font>
    <font>
      <sz val="9"/>
      <color theme="1"/>
      <name val="Verdana"/>
      <family val="2"/>
    </font>
    <font>
      <sz val="10"/>
      <color theme="1"/>
      <name val="Quattrocento Sans"/>
    </font>
    <font>
      <sz val="9"/>
      <color theme="1"/>
      <name val="Quattrocento Sans"/>
    </font>
    <font>
      <sz val="8"/>
      <color theme="1"/>
      <name val="Tahoma"/>
      <family val="2"/>
    </font>
    <font>
      <sz val="8"/>
      <color rgb="FF808080"/>
      <name val="Tahoma"/>
      <family val="2"/>
    </font>
    <font>
      <b/>
      <sz val="12"/>
      <color rgb="FFCCFFCC"/>
      <name val="Tahoma"/>
      <family val="2"/>
    </font>
    <font>
      <b/>
      <sz val="14"/>
      <color rgb="FFFFFFCC"/>
      <name val="Quattrocento Sans"/>
    </font>
    <font>
      <b/>
      <sz val="14"/>
      <color rgb="FFFFFF99"/>
      <name val="Tahoma"/>
      <family val="2"/>
    </font>
    <font>
      <b/>
      <sz val="14"/>
      <color theme="0"/>
      <name val="Tahoma"/>
      <family val="2"/>
    </font>
    <font>
      <b/>
      <sz val="20"/>
      <color rgb="FFFFFFCC"/>
      <name val="Tahoma"/>
      <family val="2"/>
    </font>
    <font>
      <sz val="12"/>
      <color rgb="FFD6E3BC"/>
      <name val="Tahoma"/>
      <family val="2"/>
    </font>
    <font>
      <sz val="10"/>
      <color theme="1"/>
      <name val="Verdana"/>
      <family val="2"/>
    </font>
    <font>
      <sz val="11"/>
      <color rgb="FF9C6500"/>
      <name val="Calibri"/>
      <family val="2"/>
    </font>
    <font>
      <sz val="12"/>
      <color theme="1"/>
      <name val="Verdana"/>
      <family val="2"/>
    </font>
    <font>
      <sz val="14"/>
      <color rgb="FF4F6128"/>
      <name val="Quattrocento Sans"/>
    </font>
    <font>
      <b/>
      <sz val="18"/>
      <color theme="1"/>
      <name val="Quattrocento Sans"/>
    </font>
    <font>
      <b/>
      <sz val="18"/>
      <color rgb="FF7F7F7F"/>
      <name val="Quattrocento Sans"/>
    </font>
    <font>
      <sz val="14"/>
      <color rgb="FFA5A5A5"/>
      <name val="Quattrocento Sans"/>
    </font>
    <font>
      <sz val="10"/>
      <color rgb="FF4F6128"/>
      <name val="Quattrocento Sans"/>
    </font>
    <font>
      <b/>
      <sz val="28"/>
      <color rgb="FF494429"/>
      <name val="Quattrocento Sans"/>
    </font>
    <font>
      <b/>
      <sz val="16"/>
      <color rgb="FF494429"/>
      <name val="Quattrocento Sans"/>
    </font>
    <font>
      <b/>
      <sz val="28"/>
      <color rgb="FF4F6128"/>
      <name val="Quattrocento Sans"/>
    </font>
    <font>
      <b/>
      <sz val="16"/>
      <color theme="1"/>
      <name val="Quattrocento Sans"/>
    </font>
    <font>
      <b/>
      <sz val="14"/>
      <color rgb="FF7F7F7F"/>
      <name val="Quattrocento Sans"/>
    </font>
    <font>
      <b/>
      <sz val="14"/>
      <color rgb="FF938953"/>
      <name val="Quattrocento Sans"/>
    </font>
    <font>
      <b/>
      <sz val="14"/>
      <color rgb="FF76923C"/>
      <name val="Quattrocento Sans"/>
    </font>
    <font>
      <b/>
      <sz val="18"/>
      <color theme="0"/>
      <name val="Tahoma"/>
      <family val="2"/>
    </font>
    <font>
      <b/>
      <sz val="18"/>
      <color rgb="FF974806"/>
      <name val="Quattrocento Sans"/>
    </font>
    <font>
      <sz val="12"/>
      <color theme="1"/>
      <name val="Quattrocento Sans"/>
    </font>
    <font>
      <sz val="12"/>
      <color theme="1"/>
      <name val="Arial"/>
      <family val="2"/>
    </font>
    <font>
      <sz val="12"/>
      <color theme="1"/>
      <name val="Tahoma"/>
      <family val="2"/>
    </font>
    <font>
      <b/>
      <sz val="16"/>
      <color rgb="FFFFFFFF"/>
      <name val="Quattrocento Sans"/>
    </font>
    <font>
      <b/>
      <sz val="14"/>
      <color rgb="FF3F3F3F"/>
      <name val="Quattrocento Sans"/>
    </font>
    <font>
      <b/>
      <sz val="14"/>
      <color rgb="FF333333"/>
      <name val="Quattrocento Sans"/>
    </font>
    <font>
      <b/>
      <sz val="24"/>
      <color rgb="FFD99594"/>
      <name val="Quattrocento Sans"/>
    </font>
    <font>
      <b/>
      <sz val="26"/>
      <color rgb="FF7F7F7F"/>
      <name val="Quattrocento Sans"/>
    </font>
    <font>
      <sz val="12"/>
      <color rgb="FF7F7F7F"/>
      <name val="Quattrocento Sans"/>
    </font>
    <font>
      <sz val="12"/>
      <color rgb="FF7F7F7F"/>
      <name val="Arial"/>
      <family val="2"/>
    </font>
    <font>
      <b/>
      <sz val="22"/>
      <color rgb="FF7F7F7F"/>
      <name val="Quattrocento Sans"/>
    </font>
    <font>
      <sz val="10"/>
      <color rgb="FFDDD9C3"/>
      <name val="Tahoma"/>
      <family val="2"/>
    </font>
    <font>
      <b/>
      <sz val="16"/>
      <color theme="0"/>
      <name val="Quattrocento Sans"/>
    </font>
    <font>
      <b/>
      <sz val="24"/>
      <color rgb="FFDDD9C3"/>
      <name val="Quattrocento Sans"/>
    </font>
    <font>
      <b/>
      <sz val="48"/>
      <color rgb="FFD6E3BC"/>
      <name val="Quattrocento Sans"/>
    </font>
    <font>
      <sz val="8"/>
      <color rgb="FF4F6128"/>
      <name val="Quattrocento Sans"/>
    </font>
    <font>
      <b/>
      <sz val="8"/>
      <color theme="1"/>
      <name val="Quattrocento Sans"/>
    </font>
    <font>
      <b/>
      <sz val="8"/>
      <color rgb="FF7F7F7F"/>
      <name val="Quattrocento Sans"/>
    </font>
    <font>
      <b/>
      <sz val="18"/>
      <color theme="0"/>
      <name val="Quattrocento Sans"/>
    </font>
    <font>
      <b/>
      <sz val="14"/>
      <color rgb="FF595959"/>
      <name val="Quattrocento Sans"/>
    </font>
    <font>
      <b/>
      <sz val="18"/>
      <color rgb="FFEBF1DE"/>
      <name val="Tahoma"/>
      <family val="2"/>
    </font>
    <font>
      <b/>
      <sz val="14"/>
      <color theme="1"/>
      <name val="Quattrocento Sans"/>
    </font>
    <font>
      <b/>
      <sz val="12"/>
      <color theme="1"/>
      <name val="Quattrocento Sans"/>
    </font>
    <font>
      <b/>
      <sz val="16"/>
      <color rgb="FF632423"/>
      <name val="Quattrocento Sans"/>
    </font>
    <font>
      <b/>
      <sz val="16"/>
      <color rgb="FFC00000"/>
      <name val="Quattrocento Sans"/>
    </font>
    <font>
      <b/>
      <sz val="22"/>
      <color rgb="FFD99594"/>
      <name val="Quattrocento Sans"/>
    </font>
    <font>
      <b/>
      <sz val="14"/>
      <color rgb="FFFFFFCC"/>
      <name val="Tahoma"/>
      <family val="2"/>
    </font>
    <font>
      <b/>
      <sz val="16"/>
      <color rgb="FFFFFFCC"/>
      <name val="Tahoma"/>
      <family val="2"/>
    </font>
    <font>
      <sz val="8"/>
      <color rgb="FF9C6500"/>
      <name val="Calibri"/>
      <family val="2"/>
    </font>
    <font>
      <sz val="8"/>
      <color theme="1"/>
      <name val="Calibri"/>
      <family val="2"/>
    </font>
    <font>
      <b/>
      <sz val="11"/>
      <color theme="1"/>
      <name val="Verdan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24"/>
      <color rgb="FFFFFFFF"/>
      <name val="Arial"/>
      <family val="2"/>
    </font>
    <font>
      <sz val="11"/>
      <color theme="1"/>
      <name val="Quattrocento Sans"/>
    </font>
    <font>
      <b/>
      <sz val="10"/>
      <color rgb="FF494429"/>
      <name val="Quattrocento Sans"/>
    </font>
    <font>
      <b/>
      <sz val="11"/>
      <color theme="1"/>
      <name val="Quattrocento Sans"/>
    </font>
    <font>
      <b/>
      <sz val="8"/>
      <color rgb="FF494429"/>
      <name val="Quattrocento Sans"/>
    </font>
    <font>
      <b/>
      <sz val="9"/>
      <color rgb="FF494429"/>
      <name val="Quattrocento Sans"/>
    </font>
    <font>
      <b/>
      <sz val="18"/>
      <color rgb="FFF2F2F2"/>
      <name val="Quattrocento Sans"/>
    </font>
    <font>
      <b/>
      <sz val="10"/>
      <color theme="1"/>
      <name val="Quattrocento Sans"/>
    </font>
    <font>
      <b/>
      <sz val="11"/>
      <color rgb="FF1D1B10"/>
      <name val="Quattrocento Sans"/>
    </font>
    <font>
      <b/>
      <sz val="8"/>
      <color rgb="FF1D1B10"/>
      <name val="Tahoma"/>
      <family val="2"/>
    </font>
    <font>
      <sz val="10"/>
      <color theme="1"/>
      <name val="Arial"/>
      <family val="2"/>
      <scheme val="minor"/>
    </font>
    <font>
      <b/>
      <sz val="11"/>
      <color rgb="FF1D1B10"/>
      <name val="Tahoma"/>
      <family val="2"/>
    </font>
    <font>
      <b/>
      <sz val="8"/>
      <color rgb="FFFF0000"/>
      <name val="Tahoma"/>
      <family val="2"/>
    </font>
    <font>
      <b/>
      <sz val="10"/>
      <color theme="0"/>
      <name val="Tahoma"/>
      <family val="2"/>
    </font>
    <font>
      <sz val="10"/>
      <color rgb="FF000000"/>
      <name val="Roboto"/>
    </font>
    <font>
      <sz val="18"/>
      <color rgb="FFEAF1DD"/>
      <name val="Tahoma"/>
      <family val="2"/>
    </font>
    <font>
      <b/>
      <sz val="14"/>
      <color rgb="FFEAF1DD"/>
      <name val="Quattrocento Sans"/>
    </font>
    <font>
      <b/>
      <sz val="11"/>
      <color rgb="FF974806"/>
      <name val="Quattrocento Sans"/>
    </font>
    <font>
      <b/>
      <sz val="10"/>
      <color rgb="FF800000"/>
      <name val="Quattrocento Sans"/>
    </font>
    <font>
      <b/>
      <sz val="11"/>
      <color rgb="FFC00000"/>
      <name val="Quattrocento Sans"/>
    </font>
    <font>
      <sz val="18"/>
      <color theme="1"/>
      <name val="Arial"/>
      <family val="2"/>
    </font>
    <font>
      <b/>
      <sz val="18"/>
      <color rgb="FFD99594"/>
      <name val="Quattrocento Sans"/>
    </font>
    <font>
      <sz val="9"/>
      <color rgb="FF7F7F7F"/>
      <name val="Quattrocento Sans"/>
    </font>
    <font>
      <b/>
      <sz val="10"/>
      <color theme="1"/>
      <name val="Arial"/>
      <family val="2"/>
    </font>
    <font>
      <b/>
      <sz val="11"/>
      <color rgb="FFFF0000"/>
      <name val="Tahoma"/>
      <family val="2"/>
    </font>
    <font>
      <b/>
      <sz val="12"/>
      <color rgb="FFFF0000"/>
      <name val="Tahoma"/>
      <family val="2"/>
    </font>
    <font>
      <b/>
      <sz val="10"/>
      <color theme="1"/>
      <name val="Tahoma"/>
      <family val="2"/>
    </font>
    <font>
      <sz val="8"/>
      <color rgb="FF808080"/>
      <name val="Arial"/>
      <family val="2"/>
    </font>
    <font>
      <sz val="8"/>
      <color rgb="FFFFFFCC"/>
      <name val="Segoe UI"/>
      <family val="2"/>
    </font>
    <font>
      <sz val="10"/>
      <color rgb="FFFFFFCC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974806"/>
      <name val="Segoe UI"/>
      <family val="2"/>
    </font>
    <font>
      <b/>
      <sz val="18"/>
      <color rgb="FF974806"/>
      <name val="Segoe UI"/>
      <family val="2"/>
    </font>
    <font>
      <sz val="14"/>
      <color rgb="FFFFFFCC"/>
      <name val="Tahoma"/>
      <family val="2"/>
    </font>
    <font>
      <sz val="8"/>
      <color theme="0"/>
      <name val="Segoe UI"/>
      <family val="2"/>
    </font>
    <font>
      <sz val="11"/>
      <name val="Segoe UI"/>
      <family val="2"/>
    </font>
    <font>
      <b/>
      <sz val="8"/>
      <color theme="6" tint="0.79998168889431442"/>
      <name val="Segoe UI"/>
      <family val="2"/>
    </font>
    <font>
      <b/>
      <sz val="11"/>
      <color theme="2" tint="-0.89999084444715716"/>
      <name val="Tahoma"/>
      <family val="2"/>
    </font>
    <font>
      <sz val="11"/>
      <name val="Tahoma"/>
      <family val="2"/>
    </font>
    <font>
      <sz val="12"/>
      <name val="Tahoma"/>
      <family val="2"/>
    </font>
    <font>
      <sz val="10"/>
      <name val="Segoe UI"/>
      <family val="2"/>
    </font>
    <font>
      <sz val="18"/>
      <color theme="6" tint="0.79998168889431442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632423"/>
        <bgColor rgb="FF632423"/>
      </patternFill>
    </fill>
    <fill>
      <patternFill patternType="solid">
        <fgColor rgb="FFFFFFCC"/>
        <bgColor rgb="FFFFFFCC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C2D69B"/>
        <bgColor rgb="FFC2D69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DDD9C3"/>
        <bgColor rgb="FFDDD9C3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339933"/>
        <bgColor rgb="FF339933"/>
      </patternFill>
    </fill>
    <fill>
      <patternFill patternType="solid">
        <fgColor rgb="FF76923C"/>
        <bgColor rgb="FF76923C"/>
      </patternFill>
    </fill>
    <fill>
      <patternFill patternType="solid">
        <fgColor rgb="FF938953"/>
        <bgColor rgb="FF938953"/>
      </patternFill>
    </fill>
    <fill>
      <patternFill patternType="solid">
        <fgColor rgb="FF548DD4"/>
        <bgColor rgb="FF548DD4"/>
      </patternFill>
    </fill>
    <fill>
      <patternFill patternType="solid">
        <fgColor rgb="FF974806"/>
        <bgColor rgb="FF974806"/>
      </patternFill>
    </fill>
    <fill>
      <patternFill patternType="solid">
        <fgColor rgb="FF494429"/>
        <bgColor rgb="FF494429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98">
    <border>
      <left/>
      <right/>
      <top/>
      <bottom/>
      <diagonal/>
    </border>
    <border>
      <left style="thick">
        <color rgb="FF632423"/>
      </left>
      <right/>
      <top style="thick">
        <color rgb="FF632423"/>
      </top>
      <bottom style="thin">
        <color theme="0"/>
      </bottom>
      <diagonal/>
    </border>
    <border>
      <left/>
      <right/>
      <top style="thick">
        <color rgb="FF632423"/>
      </top>
      <bottom style="thin">
        <color theme="0"/>
      </bottom>
      <diagonal/>
    </border>
    <border>
      <left/>
      <right style="thick">
        <color rgb="FF632423"/>
      </right>
      <top style="thick">
        <color rgb="FF632423"/>
      </top>
      <bottom style="thin">
        <color theme="0"/>
      </bottom>
      <diagonal/>
    </border>
    <border>
      <left style="thick">
        <color rgb="FF632423"/>
      </left>
      <right/>
      <top style="thin">
        <color theme="0"/>
      </top>
      <bottom style="thick">
        <color rgb="FF632423"/>
      </bottom>
      <diagonal/>
    </border>
    <border>
      <left/>
      <right/>
      <top style="thin">
        <color theme="0"/>
      </top>
      <bottom style="thick">
        <color rgb="FF632423"/>
      </bottom>
      <diagonal/>
    </border>
    <border>
      <left/>
      <right style="thick">
        <color rgb="FF632423"/>
      </right>
      <top style="thin">
        <color theme="0"/>
      </top>
      <bottom style="thick">
        <color rgb="FF632423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medium">
        <color rgb="FF632423"/>
      </left>
      <right/>
      <top style="medium">
        <color rgb="FF632423"/>
      </top>
      <bottom/>
      <diagonal/>
    </border>
    <border>
      <left/>
      <right/>
      <top style="medium">
        <color rgb="FF632423"/>
      </top>
      <bottom/>
      <diagonal/>
    </border>
    <border>
      <left/>
      <right style="medium">
        <color rgb="FF632423"/>
      </right>
      <top style="medium">
        <color rgb="FF632423"/>
      </top>
      <bottom/>
      <diagonal/>
    </border>
    <border>
      <left style="medium">
        <color rgb="FF632423"/>
      </left>
      <right/>
      <top/>
      <bottom style="medium">
        <color rgb="FF632423"/>
      </bottom>
      <diagonal/>
    </border>
    <border>
      <left/>
      <right/>
      <top/>
      <bottom style="medium">
        <color rgb="FF632423"/>
      </bottom>
      <diagonal/>
    </border>
    <border>
      <left/>
      <right style="medium">
        <color rgb="FF632423"/>
      </right>
      <top/>
      <bottom style="medium">
        <color rgb="FF632423"/>
      </bottom>
      <diagonal/>
    </border>
    <border>
      <left style="thick">
        <color rgb="FF632423"/>
      </left>
      <right/>
      <top style="thick">
        <color rgb="FF632423"/>
      </top>
      <bottom style="thick">
        <color rgb="FF632423"/>
      </bottom>
      <diagonal/>
    </border>
    <border>
      <left/>
      <right/>
      <top style="thick">
        <color rgb="FF632423"/>
      </top>
      <bottom style="thick">
        <color rgb="FF632423"/>
      </bottom>
      <diagonal/>
    </border>
    <border>
      <left/>
      <right/>
      <top style="thick">
        <color rgb="FF632423"/>
      </top>
      <bottom style="thick">
        <color rgb="FF632423"/>
      </bottom>
      <diagonal/>
    </border>
    <border>
      <left/>
      <right/>
      <top style="thick">
        <color rgb="FF632423"/>
      </top>
      <bottom style="thick">
        <color rgb="FF632423"/>
      </bottom>
      <diagonal/>
    </border>
    <border>
      <left/>
      <right/>
      <top style="thick">
        <color rgb="FF632423"/>
      </top>
      <bottom style="thick">
        <color rgb="FF632423"/>
      </bottom>
      <diagonal/>
    </border>
    <border>
      <left/>
      <right style="thick">
        <color rgb="FF632423"/>
      </right>
      <top style="thick">
        <color rgb="FF632423"/>
      </top>
      <bottom style="thick">
        <color rgb="FF632423"/>
      </bottom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/>
      <bottom style="thin">
        <color rgb="FF76923C"/>
      </bottom>
      <diagonal/>
    </border>
    <border>
      <left/>
      <right/>
      <top/>
      <bottom style="thin">
        <color rgb="FF76923C"/>
      </bottom>
      <diagonal/>
    </border>
    <border>
      <left/>
      <right/>
      <top/>
      <bottom style="thin">
        <color rgb="FF76923C"/>
      </bottom>
      <diagonal/>
    </border>
    <border>
      <left/>
      <right/>
      <top/>
      <bottom style="thin">
        <color rgb="FF76923C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C0C0C0"/>
      </left>
      <right style="thin">
        <color rgb="FFDDD9C3"/>
      </right>
      <top style="thin">
        <color rgb="FFC0C0C0"/>
      </top>
      <bottom style="medium">
        <color rgb="FF808080"/>
      </bottom>
      <diagonal/>
    </border>
    <border>
      <left/>
      <right/>
      <top style="thin">
        <color rgb="FFC0C0C0"/>
      </top>
      <bottom style="medium">
        <color rgb="FF808080"/>
      </bottom>
      <diagonal/>
    </border>
    <border>
      <left/>
      <right style="thin">
        <color rgb="FFC0C0C0"/>
      </right>
      <top style="thin">
        <color rgb="FFC0C0C0"/>
      </top>
      <bottom style="medium">
        <color rgb="FF808080"/>
      </bottom>
      <diagonal/>
    </border>
    <border>
      <left style="thin">
        <color rgb="FFC0C0C0"/>
      </left>
      <right/>
      <top style="thin">
        <color rgb="FFC0C0C0"/>
      </top>
      <bottom style="medium">
        <color rgb="FF808080"/>
      </bottom>
      <diagonal/>
    </border>
    <border>
      <left style="thin">
        <color rgb="FFC0C0C0"/>
      </left>
      <right/>
      <top style="thin">
        <color rgb="FFC0C0C0"/>
      </top>
      <bottom style="medium">
        <color rgb="FF808080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/>
      <top style="thin">
        <color rgb="FFD8D8D8"/>
      </top>
      <bottom style="thin">
        <color rgb="FFF2F2F2"/>
      </bottom>
      <diagonal/>
    </border>
    <border>
      <left/>
      <right/>
      <top style="thin">
        <color rgb="FFD8D8D8"/>
      </top>
      <bottom style="hair">
        <color rgb="FFC0C0C0"/>
      </bottom>
      <diagonal/>
    </border>
    <border>
      <left/>
      <right style="thin">
        <color rgb="FFC0C0C0"/>
      </right>
      <top style="thin">
        <color rgb="FFD8D8D8"/>
      </top>
      <bottom style="hair">
        <color rgb="FFC0C0C0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rgb="FFC0C0C0"/>
      </right>
      <top/>
      <bottom style="hair">
        <color rgb="FFC0C0C0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/>
      <top style="thin">
        <color rgb="FFF2F2F2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C0C0C0"/>
      </right>
      <top/>
      <bottom style="thin">
        <color rgb="FFD8D8D8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ck">
        <color rgb="FF632423"/>
      </left>
      <right/>
      <top style="thick">
        <color rgb="FF632423"/>
      </top>
      <bottom style="thick">
        <color rgb="FF632423"/>
      </bottom>
      <diagonal/>
    </border>
    <border>
      <left/>
      <right style="thick">
        <color rgb="FF632423"/>
      </right>
      <top style="thick">
        <color rgb="FF632423"/>
      </top>
      <bottom style="thick">
        <color rgb="FF632423"/>
      </bottom>
      <diagonal/>
    </border>
    <border>
      <left style="thin">
        <color rgb="FFA5A5A5"/>
      </left>
      <right/>
      <top/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/>
      <bottom/>
      <diagonal/>
    </border>
    <border>
      <left style="thick">
        <color rgb="FFC00000"/>
      </left>
      <right/>
      <top style="thick">
        <color rgb="FFC00000"/>
      </top>
      <bottom style="medium">
        <color rgb="FF808080"/>
      </bottom>
      <diagonal/>
    </border>
    <border>
      <left/>
      <right/>
      <top style="thick">
        <color rgb="FFC00000"/>
      </top>
      <bottom style="medium">
        <color rgb="FF808080"/>
      </bottom>
      <diagonal/>
    </border>
    <border>
      <left/>
      <right style="thin">
        <color rgb="FFC0C0C0"/>
      </right>
      <top style="thick">
        <color rgb="FFC00000"/>
      </top>
      <bottom style="medium">
        <color rgb="FF808080"/>
      </bottom>
      <diagonal/>
    </border>
    <border>
      <left/>
      <right/>
      <top style="thick">
        <color rgb="FFC00000"/>
      </top>
      <bottom/>
      <diagonal/>
    </border>
    <border>
      <left style="thin">
        <color rgb="FF808080"/>
      </left>
      <right/>
      <top style="thick">
        <color rgb="FFC00000"/>
      </top>
      <bottom style="medium">
        <color rgb="FF333333"/>
      </bottom>
      <diagonal/>
    </border>
    <border>
      <left/>
      <right/>
      <top style="thick">
        <color rgb="FFC00000"/>
      </top>
      <bottom style="medium">
        <color rgb="FF333333"/>
      </bottom>
      <diagonal/>
    </border>
    <border>
      <left/>
      <right style="thick">
        <color rgb="FFC00000"/>
      </right>
      <top style="thick">
        <color rgb="FFC00000"/>
      </top>
      <bottom style="medium">
        <color rgb="FF33333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rgb="FFD8D8D8"/>
      </top>
      <bottom style="thin">
        <color rgb="FFF2F2F2"/>
      </bottom>
      <diagonal/>
    </border>
    <border>
      <left/>
      <right/>
      <top style="thin">
        <color rgb="FFD8D8D8"/>
      </top>
      <bottom style="hair">
        <color rgb="FFC0C0C0"/>
      </bottom>
      <diagonal/>
    </border>
    <border>
      <left/>
      <right style="thick">
        <color rgb="FFC00000"/>
      </right>
      <top style="thin">
        <color rgb="FFD8D8D8"/>
      </top>
      <bottom style="hair">
        <color rgb="FFC0C0C0"/>
      </bottom>
      <diagonal/>
    </border>
    <border>
      <left style="thick">
        <color rgb="FFC00000"/>
      </left>
      <right/>
      <top style="thin">
        <color rgb="FFF2F2F2"/>
      </top>
      <bottom style="thin">
        <color rgb="FFF2F2F2"/>
      </bottom>
      <diagonal/>
    </border>
    <border>
      <left/>
      <right style="thick">
        <color rgb="FFC00000"/>
      </right>
      <top style="hair">
        <color rgb="FFC0C0C0"/>
      </top>
      <bottom style="hair">
        <color rgb="FFC0C0C0"/>
      </bottom>
      <diagonal/>
    </border>
    <border>
      <left style="thick">
        <color rgb="FFC00000"/>
      </left>
      <right/>
      <top style="thin">
        <color rgb="FFC0C0C0"/>
      </top>
      <bottom style="medium">
        <color rgb="FF808080"/>
      </bottom>
      <diagonal/>
    </border>
    <border>
      <left/>
      <right/>
      <top style="thin">
        <color rgb="FFC0C0C0"/>
      </top>
      <bottom style="medium">
        <color rgb="FF808080"/>
      </bottom>
      <diagonal/>
    </border>
    <border>
      <left style="thin">
        <color rgb="FF808080"/>
      </left>
      <right/>
      <top style="thin">
        <color rgb="FF808080"/>
      </top>
      <bottom style="medium">
        <color rgb="FF333333"/>
      </bottom>
      <diagonal/>
    </border>
    <border>
      <left/>
      <right/>
      <top style="thin">
        <color rgb="FF808080"/>
      </top>
      <bottom style="medium">
        <color rgb="FF333333"/>
      </bottom>
      <diagonal/>
    </border>
    <border>
      <left/>
      <right style="thick">
        <color rgb="FFC00000"/>
      </right>
      <top style="thin">
        <color rgb="FF808080"/>
      </top>
      <bottom style="medium">
        <color rgb="FF333333"/>
      </bottom>
      <diagonal/>
    </border>
    <border>
      <left/>
      <right style="thin">
        <color rgb="FFC0C0C0"/>
      </right>
      <top style="thin">
        <color rgb="FFD8D8D8"/>
      </top>
      <bottom style="hair">
        <color rgb="FFC0C0C0"/>
      </bottom>
      <diagonal/>
    </border>
    <border>
      <left/>
      <right style="thin">
        <color rgb="FFC0C0C0"/>
      </right>
      <top style="hair">
        <color rgb="FFC0C0C0"/>
      </top>
      <bottom style="hair">
        <color rgb="FFC0C0C0"/>
      </bottom>
      <diagonal/>
    </border>
    <border>
      <left style="thick">
        <color rgb="FFC00000"/>
      </left>
      <right/>
      <top style="thin">
        <color rgb="FFF2F2F2"/>
      </top>
      <bottom style="thick">
        <color rgb="FFC00000"/>
      </bottom>
      <diagonal/>
    </border>
    <border>
      <left/>
      <right/>
      <top style="thin">
        <color rgb="FFD8D8D8"/>
      </top>
      <bottom style="thick">
        <color rgb="FFC00000"/>
      </bottom>
      <diagonal/>
    </border>
    <border>
      <left/>
      <right style="thin">
        <color rgb="FFC0C0C0"/>
      </right>
      <top style="hair">
        <color rgb="FFC0C0C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rgb="FFF2F2F2"/>
      </top>
      <bottom style="thick">
        <color rgb="FFC00000"/>
      </bottom>
      <diagonal/>
    </border>
    <border>
      <left/>
      <right style="thick">
        <color rgb="FFC00000"/>
      </right>
      <top style="hair">
        <color rgb="FFC0C0C0"/>
      </top>
      <bottom style="thick">
        <color rgb="FFC00000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 style="medium">
        <color rgb="FF76923C"/>
      </top>
      <bottom/>
      <diagonal/>
    </border>
    <border>
      <left/>
      <right/>
      <top style="medium">
        <color rgb="FF76923C"/>
      </top>
      <bottom/>
      <diagonal/>
    </border>
    <border>
      <left/>
      <right style="medium">
        <color rgb="FF76923C"/>
      </right>
      <top style="medium">
        <color rgb="FF76923C"/>
      </top>
      <bottom/>
      <diagonal/>
    </border>
    <border>
      <left style="medium">
        <color rgb="FF76923C"/>
      </left>
      <right/>
      <top style="medium">
        <color rgb="FF938953"/>
      </top>
      <bottom/>
      <diagonal/>
    </border>
    <border>
      <left/>
      <right/>
      <top style="medium">
        <color rgb="FF938953"/>
      </top>
      <bottom/>
      <diagonal/>
    </border>
    <border>
      <left/>
      <right style="medium">
        <color rgb="FF938953"/>
      </right>
      <top style="medium">
        <color rgb="FF938953"/>
      </top>
      <bottom/>
      <diagonal/>
    </border>
    <border>
      <left style="medium">
        <color rgb="FF339933"/>
      </left>
      <right/>
      <top/>
      <bottom/>
      <diagonal/>
    </border>
    <border>
      <left/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76923C"/>
      </right>
      <top/>
      <bottom/>
      <diagonal/>
    </border>
    <border>
      <left style="medium">
        <color rgb="FF76923C"/>
      </left>
      <right/>
      <top/>
      <bottom/>
      <diagonal/>
    </border>
    <border>
      <left/>
      <right style="medium">
        <color rgb="FF938953"/>
      </right>
      <top/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/>
      <diagonal/>
    </border>
    <border>
      <left/>
      <right/>
      <top/>
      <bottom/>
      <diagonal/>
    </border>
    <border>
      <left/>
      <right style="medium">
        <color rgb="FF339933"/>
      </right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548DD4"/>
      </left>
      <right/>
      <top style="thin">
        <color rgb="FFC2D69B"/>
      </top>
      <bottom style="medium">
        <color rgb="FF548DD4"/>
      </bottom>
      <diagonal/>
    </border>
    <border>
      <left/>
      <right/>
      <top style="thin">
        <color rgb="FFC2D69B"/>
      </top>
      <bottom style="medium">
        <color rgb="FF548DD4"/>
      </bottom>
      <diagonal/>
    </border>
    <border>
      <left/>
      <right/>
      <top style="thin">
        <color rgb="FFC2D69B"/>
      </top>
      <bottom style="medium">
        <color rgb="FF548DD4"/>
      </bottom>
      <diagonal/>
    </border>
    <border>
      <left style="medium">
        <color rgb="FF974806"/>
      </left>
      <right/>
      <top style="thin">
        <color rgb="FFFDE9D9"/>
      </top>
      <bottom style="medium">
        <color rgb="FF974806"/>
      </bottom>
      <diagonal/>
    </border>
    <border>
      <left/>
      <right/>
      <top style="thin">
        <color rgb="FFFDE9D9"/>
      </top>
      <bottom style="medium">
        <color rgb="FF974806"/>
      </bottom>
      <diagonal/>
    </border>
    <border>
      <left/>
      <right style="medium">
        <color rgb="FF974806"/>
      </right>
      <top style="thin">
        <color rgb="FFFDE9D9"/>
      </top>
      <bottom style="medium">
        <color rgb="FF974806"/>
      </bottom>
      <diagonal/>
    </border>
    <border>
      <left style="medium">
        <color rgb="FF548DD4"/>
      </left>
      <right/>
      <top/>
      <bottom style="hair">
        <color rgb="FFBFBFBF"/>
      </bottom>
      <diagonal/>
    </border>
    <border>
      <left/>
      <right/>
      <top style="medium">
        <color rgb="FF548DD4"/>
      </top>
      <bottom style="hair">
        <color rgb="FFBFBFBF"/>
      </bottom>
      <diagonal/>
    </border>
    <border>
      <left/>
      <right/>
      <top style="medium">
        <color rgb="FF548DD4"/>
      </top>
      <bottom style="hair">
        <color rgb="FFBFBFBF"/>
      </bottom>
      <diagonal/>
    </border>
    <border>
      <left/>
      <right style="medium">
        <color rgb="FF548DD4"/>
      </right>
      <top style="medium">
        <color rgb="FF548DD4"/>
      </top>
      <bottom style="hair">
        <color rgb="FFBFBFBF"/>
      </bottom>
      <diagonal/>
    </border>
    <border>
      <left/>
      <right/>
      <top style="medium">
        <color rgb="FF974806"/>
      </top>
      <bottom style="hair">
        <color rgb="FFBFBFBF"/>
      </bottom>
      <diagonal/>
    </border>
    <border>
      <left/>
      <right/>
      <top style="medium">
        <color rgb="FF974806"/>
      </top>
      <bottom style="hair">
        <color rgb="FFBFBFBF"/>
      </bottom>
      <diagonal/>
    </border>
    <border>
      <left/>
      <right style="medium">
        <color rgb="FF974806"/>
      </right>
      <top style="medium">
        <color rgb="FF974806"/>
      </top>
      <bottom style="hair">
        <color rgb="FFBFBFBF"/>
      </bottom>
      <diagonal/>
    </border>
    <border>
      <left style="medium">
        <color rgb="FF548DD4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 style="medium">
        <color rgb="FF548DD4"/>
      </right>
      <top style="hair">
        <color rgb="FFBFBFBF"/>
      </top>
      <bottom style="hair">
        <color rgb="FFBFBFBF"/>
      </bottom>
      <diagonal/>
    </border>
    <border>
      <left/>
      <right style="medium">
        <color rgb="FF974806"/>
      </right>
      <top style="hair">
        <color rgb="FFBFBFBF"/>
      </top>
      <bottom style="hair">
        <color rgb="FFBFBFBF"/>
      </bottom>
      <diagonal/>
    </border>
    <border>
      <left style="medium">
        <color rgb="FF339933"/>
      </left>
      <right/>
      <top/>
      <bottom style="medium">
        <color rgb="FF76923C"/>
      </bottom>
      <diagonal/>
    </border>
    <border>
      <left/>
      <right/>
      <top/>
      <bottom style="medium">
        <color rgb="FF76923C"/>
      </bottom>
      <diagonal/>
    </border>
    <border>
      <left style="medium">
        <color rgb="FF548DD4"/>
      </left>
      <right/>
      <top style="hair">
        <color rgb="FFBFBFBF"/>
      </top>
      <bottom style="medium">
        <color rgb="FF339933"/>
      </bottom>
      <diagonal/>
    </border>
    <border>
      <left/>
      <right/>
      <top style="hair">
        <color rgb="FFBFBFBF"/>
      </top>
      <bottom style="medium">
        <color rgb="FF339933"/>
      </bottom>
      <diagonal/>
    </border>
    <border>
      <left/>
      <right style="medium">
        <color rgb="FF548DD4"/>
      </right>
      <top style="hair">
        <color rgb="FFBFBFBF"/>
      </top>
      <bottom style="medium">
        <color rgb="FF339933"/>
      </bottom>
      <diagonal/>
    </border>
    <border>
      <left style="medium">
        <color rgb="FF548DD4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medium">
        <color rgb="FF974806"/>
      </right>
      <top style="hair">
        <color rgb="FFBFBFBF"/>
      </top>
      <bottom/>
      <diagonal/>
    </border>
    <border>
      <left style="medium">
        <color rgb="FF339933"/>
      </left>
      <right/>
      <top style="thin">
        <color rgb="FFC2D69B"/>
      </top>
      <bottom style="medium">
        <color rgb="FF339933"/>
      </bottom>
      <diagonal/>
    </border>
    <border>
      <left/>
      <right/>
      <top style="thin">
        <color rgb="FFC2D69B"/>
      </top>
      <bottom style="medium">
        <color rgb="FF339933"/>
      </bottom>
      <diagonal/>
    </border>
    <border>
      <left/>
      <right/>
      <top style="thin">
        <color rgb="FFC2D69B"/>
      </top>
      <bottom style="medium">
        <color rgb="FF339933"/>
      </bottom>
      <diagonal/>
    </border>
    <border>
      <left style="medium">
        <color rgb="FF494429"/>
      </left>
      <right/>
      <top style="medium">
        <color rgb="FF494429"/>
      </top>
      <bottom style="medium">
        <color rgb="FF494429"/>
      </bottom>
      <diagonal/>
    </border>
    <border>
      <left/>
      <right/>
      <top style="medium">
        <color rgb="FF494429"/>
      </top>
      <bottom style="medium">
        <color rgb="FF494429"/>
      </bottom>
      <diagonal/>
    </border>
    <border>
      <left/>
      <right style="medium">
        <color rgb="FF494429"/>
      </right>
      <top style="medium">
        <color rgb="FF494429"/>
      </top>
      <bottom style="medium">
        <color rgb="FF494429"/>
      </bottom>
      <diagonal/>
    </border>
    <border>
      <left style="medium">
        <color rgb="FF339933"/>
      </left>
      <right/>
      <top/>
      <bottom style="hair">
        <color rgb="FFBFBFBF"/>
      </bottom>
      <diagonal/>
    </border>
    <border>
      <left/>
      <right/>
      <top style="medium">
        <color rgb="FF339933"/>
      </top>
      <bottom style="hair">
        <color rgb="FFBFBFBF"/>
      </bottom>
      <diagonal/>
    </border>
    <border>
      <left/>
      <right/>
      <top style="medium">
        <color rgb="FF339933"/>
      </top>
      <bottom style="hair">
        <color rgb="FFBFBFBF"/>
      </bottom>
      <diagonal/>
    </border>
    <border>
      <left/>
      <right style="medium">
        <color rgb="FF494429"/>
      </right>
      <top style="medium">
        <color rgb="FF339933"/>
      </top>
      <bottom style="hair">
        <color rgb="FFBFBFBF"/>
      </bottom>
      <diagonal/>
    </border>
    <border>
      <left style="medium">
        <color rgb="FF494429"/>
      </left>
      <right/>
      <top style="medium">
        <color rgb="FF494429"/>
      </top>
      <bottom style="hair">
        <color rgb="FFBFBFBF"/>
      </bottom>
      <diagonal/>
    </border>
    <border>
      <left/>
      <right/>
      <top style="medium">
        <color rgb="FF494429"/>
      </top>
      <bottom style="hair">
        <color rgb="FFBFBFBF"/>
      </bottom>
      <diagonal/>
    </border>
    <border>
      <left/>
      <right/>
      <top style="medium">
        <color rgb="FF494429"/>
      </top>
      <bottom style="hair">
        <color rgb="FFBFBFBF"/>
      </bottom>
      <diagonal/>
    </border>
    <border>
      <left/>
      <right style="medium">
        <color rgb="FF494429"/>
      </right>
      <top style="medium">
        <color rgb="FF494429"/>
      </top>
      <bottom style="hair">
        <color rgb="FFBFBFBF"/>
      </bottom>
      <diagonal/>
    </border>
    <border>
      <left style="medium">
        <color rgb="FF339933"/>
      </left>
      <right/>
      <top style="hair">
        <color rgb="FFBFBFBF"/>
      </top>
      <bottom style="hair">
        <color rgb="FFBFBFBF"/>
      </bottom>
      <diagonal/>
    </border>
    <border>
      <left/>
      <right style="medium">
        <color rgb="FF494429"/>
      </right>
      <top style="hair">
        <color rgb="FFBFBFBF"/>
      </top>
      <bottom style="hair">
        <color rgb="FFBFBFBF"/>
      </bottom>
      <diagonal/>
    </border>
    <border>
      <left style="medium">
        <color rgb="FF494429"/>
      </left>
      <right/>
      <top style="hair">
        <color rgb="FFBFBFBF"/>
      </top>
      <bottom style="hair">
        <color rgb="FFBFBFBF"/>
      </bottom>
      <diagonal/>
    </border>
    <border>
      <left style="medium">
        <color rgb="FF76923C"/>
      </left>
      <right/>
      <top/>
      <bottom style="medium">
        <color rgb="FF938953"/>
      </bottom>
      <diagonal/>
    </border>
    <border>
      <left/>
      <right/>
      <top/>
      <bottom style="medium">
        <color rgb="FF938953"/>
      </bottom>
      <diagonal/>
    </border>
    <border>
      <left/>
      <right style="medium">
        <color rgb="FF938953"/>
      </right>
      <top/>
      <bottom style="medium">
        <color rgb="FF938953"/>
      </bottom>
      <diagonal/>
    </border>
    <border>
      <left style="medium">
        <color rgb="FF339933"/>
      </left>
      <right/>
      <top style="hair">
        <color rgb="FFBFBFBF"/>
      </top>
      <bottom style="medium">
        <color rgb="FF339933"/>
      </bottom>
      <diagonal/>
    </border>
    <border>
      <left style="medium">
        <color rgb="FF494429"/>
      </left>
      <right/>
      <top style="hair">
        <color rgb="FFBFBFBF"/>
      </top>
      <bottom style="medium">
        <color rgb="FF494429"/>
      </bottom>
      <diagonal/>
    </border>
    <border>
      <left/>
      <right/>
      <top style="hair">
        <color rgb="FFBFBFBF"/>
      </top>
      <bottom style="medium">
        <color rgb="FF494429"/>
      </bottom>
      <diagonal/>
    </border>
    <border>
      <left/>
      <right style="medium">
        <color rgb="FF494429"/>
      </right>
      <top style="hair">
        <color rgb="FFBFBFBF"/>
      </top>
      <bottom style="medium">
        <color rgb="FF494429"/>
      </bottom>
      <diagonal/>
    </border>
    <border>
      <left style="thin">
        <color rgb="FFBFBFBF"/>
      </left>
      <right/>
      <top style="thick">
        <color rgb="FF632423"/>
      </top>
      <bottom/>
      <diagonal/>
    </border>
    <border>
      <left/>
      <right/>
      <top style="thick">
        <color rgb="FF632423"/>
      </top>
      <bottom/>
      <diagonal/>
    </border>
    <border>
      <left/>
      <right style="thin">
        <color rgb="FFBFBFBF"/>
      </right>
      <top style="thick">
        <color rgb="FF632423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4BD97"/>
      </left>
      <right/>
      <top style="thin">
        <color rgb="FFC4BD97"/>
      </top>
      <bottom style="thin">
        <color rgb="FFC4BD97"/>
      </bottom>
      <diagonal/>
    </border>
    <border>
      <left/>
      <right/>
      <top style="thin">
        <color rgb="FFC4BD97"/>
      </top>
      <bottom style="thin">
        <color rgb="FFC4BD97"/>
      </bottom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938953"/>
      </left>
      <right style="thin">
        <color rgb="FFC4BD97"/>
      </right>
      <top style="thin">
        <color rgb="FF938953"/>
      </top>
      <bottom style="thin">
        <color rgb="FF938953"/>
      </bottom>
      <diagonal/>
    </border>
    <border>
      <left style="thin">
        <color rgb="FF938953"/>
      </left>
      <right style="thin">
        <color rgb="FFC4BD97"/>
      </right>
      <top style="thin">
        <color rgb="FF938953"/>
      </top>
      <bottom style="thin">
        <color rgb="FFC4BD97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6923C"/>
      </left>
      <right/>
      <top style="thin">
        <color rgb="FF76923C"/>
      </top>
      <bottom/>
      <diagonal/>
    </border>
    <border>
      <left/>
      <right style="thin">
        <color rgb="FF76923C"/>
      </right>
      <top style="thin">
        <color rgb="FF76923C"/>
      </top>
      <bottom/>
      <diagonal/>
    </border>
    <border>
      <left style="thin">
        <color rgb="FF938953"/>
      </left>
      <right/>
      <top style="thin">
        <color rgb="FF938953"/>
      </top>
      <bottom style="hair">
        <color rgb="FF938953"/>
      </bottom>
      <diagonal/>
    </border>
    <border>
      <left/>
      <right/>
      <top style="hair">
        <color rgb="FF938953"/>
      </top>
      <bottom style="hair">
        <color rgb="FF938953"/>
      </bottom>
      <diagonal/>
    </border>
    <border>
      <left/>
      <right style="thin">
        <color rgb="FF938953"/>
      </right>
      <top style="hair">
        <color rgb="FF938953"/>
      </top>
      <bottom style="hair">
        <color rgb="FF938953"/>
      </bottom>
      <diagonal/>
    </border>
    <border>
      <left style="thin">
        <color rgb="FF938953"/>
      </left>
      <right style="thin">
        <color rgb="FF938953"/>
      </right>
      <top style="thin">
        <color rgb="FF938953"/>
      </top>
      <bottom style="thin">
        <color rgb="FFC4BD97"/>
      </bottom>
      <diagonal/>
    </border>
    <border>
      <left/>
      <right style="thin">
        <color rgb="FF938953"/>
      </right>
      <top style="thin">
        <color rgb="FF938953"/>
      </top>
      <bottom style="thin">
        <color rgb="FFC4BD97"/>
      </bottom>
      <diagonal/>
    </border>
    <border>
      <left style="thin">
        <color rgb="FF938953"/>
      </left>
      <right/>
      <top style="thin">
        <color rgb="FF938953"/>
      </top>
      <bottom style="thin">
        <color rgb="FFC4BD97"/>
      </bottom>
      <diagonal/>
    </border>
    <border>
      <left style="thin">
        <color rgb="FF76923C"/>
      </left>
      <right/>
      <top/>
      <bottom/>
      <diagonal/>
    </border>
    <border>
      <left/>
      <right style="thin">
        <color rgb="FF76923C"/>
      </right>
      <top/>
      <bottom/>
      <diagonal/>
    </border>
    <border>
      <left style="thin">
        <color rgb="FF938953"/>
      </left>
      <right/>
      <top style="hair">
        <color rgb="FF938953"/>
      </top>
      <bottom style="hair">
        <color rgb="FF938953"/>
      </bottom>
      <diagonal/>
    </border>
    <border>
      <left style="thin">
        <color rgb="FF938953"/>
      </left>
      <right style="thin">
        <color rgb="FF938953"/>
      </right>
      <top style="thin">
        <color rgb="FFC4BD97"/>
      </top>
      <bottom style="thin">
        <color rgb="FFC4BD97"/>
      </bottom>
      <diagonal/>
    </border>
    <border>
      <left/>
      <right style="thin">
        <color rgb="FF938953"/>
      </right>
      <top style="thin">
        <color rgb="FFC4BD97"/>
      </top>
      <bottom style="thin">
        <color rgb="FFC4BD97"/>
      </bottom>
      <diagonal/>
    </border>
    <border>
      <left style="thin">
        <color rgb="FF76923C"/>
      </left>
      <right/>
      <top/>
      <bottom/>
      <diagonal/>
    </border>
    <border>
      <left/>
      <right style="thin">
        <color rgb="FF76923C"/>
      </right>
      <top/>
      <bottom/>
      <diagonal/>
    </border>
    <border>
      <left style="thin">
        <color rgb="FF76923C"/>
      </left>
      <right/>
      <top/>
      <bottom style="thin">
        <color rgb="FF76923C"/>
      </bottom>
      <diagonal/>
    </border>
    <border>
      <left/>
      <right style="thin">
        <color rgb="FF76923C"/>
      </right>
      <top/>
      <bottom style="thin">
        <color rgb="FF76923C"/>
      </bottom>
      <diagonal/>
    </border>
    <border>
      <left style="thin">
        <color rgb="FF938953"/>
      </left>
      <right/>
      <top style="hair">
        <color rgb="FF938953"/>
      </top>
      <bottom style="thin">
        <color rgb="FF938953"/>
      </bottom>
      <diagonal/>
    </border>
    <border>
      <left/>
      <right/>
      <top/>
      <bottom style="thin">
        <color rgb="FF938953"/>
      </bottom>
      <diagonal/>
    </border>
    <border>
      <left/>
      <right style="thin">
        <color rgb="FF938953"/>
      </right>
      <top/>
      <bottom style="thin">
        <color rgb="FF938953"/>
      </bottom>
      <diagonal/>
    </border>
    <border>
      <left style="thin">
        <color rgb="FF938953"/>
      </left>
      <right style="thin">
        <color rgb="FF938953"/>
      </right>
      <top style="thin">
        <color rgb="FFC4BD97"/>
      </top>
      <bottom style="thin">
        <color rgb="FF938953"/>
      </bottom>
      <diagonal/>
    </border>
    <border>
      <left/>
      <right style="thin">
        <color rgb="FF938953"/>
      </right>
      <top style="thin">
        <color rgb="FFC4BD97"/>
      </top>
      <bottom style="thin">
        <color rgb="FF938953"/>
      </bottom>
      <diagonal/>
    </border>
    <border>
      <left style="thin">
        <color rgb="FF938953"/>
      </left>
      <right/>
      <top style="thin">
        <color rgb="FF938953"/>
      </top>
      <bottom/>
      <diagonal/>
    </border>
    <border>
      <left/>
      <right/>
      <top style="thin">
        <color rgb="FF938953"/>
      </top>
      <bottom/>
      <diagonal/>
    </border>
    <border>
      <left/>
      <right/>
      <top style="thin">
        <color rgb="FF938953"/>
      </top>
      <bottom/>
      <diagonal/>
    </border>
    <border>
      <left/>
      <right style="thin">
        <color rgb="FF938953"/>
      </right>
      <top style="thin">
        <color rgb="FF93895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4BD97"/>
      </bottom>
      <diagonal/>
    </border>
    <border>
      <left style="thin">
        <color rgb="FF938953"/>
      </left>
      <right/>
      <top/>
      <bottom/>
      <diagonal/>
    </border>
    <border>
      <left/>
      <right style="thin">
        <color rgb="FF938953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938953"/>
      </top>
      <bottom style="thin">
        <color rgb="FFC4BD97"/>
      </bottom>
      <diagonal/>
    </border>
    <border>
      <left style="thin">
        <color rgb="FF000000"/>
      </left>
      <right style="thin">
        <color rgb="FF000000"/>
      </right>
      <top style="thin">
        <color rgb="FF938953"/>
      </top>
      <bottom style="thin">
        <color rgb="FF000000"/>
      </bottom>
      <diagonal/>
    </border>
    <border>
      <left style="thin">
        <color rgb="FF938953"/>
      </left>
      <right/>
      <top/>
      <bottom/>
      <diagonal/>
    </border>
    <border>
      <left/>
      <right style="thin">
        <color rgb="FF938953"/>
      </right>
      <top/>
      <bottom/>
      <diagonal/>
    </border>
    <border>
      <left style="thin">
        <color rgb="FF938953"/>
      </left>
      <right/>
      <top/>
      <bottom style="thin">
        <color rgb="FF938953"/>
      </bottom>
      <diagonal/>
    </border>
    <border>
      <left/>
      <right style="thin">
        <color rgb="FF938953"/>
      </right>
      <top/>
      <bottom style="thin">
        <color rgb="FF938953"/>
      </bottom>
      <diagonal/>
    </border>
    <border>
      <left/>
      <right/>
      <top/>
      <bottom/>
      <diagonal/>
    </border>
    <border>
      <left/>
      <right/>
      <top style="thin">
        <color rgb="FF938953"/>
      </top>
      <bottom style="hair">
        <color rgb="FF938953"/>
      </bottom>
      <diagonal/>
    </border>
    <border>
      <left/>
      <right/>
      <top style="hair">
        <color rgb="FF938953"/>
      </top>
      <bottom style="hair">
        <color rgb="FF938953"/>
      </bottom>
      <diagonal/>
    </border>
    <border>
      <left/>
      <right/>
      <top style="hair">
        <color rgb="FF938953"/>
      </top>
      <bottom style="thin">
        <color rgb="FF938953"/>
      </bottom>
      <diagonal/>
    </border>
    <border>
      <left style="thin">
        <color rgb="FFC4BD97"/>
      </left>
      <right style="thin">
        <color rgb="FF938953"/>
      </right>
      <top style="thin">
        <color rgb="FF938953"/>
      </top>
      <bottom style="thin">
        <color rgb="FFC4BD97"/>
      </bottom>
      <diagonal/>
    </border>
    <border>
      <left style="thin">
        <color rgb="FFC4BD97"/>
      </left>
      <right style="thin">
        <color rgb="FF938953"/>
      </right>
      <top style="thin">
        <color rgb="FFC4BD97"/>
      </top>
      <bottom style="thin">
        <color rgb="FFC4BD97"/>
      </bottom>
      <diagonal/>
    </border>
    <border>
      <left style="thin">
        <color rgb="FF938953"/>
      </left>
      <right/>
      <top/>
      <bottom style="thin">
        <color rgb="FF938953"/>
      </bottom>
      <diagonal/>
    </border>
    <border>
      <left style="thin">
        <color rgb="FFC4BD97"/>
      </left>
      <right style="thin">
        <color rgb="FF938953"/>
      </right>
      <top style="thin">
        <color rgb="FFC4BD97"/>
      </top>
      <bottom style="thin">
        <color rgb="FF93895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 style="thin">
        <color rgb="FF4F6128"/>
      </right>
      <top/>
      <bottom/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38953"/>
      </left>
      <right/>
      <top style="thin">
        <color rgb="FF938953"/>
      </top>
      <bottom style="thin">
        <color rgb="FFC4BD9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55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9" fillId="0" borderId="7" xfId="0" applyFont="1" applyBorder="1"/>
    <xf numFmtId="0" fontId="9" fillId="0" borderId="0" xfId="0" applyFont="1"/>
    <xf numFmtId="0" fontId="9" fillId="0" borderId="8" xfId="0" applyFont="1" applyBorder="1"/>
    <xf numFmtId="0" fontId="10" fillId="0" borderId="0" xfId="0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11" fillId="0" borderId="0" xfId="0" applyFont="1"/>
    <xf numFmtId="0" fontId="13" fillId="0" borderId="0" xfId="0" applyFont="1"/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9" xfId="0" applyFont="1" applyBorder="1"/>
    <xf numFmtId="0" fontId="14" fillId="0" borderId="10" xfId="0" applyFont="1" applyBorder="1"/>
    <xf numFmtId="0" fontId="14" fillId="0" borderId="0" xfId="0" applyFont="1"/>
    <xf numFmtId="0" fontId="15" fillId="0" borderId="8" xfId="0" applyFont="1" applyBorder="1"/>
    <xf numFmtId="0" fontId="16" fillId="0" borderId="7" xfId="0" applyFont="1" applyBorder="1"/>
    <xf numFmtId="0" fontId="16" fillId="0" borderId="0" xfId="0" applyFont="1"/>
    <xf numFmtId="0" fontId="16" fillId="0" borderId="8" xfId="0" applyFont="1" applyBorder="1"/>
    <xf numFmtId="0" fontId="17" fillId="0" borderId="7" xfId="0" applyFont="1" applyBorder="1" applyAlignment="1">
      <alignment vertical="center"/>
    </xf>
    <xf numFmtId="0" fontId="2" fillId="0" borderId="12" xfId="0" applyFont="1" applyBorder="1"/>
    <xf numFmtId="0" fontId="2" fillId="0" borderId="13" xfId="0" applyFont="1" applyBorder="1"/>
    <xf numFmtId="0" fontId="18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18" fillId="0" borderId="0" xfId="0" applyFont="1" applyAlignment="1">
      <alignment horizontal="center" vertical="center"/>
    </xf>
    <xf numFmtId="0" fontId="16" fillId="0" borderId="10" xfId="0" applyFont="1" applyBorder="1"/>
    <xf numFmtId="49" fontId="1" fillId="0" borderId="0" xfId="0" applyNumberFormat="1" applyFont="1"/>
    <xf numFmtId="0" fontId="2" fillId="2" borderId="21" xfId="0" applyFont="1" applyFill="1" applyBorder="1"/>
    <xf numFmtId="0" fontId="20" fillId="2" borderId="22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2" fillId="2" borderId="26" xfId="0" applyFont="1" applyFill="1" applyBorder="1"/>
    <xf numFmtId="0" fontId="24" fillId="0" borderId="0" xfId="0" applyFont="1"/>
    <xf numFmtId="0" fontId="3" fillId="3" borderId="27" xfId="0" applyFont="1" applyFill="1" applyBorder="1"/>
    <xf numFmtId="0" fontId="25" fillId="3" borderId="28" xfId="0" applyFont="1" applyFill="1" applyBorder="1"/>
    <xf numFmtId="0" fontId="26" fillId="3" borderId="29" xfId="0" applyFont="1" applyFill="1" applyBorder="1"/>
    <xf numFmtId="0" fontId="26" fillId="0" borderId="0" xfId="0" applyFont="1"/>
    <xf numFmtId="0" fontId="1" fillId="4" borderId="30" xfId="0" applyFont="1" applyFill="1" applyBorder="1"/>
    <xf numFmtId="0" fontId="1" fillId="4" borderId="31" xfId="0" applyFont="1" applyFill="1" applyBorder="1"/>
    <xf numFmtId="0" fontId="1" fillId="4" borderId="32" xfId="0" applyFont="1" applyFill="1" applyBorder="1"/>
    <xf numFmtId="0" fontId="2" fillId="3" borderId="29" xfId="0" applyFont="1" applyFill="1" applyBorder="1"/>
    <xf numFmtId="0" fontId="1" fillId="4" borderId="27" xfId="0" applyFont="1" applyFill="1" applyBorder="1"/>
    <xf numFmtId="0" fontId="1" fillId="4" borderId="33" xfId="0" applyFont="1" applyFill="1" applyBorder="1"/>
    <xf numFmtId="49" fontId="27" fillId="4" borderId="33" xfId="0" applyNumberFormat="1" applyFont="1" applyFill="1" applyBorder="1" applyAlignment="1">
      <alignment horizontal="left"/>
    </xf>
    <xf numFmtId="0" fontId="28" fillId="4" borderId="33" xfId="0" applyFont="1" applyFill="1" applyBorder="1"/>
    <xf numFmtId="1" fontId="27" fillId="4" borderId="33" xfId="0" applyNumberFormat="1" applyFont="1" applyFill="1" applyBorder="1" applyAlignment="1">
      <alignment horizontal="right"/>
    </xf>
    <xf numFmtId="0" fontId="1" fillId="4" borderId="29" xfId="0" applyFont="1" applyFill="1" applyBorder="1"/>
    <xf numFmtId="0" fontId="1" fillId="4" borderId="28" xfId="0" applyFont="1" applyFill="1" applyBorder="1"/>
    <xf numFmtId="0" fontId="31" fillId="4" borderId="28" xfId="0" applyFont="1" applyFill="1" applyBorder="1" applyAlignment="1">
      <alignment vertical="center"/>
    </xf>
    <xf numFmtId="0" fontId="32" fillId="5" borderId="41" xfId="0" applyFont="1" applyFill="1" applyBorder="1" applyAlignment="1">
      <alignment horizontal="center" vertical="center"/>
    </xf>
    <xf numFmtId="0" fontId="34" fillId="6" borderId="44" xfId="0" applyFont="1" applyFill="1" applyBorder="1" applyAlignment="1">
      <alignment vertical="center"/>
    </xf>
    <xf numFmtId="0" fontId="14" fillId="4" borderId="28" xfId="0" applyFont="1" applyFill="1" applyBorder="1" applyAlignment="1">
      <alignment vertical="center"/>
    </xf>
    <xf numFmtId="0" fontId="36" fillId="5" borderId="47" xfId="0" applyFont="1" applyFill="1" applyBorder="1" applyAlignment="1">
      <alignment horizontal="center"/>
    </xf>
    <xf numFmtId="0" fontId="36" fillId="6" borderId="47" xfId="0" applyFont="1" applyFill="1" applyBorder="1" applyAlignment="1">
      <alignment horizontal="center"/>
    </xf>
    <xf numFmtId="0" fontId="36" fillId="5" borderId="50" xfId="0" applyFont="1" applyFill="1" applyBorder="1" applyAlignment="1">
      <alignment horizontal="center"/>
    </xf>
    <xf numFmtId="0" fontId="36" fillId="6" borderId="50" xfId="0" applyFont="1" applyFill="1" applyBorder="1" applyAlignment="1">
      <alignment horizontal="center"/>
    </xf>
    <xf numFmtId="0" fontId="36" fillId="5" borderId="54" xfId="0" applyFont="1" applyFill="1" applyBorder="1" applyAlignment="1">
      <alignment horizontal="center"/>
    </xf>
    <xf numFmtId="0" fontId="36" fillId="6" borderId="54" xfId="0" applyFont="1" applyFill="1" applyBorder="1" applyAlignment="1">
      <alignment horizontal="center"/>
    </xf>
    <xf numFmtId="0" fontId="14" fillId="9" borderId="28" xfId="0" applyFont="1" applyFill="1" applyBorder="1" applyAlignment="1">
      <alignment vertical="center"/>
    </xf>
    <xf numFmtId="0" fontId="1" fillId="4" borderId="57" xfId="0" applyFont="1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2" fillId="3" borderId="57" xfId="0" applyFont="1" applyFill="1" applyBorder="1"/>
    <xf numFmtId="0" fontId="2" fillId="3" borderId="58" xfId="0" applyFont="1" applyFill="1" applyBorder="1"/>
    <xf numFmtId="0" fontId="2" fillId="3" borderId="59" xfId="0" applyFont="1" applyFill="1" applyBorder="1"/>
    <xf numFmtId="0" fontId="1" fillId="3" borderId="62" xfId="0" applyFont="1" applyFill="1" applyBorder="1"/>
    <xf numFmtId="0" fontId="1" fillId="3" borderId="28" xfId="0" applyFont="1" applyFill="1" applyBorder="1" applyAlignment="1">
      <alignment shrinkToFit="1"/>
    </xf>
    <xf numFmtId="0" fontId="1" fillId="3" borderId="28" xfId="0" applyFont="1" applyFill="1" applyBorder="1"/>
    <xf numFmtId="0" fontId="2" fillId="3" borderId="28" xfId="0" applyFont="1" applyFill="1" applyBorder="1"/>
    <xf numFmtId="0" fontId="2" fillId="3" borderId="63" xfId="0" applyFont="1" applyFill="1" applyBorder="1"/>
    <xf numFmtId="0" fontId="2" fillId="3" borderId="64" xfId="0" applyFont="1" applyFill="1" applyBorder="1"/>
    <xf numFmtId="0" fontId="40" fillId="3" borderId="28" xfId="0" applyFont="1" applyFill="1" applyBorder="1"/>
    <xf numFmtId="0" fontId="2" fillId="3" borderId="65" xfId="0" applyFont="1" applyFill="1" applyBorder="1"/>
    <xf numFmtId="0" fontId="41" fillId="3" borderId="28" xfId="0" applyFont="1" applyFill="1" applyBorder="1"/>
    <xf numFmtId="0" fontId="35" fillId="3" borderId="28" xfId="0" applyFont="1" applyFill="1" applyBorder="1"/>
    <xf numFmtId="0" fontId="1" fillId="3" borderId="65" xfId="0" applyFont="1" applyFill="1" applyBorder="1" applyAlignment="1">
      <alignment shrinkToFit="1"/>
    </xf>
    <xf numFmtId="0" fontId="42" fillId="0" borderId="0" xfId="0" applyFont="1"/>
    <xf numFmtId="0" fontId="43" fillId="3" borderId="62" xfId="0" applyFont="1" applyFill="1" applyBorder="1"/>
    <xf numFmtId="0" fontId="43" fillId="3" borderId="28" xfId="0" applyFont="1" applyFill="1" applyBorder="1" applyAlignment="1">
      <alignment shrinkToFit="1"/>
    </xf>
    <xf numFmtId="0" fontId="43" fillId="3" borderId="28" xfId="0" applyFont="1" applyFill="1" applyBorder="1"/>
    <xf numFmtId="0" fontId="43" fillId="3" borderId="65" xfId="0" applyFont="1" applyFill="1" applyBorder="1" applyAlignment="1">
      <alignment shrinkToFit="1"/>
    </xf>
    <xf numFmtId="0" fontId="1" fillId="8" borderId="69" xfId="0" applyFont="1" applyFill="1" applyBorder="1" applyAlignment="1">
      <alignment shrinkToFit="1"/>
    </xf>
    <xf numFmtId="0" fontId="14" fillId="12" borderId="73" xfId="0" applyFont="1" applyFill="1" applyBorder="1" applyAlignment="1">
      <alignment vertical="center"/>
    </xf>
    <xf numFmtId="0" fontId="14" fillId="12" borderId="28" xfId="0" applyFont="1" applyFill="1" applyBorder="1" applyAlignment="1">
      <alignment vertical="center"/>
    </xf>
    <xf numFmtId="0" fontId="1" fillId="8" borderId="28" xfId="0" applyFont="1" applyFill="1" applyBorder="1" applyAlignment="1">
      <alignment shrinkToFit="1"/>
    </xf>
    <xf numFmtId="0" fontId="14" fillId="12" borderId="74" xfId="0" applyFont="1" applyFill="1" applyBorder="1" applyAlignment="1">
      <alignment vertical="center"/>
    </xf>
    <xf numFmtId="0" fontId="36" fillId="13" borderId="75" xfId="0" applyFont="1" applyFill="1" applyBorder="1" applyAlignment="1">
      <alignment horizontal="center"/>
    </xf>
    <xf numFmtId="0" fontId="36" fillId="13" borderId="47" xfId="0" applyFont="1" applyFill="1" applyBorder="1" applyAlignment="1">
      <alignment horizontal="center"/>
    </xf>
    <xf numFmtId="0" fontId="46" fillId="12" borderId="76" xfId="0" applyFont="1" applyFill="1" applyBorder="1" applyAlignment="1">
      <alignment horizontal="left"/>
    </xf>
    <xf numFmtId="0" fontId="46" fillId="12" borderId="77" xfId="0" applyFont="1" applyFill="1" applyBorder="1" applyAlignment="1">
      <alignment shrinkToFit="1"/>
    </xf>
    <xf numFmtId="0" fontId="36" fillId="13" borderId="78" xfId="0" applyFont="1" applyFill="1" applyBorder="1" applyAlignment="1">
      <alignment horizontal="center"/>
    </xf>
    <xf numFmtId="0" fontId="36" fillId="13" borderId="50" xfId="0" applyFont="1" applyFill="1" applyBorder="1" applyAlignment="1">
      <alignment horizontal="center"/>
    </xf>
    <xf numFmtId="49" fontId="46" fillId="12" borderId="76" xfId="0" applyNumberFormat="1" applyFont="1" applyFill="1" applyBorder="1" applyAlignment="1">
      <alignment horizontal="left"/>
    </xf>
    <xf numFmtId="0" fontId="46" fillId="12" borderId="79" xfId="0" applyFont="1" applyFill="1" applyBorder="1" applyAlignment="1">
      <alignment shrinkToFit="1"/>
    </xf>
    <xf numFmtId="0" fontId="1" fillId="8" borderId="73" xfId="0" applyFont="1" applyFill="1" applyBorder="1" applyAlignment="1">
      <alignment shrinkToFit="1"/>
    </xf>
    <xf numFmtId="0" fontId="1" fillId="8" borderId="74" xfId="0" applyFont="1" applyFill="1" applyBorder="1"/>
    <xf numFmtId="49" fontId="45" fillId="12" borderId="76" xfId="0" applyNumberFormat="1" applyFont="1" applyFill="1" applyBorder="1" applyAlignment="1">
      <alignment horizontal="left"/>
    </xf>
    <xf numFmtId="0" fontId="46" fillId="12" borderId="85" xfId="0" applyFont="1" applyFill="1" applyBorder="1" applyAlignment="1">
      <alignment shrinkToFit="1"/>
    </xf>
    <xf numFmtId="0" fontId="46" fillId="12" borderId="86" xfId="0" applyFont="1" applyFill="1" applyBorder="1" applyAlignment="1">
      <alignment shrinkToFit="1"/>
    </xf>
    <xf numFmtId="0" fontId="36" fillId="13" borderId="87" xfId="0" applyFont="1" applyFill="1" applyBorder="1" applyAlignment="1">
      <alignment horizontal="center"/>
    </xf>
    <xf numFmtId="49" fontId="46" fillId="12" borderId="88" xfId="0" applyNumberFormat="1" applyFont="1" applyFill="1" applyBorder="1" applyAlignment="1">
      <alignment horizontal="left"/>
    </xf>
    <xf numFmtId="0" fontId="46" fillId="12" borderId="89" xfId="0" applyFont="1" applyFill="1" applyBorder="1" applyAlignment="1">
      <alignment shrinkToFit="1"/>
    </xf>
    <xf numFmtId="0" fontId="1" fillId="8" borderId="90" xfId="0" applyFont="1" applyFill="1" applyBorder="1" applyAlignment="1">
      <alignment shrinkToFit="1"/>
    </xf>
    <xf numFmtId="0" fontId="36" fillId="13" borderId="91" xfId="0" applyFont="1" applyFill="1" applyBorder="1" applyAlignment="1">
      <alignment horizontal="center"/>
    </xf>
    <xf numFmtId="0" fontId="46" fillId="12" borderId="92" xfId="0" applyFont="1" applyFill="1" applyBorder="1" applyAlignment="1">
      <alignment shrinkToFit="1"/>
    </xf>
    <xf numFmtId="49" fontId="1" fillId="3" borderId="28" xfId="0" applyNumberFormat="1" applyFont="1" applyFill="1" applyBorder="1" applyAlignment="1">
      <alignment shrinkToFit="1"/>
    </xf>
    <xf numFmtId="0" fontId="1" fillId="3" borderId="93" xfId="0" applyFont="1" applyFill="1" applyBorder="1"/>
    <xf numFmtId="0" fontId="2" fillId="3" borderId="93" xfId="0" applyFont="1" applyFill="1" applyBorder="1"/>
    <xf numFmtId="0" fontId="2" fillId="3" borderId="94" xfId="0" applyFont="1" applyFill="1" applyBorder="1"/>
    <xf numFmtId="0" fontId="2" fillId="3" borderId="95" xfId="0" applyFont="1" applyFill="1" applyBorder="1"/>
    <xf numFmtId="0" fontId="2" fillId="3" borderId="96" xfId="0" applyFont="1" applyFill="1" applyBorder="1"/>
    <xf numFmtId="0" fontId="2" fillId="3" borderId="97" xfId="0" applyFont="1" applyFill="1" applyBorder="1"/>
    <xf numFmtId="0" fontId="2" fillId="3" borderId="98" xfId="0" applyFont="1" applyFill="1" applyBorder="1"/>
    <xf numFmtId="0" fontId="2" fillId="3" borderId="99" xfId="0" applyFont="1" applyFill="1" applyBorder="1"/>
    <xf numFmtId="0" fontId="47" fillId="3" borderId="28" xfId="0" applyFont="1" applyFill="1" applyBorder="1"/>
    <xf numFmtId="0" fontId="49" fillId="3" borderId="28" xfId="0" applyFont="1" applyFill="1" applyBorder="1"/>
    <xf numFmtId="0" fontId="50" fillId="3" borderId="28" xfId="0" applyFont="1" applyFill="1" applyBorder="1"/>
    <xf numFmtId="0" fontId="2" fillId="3" borderId="103" xfId="0" applyFont="1" applyFill="1" applyBorder="1"/>
    <xf numFmtId="0" fontId="2" fillId="3" borderId="104" xfId="0" applyFont="1" applyFill="1" applyBorder="1"/>
    <xf numFmtId="0" fontId="2" fillId="3" borderId="105" xfId="0" applyFont="1" applyFill="1" applyBorder="1"/>
    <xf numFmtId="0" fontId="22" fillId="2" borderId="22" xfId="0" applyFont="1" applyFill="1" applyBorder="1" applyAlignment="1">
      <alignment vertical="center"/>
    </xf>
    <xf numFmtId="0" fontId="1" fillId="14" borderId="106" xfId="0" applyFont="1" applyFill="1" applyBorder="1"/>
    <xf numFmtId="49" fontId="27" fillId="14" borderId="107" xfId="0" applyNumberFormat="1" applyFont="1" applyFill="1" applyBorder="1" applyAlignment="1">
      <alignment horizontal="left"/>
    </xf>
    <xf numFmtId="0" fontId="28" fillId="14" borderId="107" xfId="0" applyFont="1" applyFill="1" applyBorder="1"/>
    <xf numFmtId="0" fontId="51" fillId="14" borderId="108" xfId="0" applyFont="1" applyFill="1" applyBorder="1" applyAlignment="1">
      <alignment horizontal="center"/>
    </xf>
    <xf numFmtId="0" fontId="1" fillId="15" borderId="109" xfId="0" applyFont="1" applyFill="1" applyBorder="1"/>
    <xf numFmtId="0" fontId="44" fillId="15" borderId="110" xfId="0" applyFont="1" applyFill="1" applyBorder="1" applyAlignment="1">
      <alignment horizontal="left" vertical="center"/>
    </xf>
    <xf numFmtId="0" fontId="33" fillId="15" borderId="110" xfId="0" applyFont="1" applyFill="1" applyBorder="1"/>
    <xf numFmtId="0" fontId="33" fillId="15" borderId="111" xfId="0" applyFont="1" applyFill="1" applyBorder="1"/>
    <xf numFmtId="0" fontId="52" fillId="16" borderId="112" xfId="0" applyFont="1" applyFill="1" applyBorder="1"/>
    <xf numFmtId="0" fontId="53" fillId="16" borderId="113" xfId="0" applyFont="1" applyFill="1" applyBorder="1" applyAlignment="1">
      <alignment horizontal="left" vertical="center"/>
    </xf>
    <xf numFmtId="0" fontId="54" fillId="16" borderId="113" xfId="0" applyFont="1" applyFill="1" applyBorder="1"/>
    <xf numFmtId="0" fontId="54" fillId="16" borderId="114" xfId="0" applyFont="1" applyFill="1" applyBorder="1"/>
    <xf numFmtId="0" fontId="16" fillId="15" borderId="118" xfId="0" applyFont="1" applyFill="1" applyBorder="1"/>
    <xf numFmtId="0" fontId="14" fillId="15" borderId="28" xfId="0" applyFont="1" applyFill="1" applyBorder="1" applyAlignment="1">
      <alignment horizontal="left"/>
    </xf>
    <xf numFmtId="0" fontId="9" fillId="15" borderId="28" xfId="0" applyFont="1" applyFill="1" applyBorder="1" applyAlignment="1">
      <alignment horizontal="left"/>
    </xf>
    <xf numFmtId="0" fontId="9" fillId="15" borderId="119" xfId="0" applyFont="1" applyFill="1" applyBorder="1" applyAlignment="1">
      <alignment horizontal="left"/>
    </xf>
    <xf numFmtId="0" fontId="16" fillId="16" borderId="120" xfId="0" applyFont="1" applyFill="1" applyBorder="1" applyAlignment="1">
      <alignment horizontal="left"/>
    </xf>
    <xf numFmtId="0" fontId="14" fillId="16" borderId="28" xfId="0" applyFont="1" applyFill="1" applyBorder="1"/>
    <xf numFmtId="0" fontId="9" fillId="16" borderId="28" xfId="0" applyFont="1" applyFill="1" applyBorder="1" applyAlignment="1">
      <alignment shrinkToFit="1"/>
    </xf>
    <xf numFmtId="0" fontId="9" fillId="16" borderId="121" xfId="0" applyFont="1" applyFill="1" applyBorder="1" applyAlignment="1">
      <alignment shrinkToFit="1"/>
    </xf>
    <xf numFmtId="0" fontId="3" fillId="3" borderId="29" xfId="0" applyFont="1" applyFill="1" applyBorder="1"/>
    <xf numFmtId="0" fontId="14" fillId="15" borderId="28" xfId="0" applyFont="1" applyFill="1" applyBorder="1" applyAlignment="1"/>
    <xf numFmtId="0" fontId="9" fillId="15" borderId="28" xfId="0" applyFont="1" applyFill="1" applyBorder="1" applyAlignment="1"/>
    <xf numFmtId="0" fontId="9" fillId="15" borderId="119" xfId="0" applyFont="1" applyFill="1" applyBorder="1" applyAlignment="1"/>
    <xf numFmtId="0" fontId="16" fillId="16" borderId="120" xfId="0" applyFont="1" applyFill="1" applyBorder="1" applyAlignment="1"/>
    <xf numFmtId="0" fontId="14" fillId="15" borderId="28" xfId="0" applyFont="1" applyFill="1" applyBorder="1"/>
    <xf numFmtId="0" fontId="9" fillId="15" borderId="28" xfId="0" applyFont="1" applyFill="1" applyBorder="1" applyAlignment="1">
      <alignment shrinkToFit="1"/>
    </xf>
    <xf numFmtId="0" fontId="9" fillId="15" borderId="119" xfId="0" applyFont="1" applyFill="1" applyBorder="1" applyAlignment="1">
      <alignment shrinkToFit="1"/>
    </xf>
    <xf numFmtId="0" fontId="16" fillId="16" borderId="120" xfId="0" applyFont="1" applyFill="1" applyBorder="1"/>
    <xf numFmtId="0" fontId="16" fillId="14" borderId="118" xfId="0" applyFont="1" applyFill="1" applyBorder="1"/>
    <xf numFmtId="49" fontId="56" fillId="14" borderId="28" xfId="0" applyNumberFormat="1" applyFont="1" applyFill="1" applyBorder="1" applyAlignment="1">
      <alignment horizontal="left"/>
    </xf>
    <xf numFmtId="0" fontId="57" fillId="14" borderId="28" xfId="0" applyFont="1" applyFill="1" applyBorder="1"/>
    <xf numFmtId="0" fontId="58" fillId="14" borderId="127" xfId="0" applyFont="1" applyFill="1" applyBorder="1" applyAlignment="1">
      <alignment horizontal="center"/>
    </xf>
    <xf numFmtId="0" fontId="1" fillId="14" borderId="128" xfId="0" applyFont="1" applyFill="1" applyBorder="1"/>
    <xf numFmtId="49" fontId="27" fillId="14" borderId="129" xfId="0" applyNumberFormat="1" applyFont="1" applyFill="1" applyBorder="1" applyAlignment="1">
      <alignment horizontal="left"/>
    </xf>
    <xf numFmtId="0" fontId="28" fillId="14" borderId="129" xfId="0" applyFont="1" applyFill="1" applyBorder="1"/>
    <xf numFmtId="0" fontId="51" fillId="14" borderId="130" xfId="0" applyFont="1" applyFill="1" applyBorder="1" applyAlignment="1">
      <alignment horizontal="center"/>
    </xf>
    <xf numFmtId="0" fontId="1" fillId="15" borderId="118" xfId="0" applyFont="1" applyFill="1" applyBorder="1"/>
    <xf numFmtId="0" fontId="1" fillId="15" borderId="28" xfId="0" applyFont="1" applyFill="1" applyBorder="1"/>
    <xf numFmtId="0" fontId="1" fillId="15" borderId="119" xfId="0" applyFont="1" applyFill="1" applyBorder="1"/>
    <xf numFmtId="0" fontId="1" fillId="16" borderId="120" xfId="0" applyFont="1" applyFill="1" applyBorder="1"/>
    <xf numFmtId="0" fontId="1" fillId="16" borderId="28" xfId="0" applyFont="1" applyFill="1" applyBorder="1"/>
    <xf numFmtId="0" fontId="1" fillId="16" borderId="121" xfId="0" applyFont="1" applyFill="1" applyBorder="1"/>
    <xf numFmtId="0" fontId="53" fillId="15" borderId="110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shrinkToFit="1"/>
    </xf>
    <xf numFmtId="0" fontId="36" fillId="8" borderId="137" xfId="0" applyFont="1" applyFill="1" applyBorder="1" applyAlignment="1">
      <alignment horizontal="center"/>
    </xf>
    <xf numFmtId="0" fontId="36" fillId="8" borderId="144" xfId="0" applyFont="1" applyFill="1" applyBorder="1" applyAlignment="1">
      <alignment horizontal="center"/>
    </xf>
    <xf numFmtId="0" fontId="1" fillId="15" borderId="149" xfId="0" applyFont="1" applyFill="1" applyBorder="1"/>
    <xf numFmtId="0" fontId="1" fillId="15" borderId="150" xfId="0" applyFont="1" applyFill="1" applyBorder="1"/>
    <xf numFmtId="0" fontId="1" fillId="8" borderId="151" xfId="0" applyFont="1" applyFill="1" applyBorder="1"/>
    <xf numFmtId="0" fontId="1" fillId="8" borderId="152" xfId="0" applyFont="1" applyFill="1" applyBorder="1"/>
    <xf numFmtId="0" fontId="1" fillId="8" borderId="153" xfId="0" applyFont="1" applyFill="1" applyBorder="1"/>
    <xf numFmtId="0" fontId="1" fillId="8" borderId="154" xfId="0" applyFont="1" applyFill="1" applyBorder="1"/>
    <xf numFmtId="0" fontId="1" fillId="8" borderId="155" xfId="0" applyFont="1" applyFill="1" applyBorder="1"/>
    <xf numFmtId="0" fontId="1" fillId="8" borderId="156" xfId="0" applyFont="1" applyFill="1" applyBorder="1"/>
    <xf numFmtId="0" fontId="9" fillId="16" borderId="28" xfId="0" applyFont="1" applyFill="1" applyBorder="1" applyAlignment="1">
      <alignment shrinkToFit="1"/>
    </xf>
    <xf numFmtId="0" fontId="9" fillId="16" borderId="121" xfId="0" applyFont="1" applyFill="1" applyBorder="1" applyAlignment="1">
      <alignment shrinkToFit="1"/>
    </xf>
    <xf numFmtId="0" fontId="36" fillId="8" borderId="163" xfId="0" applyFont="1" applyFill="1" applyBorder="1" applyAlignment="1">
      <alignment horizontal="center"/>
    </xf>
    <xf numFmtId="0" fontId="36" fillId="8" borderId="167" xfId="0" applyFont="1" applyFill="1" applyBorder="1" applyAlignment="1">
      <alignment horizontal="center"/>
    </xf>
    <xf numFmtId="0" fontId="36" fillId="8" borderId="171" xfId="0" applyFont="1" applyFill="1" applyBorder="1" applyAlignment="1">
      <alignment horizontal="center"/>
    </xf>
    <xf numFmtId="0" fontId="36" fillId="8" borderId="173" xfId="0" applyFont="1" applyFill="1" applyBorder="1" applyAlignment="1">
      <alignment horizontal="center"/>
    </xf>
    <xf numFmtId="0" fontId="1" fillId="16" borderId="174" xfId="0" applyFont="1" applyFill="1" applyBorder="1"/>
    <xf numFmtId="0" fontId="1" fillId="16" borderId="175" xfId="0" applyFont="1" applyFill="1" applyBorder="1"/>
    <xf numFmtId="0" fontId="1" fillId="16" borderId="176" xfId="0" applyFont="1" applyFill="1" applyBorder="1"/>
    <xf numFmtId="0" fontId="1" fillId="8" borderId="177" xfId="0" applyFont="1" applyFill="1" applyBorder="1"/>
    <xf numFmtId="0" fontId="1" fillId="8" borderId="178" xfId="0" applyFont="1" applyFill="1" applyBorder="1"/>
    <xf numFmtId="0" fontId="1" fillId="8" borderId="179" xfId="0" applyFont="1" applyFill="1" applyBorder="1"/>
    <xf numFmtId="0" fontId="1" fillId="8" borderId="180" xfId="0" applyFont="1" applyFill="1" applyBorder="1"/>
    <xf numFmtId="0" fontId="61" fillId="2" borderId="22" xfId="0" applyFont="1" applyFill="1" applyBorder="1" applyAlignment="1">
      <alignment vertical="center"/>
    </xf>
    <xf numFmtId="0" fontId="61" fillId="2" borderId="26" xfId="0" applyFont="1" applyFill="1" applyBorder="1" applyAlignment="1">
      <alignment vertical="center"/>
    </xf>
    <xf numFmtId="0" fontId="1" fillId="3" borderId="181" xfId="0" applyFont="1" applyFill="1" applyBorder="1" applyAlignment="1">
      <alignment shrinkToFit="1"/>
    </xf>
    <xf numFmtId="0" fontId="1" fillId="3" borderId="182" xfId="0" applyFont="1" applyFill="1" applyBorder="1" applyAlignment="1">
      <alignment shrinkToFit="1"/>
    </xf>
    <xf numFmtId="0" fontId="1" fillId="3" borderId="182" xfId="0" applyFont="1" applyFill="1" applyBorder="1"/>
    <xf numFmtId="0" fontId="2" fillId="3" borderId="183" xfId="0" applyFont="1" applyFill="1" applyBorder="1"/>
    <xf numFmtId="0" fontId="1" fillId="3" borderId="184" xfId="0" applyFont="1" applyFill="1" applyBorder="1" applyAlignment="1">
      <alignment shrinkToFit="1"/>
    </xf>
    <xf numFmtId="0" fontId="2" fillId="3" borderId="185" xfId="0" applyFont="1" applyFill="1" applyBorder="1"/>
    <xf numFmtId="0" fontId="62" fillId="3" borderId="28" xfId="0" applyFont="1" applyFill="1" applyBorder="1" applyAlignment="1">
      <alignment vertical="top"/>
    </xf>
    <xf numFmtId="0" fontId="1" fillId="3" borderId="185" xfId="0" applyFont="1" applyFill="1" applyBorder="1" applyAlignment="1">
      <alignment shrinkToFit="1"/>
    </xf>
    <xf numFmtId="0" fontId="43" fillId="3" borderId="184" xfId="0" applyFont="1" applyFill="1" applyBorder="1" applyAlignment="1">
      <alignment shrinkToFit="1"/>
    </xf>
    <xf numFmtId="0" fontId="63" fillId="3" borderId="28" xfId="0" applyFont="1" applyFill="1" applyBorder="1"/>
    <xf numFmtId="0" fontId="64" fillId="3" borderId="28" xfId="0" applyFont="1" applyFill="1" applyBorder="1"/>
    <xf numFmtId="0" fontId="43" fillId="3" borderId="185" xfId="0" applyFont="1" applyFill="1" applyBorder="1" applyAlignment="1">
      <alignment shrinkToFit="1"/>
    </xf>
    <xf numFmtId="0" fontId="62" fillId="3" borderId="28" xfId="0" applyFont="1" applyFill="1" applyBorder="1"/>
    <xf numFmtId="0" fontId="41" fillId="3" borderId="28" xfId="0" applyFont="1" applyFill="1" applyBorder="1" applyAlignment="1">
      <alignment vertical="top"/>
    </xf>
    <xf numFmtId="0" fontId="65" fillId="3" borderId="28" xfId="0" applyFont="1" applyFill="1" applyBorder="1"/>
    <xf numFmtId="0" fontId="1" fillId="3" borderId="186" xfId="0" applyFont="1" applyFill="1" applyBorder="1" applyAlignment="1">
      <alignment shrinkToFit="1"/>
    </xf>
    <xf numFmtId="0" fontId="1" fillId="3" borderId="187" xfId="0" applyFont="1" applyFill="1" applyBorder="1" applyAlignment="1">
      <alignment shrinkToFit="1"/>
    </xf>
    <xf numFmtId="49" fontId="1" fillId="3" borderId="187" xfId="0" applyNumberFormat="1" applyFont="1" applyFill="1" applyBorder="1" applyAlignment="1">
      <alignment shrinkToFit="1"/>
    </xf>
    <xf numFmtId="0" fontId="1" fillId="3" borderId="187" xfId="0" applyFont="1" applyFill="1" applyBorder="1"/>
    <xf numFmtId="0" fontId="1" fillId="3" borderId="188" xfId="0" applyFont="1" applyFill="1" applyBorder="1" applyAlignment="1">
      <alignment shrinkToFit="1"/>
    </xf>
    <xf numFmtId="0" fontId="66" fillId="3" borderId="28" xfId="0" applyFont="1" applyFill="1" applyBorder="1"/>
    <xf numFmtId="0" fontId="48" fillId="3" borderId="28" xfId="0" applyFont="1" applyFill="1" applyBorder="1"/>
    <xf numFmtId="0" fontId="2" fillId="0" borderId="189" xfId="0" applyFont="1" applyBorder="1"/>
    <xf numFmtId="0" fontId="2" fillId="20" borderId="28" xfId="0" applyFont="1" applyFill="1" applyBorder="1"/>
    <xf numFmtId="0" fontId="67" fillId="2" borderId="22" xfId="0" applyFont="1" applyFill="1" applyBorder="1" applyAlignment="1">
      <alignment vertical="center"/>
    </xf>
    <xf numFmtId="0" fontId="68" fillId="2" borderId="22" xfId="0" applyFont="1" applyFill="1" applyBorder="1" applyAlignment="1">
      <alignment vertical="center"/>
    </xf>
    <xf numFmtId="0" fontId="3" fillId="20" borderId="28" xfId="0" applyFont="1" applyFill="1" applyBorder="1"/>
    <xf numFmtId="0" fontId="3" fillId="4" borderId="27" xfId="0" applyFont="1" applyFill="1" applyBorder="1"/>
    <xf numFmtId="0" fontId="25" fillId="4" borderId="28" xfId="0" applyFont="1" applyFill="1" applyBorder="1"/>
    <xf numFmtId="0" fontId="69" fillId="4" borderId="28" xfId="0" applyFont="1" applyFill="1" applyBorder="1"/>
    <xf numFmtId="0" fontId="26" fillId="4" borderId="29" xfId="0" applyFont="1" applyFill="1" applyBorder="1"/>
    <xf numFmtId="0" fontId="2" fillId="21" borderId="190" xfId="0" applyFont="1" applyFill="1" applyBorder="1"/>
    <xf numFmtId="0" fontId="2" fillId="21" borderId="191" xfId="0" applyFont="1" applyFill="1" applyBorder="1"/>
    <xf numFmtId="0" fontId="70" fillId="21" borderId="191" xfId="0" applyFont="1" applyFill="1" applyBorder="1"/>
    <xf numFmtId="0" fontId="2" fillId="21" borderId="192" xfId="0" applyFont="1" applyFill="1" applyBorder="1"/>
    <xf numFmtId="0" fontId="2" fillId="4" borderId="29" xfId="0" applyFont="1" applyFill="1" applyBorder="1"/>
    <xf numFmtId="0" fontId="2" fillId="21" borderId="193" xfId="0" applyFont="1" applyFill="1" applyBorder="1"/>
    <xf numFmtId="49" fontId="1" fillId="21" borderId="194" xfId="0" applyNumberFormat="1" applyFont="1" applyFill="1" applyBorder="1" applyAlignment="1">
      <alignment horizontal="left"/>
    </xf>
    <xf numFmtId="0" fontId="71" fillId="21" borderId="194" xfId="0" applyFont="1" applyFill="1" applyBorder="1" applyAlignment="1">
      <alignment vertical="center"/>
    </xf>
    <xf numFmtId="0" fontId="72" fillId="21" borderId="194" xfId="0" applyFont="1" applyFill="1" applyBorder="1"/>
    <xf numFmtId="49" fontId="73" fillId="21" borderId="194" xfId="0" applyNumberFormat="1" applyFont="1" applyFill="1" applyBorder="1" applyAlignment="1">
      <alignment horizontal="left"/>
    </xf>
    <xf numFmtId="0" fontId="74" fillId="21" borderId="195" xfId="0" applyFont="1" applyFill="1" applyBorder="1"/>
    <xf numFmtId="1" fontId="73" fillId="21" borderId="28" xfId="0" applyNumberFormat="1" applyFont="1" applyFill="1" applyBorder="1" applyAlignment="1">
      <alignment horizontal="left" vertical="top"/>
    </xf>
    <xf numFmtId="0" fontId="71" fillId="21" borderId="28" xfId="0" applyFont="1" applyFill="1" applyBorder="1" applyAlignment="1">
      <alignment vertical="center"/>
    </xf>
    <xf numFmtId="0" fontId="73" fillId="21" borderId="28" xfId="0" applyFont="1" applyFill="1" applyBorder="1" applyAlignment="1">
      <alignment horizontal="center" vertical="top"/>
    </xf>
    <xf numFmtId="0" fontId="2" fillId="21" borderId="195" xfId="0" applyFont="1" applyFill="1" applyBorder="1"/>
    <xf numFmtId="0" fontId="2" fillId="0" borderId="199" xfId="0" applyFont="1" applyBorder="1"/>
    <xf numFmtId="0" fontId="2" fillId="0" borderId="200" xfId="0" applyFont="1" applyBorder="1"/>
    <xf numFmtId="0" fontId="2" fillId="0" borderId="201" xfId="0" applyFont="1" applyBorder="1"/>
    <xf numFmtId="0" fontId="1" fillId="12" borderId="193" xfId="0" applyFont="1" applyFill="1" applyBorder="1" applyAlignment="1">
      <alignment vertical="center"/>
    </xf>
    <xf numFmtId="0" fontId="75" fillId="12" borderId="28" xfId="0" applyFont="1" applyFill="1" applyBorder="1" applyAlignment="1">
      <alignment vertical="center"/>
    </xf>
    <xf numFmtId="0" fontId="77" fillId="12" borderId="28" xfId="0" applyFont="1" applyFill="1" applyBorder="1" applyAlignment="1">
      <alignment horizontal="center"/>
    </xf>
    <xf numFmtId="0" fontId="78" fillId="9" borderId="205" xfId="0" applyFont="1" applyFill="1" applyBorder="1" applyAlignment="1">
      <alignment horizontal="center"/>
    </xf>
    <xf numFmtId="0" fontId="75" fillId="12" borderId="28" xfId="0" applyFont="1" applyFill="1" applyBorder="1" applyAlignment="1">
      <alignment horizontal="center"/>
    </xf>
    <xf numFmtId="0" fontId="76" fillId="9" borderId="206" xfId="0" applyFont="1" applyFill="1" applyBorder="1" applyAlignment="1">
      <alignment horizontal="center"/>
    </xf>
    <xf numFmtId="0" fontId="1" fillId="12" borderId="195" xfId="0" applyFont="1" applyFill="1" applyBorder="1" applyAlignment="1">
      <alignment vertical="center"/>
    </xf>
    <xf numFmtId="0" fontId="2" fillId="0" borderId="207" xfId="0" applyFont="1" applyBorder="1"/>
    <xf numFmtId="0" fontId="2" fillId="0" borderId="208" xfId="0" applyFont="1" applyBorder="1"/>
    <xf numFmtId="0" fontId="1" fillId="12" borderId="193" xfId="0" applyFont="1" applyFill="1" applyBorder="1"/>
    <xf numFmtId="0" fontId="1" fillId="12" borderId="195" xfId="0" applyFont="1" applyFill="1" applyBorder="1"/>
    <xf numFmtId="0" fontId="80" fillId="15" borderId="209" xfId="0" applyFont="1" applyFill="1" applyBorder="1" applyAlignment="1">
      <alignment horizontal="center" vertical="center" shrinkToFit="1"/>
    </xf>
    <xf numFmtId="0" fontId="77" fillId="6" borderId="210" xfId="0" applyFont="1" applyFill="1" applyBorder="1" applyAlignment="1">
      <alignment horizontal="left" shrinkToFit="1"/>
    </xf>
    <xf numFmtId="0" fontId="15" fillId="7" borderId="211" xfId="0" applyFont="1" applyFill="1" applyBorder="1" applyAlignment="1">
      <alignment horizontal="center"/>
    </xf>
    <xf numFmtId="0" fontId="75" fillId="12" borderId="28" xfId="0" applyFont="1" applyFill="1" applyBorder="1"/>
    <xf numFmtId="0" fontId="82" fillId="12" borderId="214" xfId="0" applyFont="1" applyFill="1" applyBorder="1" applyAlignment="1">
      <alignment horizontal="center" vertical="center"/>
    </xf>
    <xf numFmtId="9" fontId="82" fillId="12" borderId="215" xfId="0" applyNumberFormat="1" applyFont="1" applyFill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0" borderId="207" xfId="0" applyFont="1" applyBorder="1" applyAlignment="1">
      <alignment horizontal="center"/>
    </xf>
    <xf numFmtId="0" fontId="83" fillId="0" borderId="216" xfId="0" applyFont="1" applyBorder="1" applyAlignment="1">
      <alignment horizontal="center"/>
    </xf>
    <xf numFmtId="0" fontId="15" fillId="7" borderId="219" xfId="0" applyFont="1" applyFill="1" applyBorder="1" applyAlignment="1">
      <alignment horizontal="center"/>
    </xf>
    <xf numFmtId="0" fontId="84" fillId="0" borderId="0" xfId="0" applyFont="1" applyAlignment="1"/>
    <xf numFmtId="0" fontId="82" fillId="12" borderId="220" xfId="0" applyFont="1" applyFill="1" applyBorder="1" applyAlignment="1">
      <alignment horizontal="center" vertical="center"/>
    </xf>
    <xf numFmtId="9" fontId="82" fillId="12" borderId="221" xfId="0" applyNumberFormat="1" applyFont="1" applyFill="1" applyBorder="1" applyAlignment="1">
      <alignment horizontal="center"/>
    </xf>
    <xf numFmtId="0" fontId="83" fillId="0" borderId="206" xfId="0" applyFont="1" applyBorder="1" applyAlignment="1">
      <alignment horizontal="center"/>
    </xf>
    <xf numFmtId="0" fontId="77" fillId="6" borderId="222" xfId="0" applyFont="1" applyFill="1" applyBorder="1" applyAlignment="1">
      <alignment horizontal="center" shrinkToFit="1"/>
    </xf>
    <xf numFmtId="0" fontId="77" fillId="6" borderId="223" xfId="0" applyFont="1" applyFill="1" applyBorder="1" applyAlignment="1">
      <alignment horizontal="center" shrinkToFit="1"/>
    </xf>
    <xf numFmtId="9" fontId="82" fillId="12" borderId="221" xfId="0" applyNumberFormat="1" applyFont="1" applyFill="1" applyBorder="1" applyAlignment="1">
      <alignment horizontal="center"/>
    </xf>
    <xf numFmtId="0" fontId="15" fillId="7" borderId="226" xfId="0" applyFont="1" applyFill="1" applyBorder="1" applyAlignment="1">
      <alignment horizontal="center"/>
    </xf>
    <xf numFmtId="0" fontId="82" fillId="12" borderId="229" xfId="0" applyFont="1" applyFill="1" applyBorder="1" applyAlignment="1">
      <alignment horizontal="center" vertical="center"/>
    </xf>
    <xf numFmtId="9" fontId="82" fillId="12" borderId="230" xfId="0" applyNumberFormat="1" applyFont="1" applyFill="1" applyBorder="1" applyAlignment="1">
      <alignment horizontal="center"/>
    </xf>
    <xf numFmtId="0" fontId="1" fillId="21" borderId="193" xfId="0" applyFont="1" applyFill="1" applyBorder="1"/>
    <xf numFmtId="0" fontId="75" fillId="21" borderId="28" xfId="0" applyFont="1" applyFill="1" applyBorder="1" applyAlignment="1">
      <alignment horizontal="center" vertical="top" shrinkToFit="1"/>
    </xf>
    <xf numFmtId="0" fontId="75" fillId="21" borderId="28" xfId="0" applyFont="1" applyFill="1" applyBorder="1" applyAlignment="1">
      <alignment horizontal="center"/>
    </xf>
    <xf numFmtId="0" fontId="77" fillId="21" borderId="28" xfId="0" applyFont="1" applyFill="1" applyBorder="1" applyAlignment="1">
      <alignment horizontal="left" shrinkToFit="1"/>
    </xf>
    <xf numFmtId="0" fontId="73" fillId="21" borderId="28" xfId="0" applyFont="1" applyFill="1" applyBorder="1"/>
    <xf numFmtId="0" fontId="85" fillId="21" borderId="28" xfId="0" applyFont="1" applyFill="1" applyBorder="1"/>
    <xf numFmtId="9" fontId="85" fillId="21" borderId="28" xfId="0" applyNumberFormat="1" applyFont="1" applyFill="1" applyBorder="1"/>
    <xf numFmtId="0" fontId="43" fillId="21" borderId="28" xfId="0" applyFont="1" applyFill="1" applyBorder="1"/>
    <xf numFmtId="0" fontId="1" fillId="21" borderId="195" xfId="0" applyFont="1" applyFill="1" applyBorder="1"/>
    <xf numFmtId="0" fontId="80" fillId="16" borderId="231" xfId="0" applyFont="1" applyFill="1" applyBorder="1" applyAlignment="1">
      <alignment horizontal="center" vertical="center" shrinkToFit="1"/>
    </xf>
    <xf numFmtId="0" fontId="77" fillId="9" borderId="232" xfId="0" applyFont="1" applyFill="1" applyBorder="1" applyAlignment="1">
      <alignment horizontal="left" shrinkToFit="1"/>
    </xf>
    <xf numFmtId="0" fontId="73" fillId="12" borderId="28" xfId="0" applyFont="1" applyFill="1" applyBorder="1"/>
    <xf numFmtId="0" fontId="83" fillId="0" borderId="235" xfId="0" applyFont="1" applyBorder="1" applyAlignment="1">
      <alignment horizontal="center"/>
    </xf>
    <xf numFmtId="0" fontId="82" fillId="12" borderId="220" xfId="0" applyFont="1" applyFill="1" applyBorder="1" applyAlignment="1">
      <alignment horizontal="center" vertical="center"/>
    </xf>
    <xf numFmtId="0" fontId="83" fillId="0" borderId="238" xfId="0" applyFont="1" applyBorder="1" applyAlignment="1">
      <alignment horizontal="center"/>
    </xf>
    <xf numFmtId="0" fontId="83" fillId="0" borderId="239" xfId="0" applyFont="1" applyBorder="1" applyAlignment="1">
      <alignment horizontal="center"/>
    </xf>
    <xf numFmtId="0" fontId="77" fillId="9" borderId="240" xfId="0" applyFont="1" applyFill="1" applyBorder="1" applyAlignment="1">
      <alignment horizontal="center" shrinkToFit="1"/>
    </xf>
    <xf numFmtId="0" fontId="77" fillId="9" borderId="241" xfId="0" applyFont="1" applyFill="1" applyBorder="1" applyAlignment="1">
      <alignment horizontal="center" shrinkToFit="1"/>
    </xf>
    <xf numFmtId="0" fontId="14" fillId="9" borderId="242" xfId="0" applyFont="1" applyFill="1" applyBorder="1" applyAlignment="1">
      <alignment vertical="top" shrinkToFit="1"/>
    </xf>
    <xf numFmtId="0" fontId="14" fillId="9" borderId="243" xfId="0" applyFont="1" applyFill="1" applyBorder="1" applyAlignment="1">
      <alignment vertical="top" shrinkToFit="1"/>
    </xf>
    <xf numFmtId="9" fontId="82" fillId="12" borderId="230" xfId="0" applyNumberFormat="1" applyFont="1" applyFill="1" applyBorder="1" applyAlignment="1">
      <alignment horizontal="center"/>
    </xf>
    <xf numFmtId="9" fontId="86" fillId="21" borderId="28" xfId="0" applyNumberFormat="1" applyFont="1" applyFill="1" applyBorder="1" applyAlignment="1">
      <alignment horizontal="right"/>
    </xf>
    <xf numFmtId="9" fontId="87" fillId="21" borderId="28" xfId="0" applyNumberFormat="1" applyFont="1" applyFill="1" applyBorder="1"/>
    <xf numFmtId="9" fontId="83" fillId="21" borderId="28" xfId="0" applyNumberFormat="1" applyFont="1" applyFill="1" applyBorder="1"/>
    <xf numFmtId="9" fontId="78" fillId="9" borderId="205" xfId="0" applyNumberFormat="1" applyFont="1" applyFill="1" applyBorder="1" applyAlignment="1">
      <alignment horizontal="center"/>
    </xf>
    <xf numFmtId="0" fontId="77" fillId="21" borderId="244" xfId="0" applyFont="1" applyFill="1" applyBorder="1" applyAlignment="1">
      <alignment horizontal="left" shrinkToFit="1"/>
    </xf>
    <xf numFmtId="0" fontId="15" fillId="7" borderId="245" xfId="0" applyFont="1" applyFill="1" applyBorder="1" applyAlignment="1">
      <alignment horizontal="center"/>
    </xf>
    <xf numFmtId="0" fontId="88" fillId="12" borderId="0" xfId="0" applyFont="1" applyFill="1" applyAlignment="1">
      <alignment vertical="center"/>
    </xf>
    <xf numFmtId="0" fontId="81" fillId="12" borderId="234" xfId="0" applyFont="1" applyFill="1" applyBorder="1" applyAlignment="1">
      <alignment horizontal="left" shrinkToFit="1"/>
    </xf>
    <xf numFmtId="0" fontId="73" fillId="12" borderId="102" xfId="0" applyFont="1" applyFill="1" applyBorder="1"/>
    <xf numFmtId="0" fontId="82" fillId="12" borderId="214" xfId="0" applyFont="1" applyFill="1" applyBorder="1" applyAlignment="1">
      <alignment horizontal="center"/>
    </xf>
    <xf numFmtId="0" fontId="15" fillId="7" borderId="246" xfId="0" applyFont="1" applyFill="1" applyBorder="1" applyAlignment="1">
      <alignment horizontal="center"/>
    </xf>
    <xf numFmtId="0" fontId="82" fillId="12" borderId="220" xfId="0" applyFont="1" applyFill="1" applyBorder="1" applyAlignment="1">
      <alignment horizontal="center"/>
    </xf>
    <xf numFmtId="0" fontId="15" fillId="7" borderId="247" xfId="0" applyFont="1" applyFill="1" applyBorder="1" applyAlignment="1">
      <alignment horizontal="center"/>
    </xf>
    <xf numFmtId="0" fontId="82" fillId="12" borderId="229" xfId="0" applyFont="1" applyFill="1" applyBorder="1" applyAlignment="1">
      <alignment horizontal="center"/>
    </xf>
    <xf numFmtId="0" fontId="77" fillId="9" borderId="232" xfId="0" applyFont="1" applyFill="1" applyBorder="1" applyAlignment="1">
      <alignment shrinkToFit="1"/>
    </xf>
    <xf numFmtId="9" fontId="82" fillId="12" borderId="248" xfId="0" applyNumberFormat="1" applyFont="1" applyFill="1" applyBorder="1" applyAlignment="1">
      <alignment horizontal="center"/>
    </xf>
    <xf numFmtId="0" fontId="82" fillId="12" borderId="220" xfId="0" applyFont="1" applyFill="1" applyBorder="1" applyAlignment="1">
      <alignment horizontal="center"/>
    </xf>
    <xf numFmtId="9" fontId="82" fillId="12" borderId="249" xfId="0" applyNumberFormat="1" applyFont="1" applyFill="1" applyBorder="1" applyAlignment="1">
      <alignment horizontal="center"/>
    </xf>
    <xf numFmtId="9" fontId="82" fillId="12" borderId="251" xfId="0" applyNumberFormat="1" applyFont="1" applyFill="1" applyBorder="1" applyAlignment="1">
      <alignment horizontal="center"/>
    </xf>
    <xf numFmtId="0" fontId="14" fillId="21" borderId="28" xfId="0" applyFont="1" applyFill="1" applyBorder="1" applyAlignment="1">
      <alignment horizontal="center" vertical="top" shrinkToFit="1"/>
    </xf>
    <xf numFmtId="0" fontId="89" fillId="21" borderId="28" xfId="0" applyFont="1" applyFill="1" applyBorder="1" applyAlignment="1">
      <alignment horizontal="center" vertical="center"/>
    </xf>
    <xf numFmtId="0" fontId="2" fillId="0" borderId="252" xfId="0" applyFont="1" applyBorder="1"/>
    <xf numFmtId="0" fontId="2" fillId="0" borderId="253" xfId="0" applyFont="1" applyBorder="1"/>
    <xf numFmtId="0" fontId="2" fillId="0" borderId="254" xfId="0" applyFont="1" applyBorder="1"/>
    <xf numFmtId="0" fontId="2" fillId="0" borderId="255" xfId="0" applyFont="1" applyBorder="1"/>
    <xf numFmtId="0" fontId="1" fillId="12" borderId="256" xfId="0" applyFont="1" applyFill="1" applyBorder="1"/>
    <xf numFmtId="0" fontId="1" fillId="21" borderId="257" xfId="0" applyFont="1" applyFill="1" applyBorder="1" applyAlignment="1">
      <alignment vertical="center"/>
    </xf>
    <xf numFmtId="0" fontId="1" fillId="21" borderId="257" xfId="0" applyFont="1" applyFill="1" applyBorder="1"/>
    <xf numFmtId="0" fontId="16" fillId="21" borderId="257" xfId="0" applyFont="1" applyFill="1" applyBorder="1"/>
    <xf numFmtId="0" fontId="1" fillId="12" borderId="258" xfId="0" applyFont="1" applyFill="1" applyBorder="1"/>
    <xf numFmtId="0" fontId="2" fillId="4" borderId="57" xfId="0" applyFont="1" applyFill="1" applyBorder="1"/>
    <xf numFmtId="0" fontId="2" fillId="4" borderId="58" xfId="0" applyFont="1" applyFill="1" applyBorder="1"/>
    <xf numFmtId="0" fontId="70" fillId="4" borderId="58" xfId="0" applyFont="1" applyFill="1" applyBorder="1"/>
    <xf numFmtId="0" fontId="2" fillId="4" borderId="59" xfId="0" applyFont="1" applyFill="1" applyBorder="1"/>
    <xf numFmtId="0" fontId="70" fillId="0" borderId="0" xfId="0" applyFont="1"/>
    <xf numFmtId="0" fontId="14" fillId="3" borderId="260" xfId="0" applyFont="1" applyFill="1" applyBorder="1"/>
    <xf numFmtId="0" fontId="14" fillId="3" borderId="28" xfId="0" applyFont="1" applyFill="1" applyBorder="1"/>
    <xf numFmtId="0" fontId="14" fillId="3" borderId="28" xfId="0" applyFont="1" applyFill="1" applyBorder="1" applyAlignment="1">
      <alignment shrinkToFit="1"/>
    </xf>
    <xf numFmtId="0" fontId="9" fillId="3" borderId="28" xfId="0" applyFont="1" applyFill="1" applyBorder="1" applyAlignment="1">
      <alignment shrinkToFit="1"/>
    </xf>
    <xf numFmtId="0" fontId="14" fillId="3" borderId="261" xfId="0" applyFont="1" applyFill="1" applyBorder="1"/>
    <xf numFmtId="0" fontId="91" fillId="3" borderId="28" xfId="0" applyFont="1" applyFill="1" applyBorder="1"/>
    <xf numFmtId="0" fontId="81" fillId="3" borderId="28" xfId="0" applyFont="1" applyFill="1" applyBorder="1"/>
    <xf numFmtId="0" fontId="92" fillId="3" borderId="28" xfId="0" applyFont="1" applyFill="1" applyBorder="1"/>
    <xf numFmtId="0" fontId="93" fillId="3" borderId="28" xfId="0" applyFont="1" applyFill="1" applyBorder="1"/>
    <xf numFmtId="0" fontId="2" fillId="3" borderId="262" xfId="0" applyFont="1" applyFill="1" applyBorder="1"/>
    <xf numFmtId="0" fontId="1" fillId="3" borderId="263" xfId="0" applyFont="1" applyFill="1" applyBorder="1"/>
    <xf numFmtId="0" fontId="16" fillId="3" borderId="263" xfId="0" applyFont="1" applyFill="1" applyBorder="1"/>
    <xf numFmtId="0" fontId="2" fillId="3" borderId="264" xfId="0" applyFont="1" applyFill="1" applyBorder="1"/>
    <xf numFmtId="0" fontId="94" fillId="3" borderId="28" xfId="0" applyFont="1" applyFill="1" applyBorder="1"/>
    <xf numFmtId="0" fontId="95" fillId="3" borderId="28" xfId="0" applyFont="1" applyFill="1" applyBorder="1"/>
    <xf numFmtId="0" fontId="94" fillId="3" borderId="99" xfId="0" applyFont="1" applyFill="1" applyBorder="1"/>
    <xf numFmtId="0" fontId="94" fillId="0" borderId="0" xfId="0" applyFont="1"/>
    <xf numFmtId="0" fontId="96" fillId="3" borderId="28" xfId="0" applyFont="1" applyFill="1" applyBorder="1"/>
    <xf numFmtId="0" fontId="70" fillId="20" borderId="28" xfId="0" applyFont="1" applyFill="1" applyBorder="1"/>
    <xf numFmtId="0" fontId="2" fillId="8" borderId="28" xfId="0" applyFont="1" applyFill="1" applyBorder="1"/>
    <xf numFmtId="0" fontId="2" fillId="8" borderId="265" xfId="0" applyFont="1" applyFill="1" applyBorder="1"/>
    <xf numFmtId="0" fontId="70" fillId="8" borderId="28" xfId="0" applyFont="1" applyFill="1" applyBorder="1"/>
    <xf numFmtId="0" fontId="2" fillId="0" borderId="0" xfId="0" applyFont="1" applyAlignment="1">
      <alignment vertical="center"/>
    </xf>
    <xf numFmtId="0" fontId="2" fillId="8" borderId="266" xfId="0" applyFont="1" applyFill="1" applyBorder="1"/>
    <xf numFmtId="0" fontId="2" fillId="8" borderId="267" xfId="0" applyFont="1" applyFill="1" applyBorder="1"/>
    <xf numFmtId="0" fontId="2" fillId="8" borderId="268" xfId="0" applyFont="1" applyFill="1" applyBorder="1"/>
    <xf numFmtId="0" fontId="2" fillId="20" borderId="269" xfId="0" applyFont="1" applyFill="1" applyBorder="1"/>
    <xf numFmtId="0" fontId="2" fillId="8" borderId="270" xfId="0" applyFont="1" applyFill="1" applyBorder="1"/>
    <xf numFmtId="4" fontId="97" fillId="8" borderId="271" xfId="0" applyNumberFormat="1" applyFont="1" applyFill="1" applyBorder="1"/>
    <xf numFmtId="0" fontId="2" fillId="8" borderId="272" xfId="0" applyFont="1" applyFill="1" applyBorder="1"/>
    <xf numFmtId="0" fontId="2" fillId="8" borderId="273" xfId="0" applyFont="1" applyFill="1" applyBorder="1"/>
    <xf numFmtId="0" fontId="2" fillId="20" borderId="274" xfId="0" applyFont="1" applyFill="1" applyBorder="1" applyAlignment="1">
      <alignment horizontal="center" vertical="center"/>
    </xf>
    <xf numFmtId="0" fontId="83" fillId="8" borderId="270" xfId="0" applyFont="1" applyFill="1" applyBorder="1" applyAlignment="1">
      <alignment horizontal="center"/>
    </xf>
    <xf numFmtId="0" fontId="83" fillId="8" borderId="275" xfId="0" applyFont="1" applyFill="1" applyBorder="1" applyAlignment="1">
      <alignment horizontal="center"/>
    </xf>
    <xf numFmtId="0" fontId="97" fillId="8" borderId="265" xfId="0" applyFont="1" applyFill="1" applyBorder="1"/>
    <xf numFmtId="4" fontId="97" fillId="8" borderId="265" xfId="0" applyNumberFormat="1" applyFont="1" applyFill="1" applyBorder="1"/>
    <xf numFmtId="0" fontId="83" fillId="8" borderId="206" xfId="0" applyFont="1" applyFill="1" applyBorder="1" applyAlignment="1">
      <alignment horizontal="center"/>
    </xf>
    <xf numFmtId="0" fontId="2" fillId="20" borderId="276" xfId="0" applyFont="1" applyFill="1" applyBorder="1" applyAlignment="1">
      <alignment horizontal="center" vertical="center"/>
    </xf>
    <xf numFmtId="0" fontId="83" fillId="8" borderId="235" xfId="0" applyFont="1" applyFill="1" applyBorder="1" applyAlignment="1">
      <alignment horizontal="center"/>
    </xf>
    <xf numFmtId="0" fontId="2" fillId="20" borderId="276" xfId="0" applyFont="1" applyFill="1" applyBorder="1" applyAlignment="1">
      <alignment horizontal="center"/>
    </xf>
    <xf numFmtId="0" fontId="83" fillId="8" borderId="238" xfId="0" applyFont="1" applyFill="1" applyBorder="1" applyAlignment="1">
      <alignment horizontal="center"/>
    </xf>
    <xf numFmtId="0" fontId="83" fillId="8" borderId="239" xfId="0" applyFont="1" applyFill="1" applyBorder="1" applyAlignment="1">
      <alignment horizontal="center"/>
    </xf>
    <xf numFmtId="4" fontId="97" fillId="8" borderId="28" xfId="0" applyNumberFormat="1" applyFont="1" applyFill="1" applyBorder="1"/>
    <xf numFmtId="0" fontId="2" fillId="8" borderId="277" xfId="0" applyFont="1" applyFill="1" applyBorder="1"/>
    <xf numFmtId="0" fontId="2" fillId="8" borderId="278" xfId="0" applyFont="1" applyFill="1" applyBorder="1"/>
    <xf numFmtId="0" fontId="2" fillId="8" borderId="279" xfId="0" applyFont="1" applyFill="1" applyBorder="1"/>
    <xf numFmtId="0" fontId="2" fillId="8" borderId="280" xfId="0" applyFont="1" applyFill="1" applyBorder="1"/>
    <xf numFmtId="0" fontId="2" fillId="0" borderId="281" xfId="0" applyFont="1" applyBorder="1"/>
    <xf numFmtId="0" fontId="2" fillId="0" borderId="282" xfId="0" applyFont="1" applyBorder="1"/>
    <xf numFmtId="0" fontId="2" fillId="0" borderId="283" xfId="0" applyFont="1" applyBorder="1"/>
    <xf numFmtId="0" fontId="1" fillId="0" borderId="281" xfId="0" applyFont="1" applyBorder="1"/>
    <xf numFmtId="0" fontId="98" fillId="0" borderId="282" xfId="0" applyFont="1" applyBorder="1"/>
    <xf numFmtId="0" fontId="99" fillId="0" borderId="282" xfId="0" applyFont="1" applyBorder="1"/>
    <xf numFmtId="0" fontId="1" fillId="0" borderId="282" xfId="0" applyFont="1" applyBorder="1"/>
    <xf numFmtId="0" fontId="1" fillId="0" borderId="283" xfId="0" applyFont="1" applyBorder="1"/>
    <xf numFmtId="0" fontId="1" fillId="0" borderId="284" xfId="0" applyFont="1" applyBorder="1"/>
    <xf numFmtId="0" fontId="1" fillId="0" borderId="285" xfId="0" applyFont="1" applyBorder="1"/>
    <xf numFmtId="1" fontId="1" fillId="0" borderId="265" xfId="0" applyNumberFormat="1" applyFont="1" applyBorder="1" applyAlignment="1">
      <alignment horizontal="center"/>
    </xf>
    <xf numFmtId="0" fontId="1" fillId="0" borderId="265" xfId="0" applyFont="1" applyBorder="1" applyAlignment="1">
      <alignment horizontal="center"/>
    </xf>
    <xf numFmtId="0" fontId="16" fillId="0" borderId="284" xfId="0" applyFont="1" applyBorder="1"/>
    <xf numFmtId="0" fontId="1" fillId="0" borderId="199" xfId="0" applyFont="1" applyBorder="1"/>
    <xf numFmtId="0" fontId="1" fillId="0" borderId="0" xfId="0" applyFont="1" applyAlignment="1">
      <alignment horizontal="center"/>
    </xf>
    <xf numFmtId="0" fontId="1" fillId="0" borderId="285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" fillId="0" borderId="207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08" xfId="0" applyFont="1" applyBorder="1"/>
    <xf numFmtId="0" fontId="1" fillId="0" borderId="288" xfId="0" applyFont="1" applyBorder="1"/>
    <xf numFmtId="0" fontId="1" fillId="0" borderId="289" xfId="0" applyFont="1" applyBorder="1"/>
    <xf numFmtId="0" fontId="1" fillId="0" borderId="290" xfId="0" applyFont="1" applyBorder="1"/>
    <xf numFmtId="0" fontId="1" fillId="0" borderId="253" xfId="0" applyFont="1" applyBorder="1"/>
    <xf numFmtId="0" fontId="1" fillId="0" borderId="255" xfId="0" applyFont="1" applyBorder="1"/>
    <xf numFmtId="0" fontId="1" fillId="0" borderId="291" xfId="0" applyFont="1" applyBorder="1"/>
    <xf numFmtId="0" fontId="2" fillId="0" borderId="292" xfId="0" applyFont="1" applyBorder="1"/>
    <xf numFmtId="0" fontId="1" fillId="0" borderId="292" xfId="0" applyFont="1" applyBorder="1"/>
    <xf numFmtId="0" fontId="1" fillId="0" borderId="293" xfId="0" applyFont="1" applyBorder="1"/>
    <xf numFmtId="49" fontId="4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49" fontId="7" fillId="2" borderId="4" xfId="0" applyNumberFormat="1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12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8" xfId="0" applyFont="1" applyBorder="1"/>
    <xf numFmtId="0" fontId="12" fillId="0" borderId="7" xfId="0" applyFont="1" applyBorder="1" applyAlignment="1">
      <alignment horizontal="center" vertical="top"/>
    </xf>
    <xf numFmtId="0" fontId="19" fillId="2" borderId="15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37" fillId="7" borderId="48" xfId="0" applyFont="1" applyFill="1" applyBorder="1" applyAlignment="1">
      <alignment horizontal="left" vertical="center" shrinkToFit="1"/>
    </xf>
    <xf numFmtId="0" fontId="5" fillId="0" borderId="49" xfId="0" applyFont="1" applyBorder="1"/>
    <xf numFmtId="0" fontId="38" fillId="8" borderId="48" xfId="0" applyFont="1" applyFill="1" applyBorder="1" applyAlignment="1">
      <alignment horizontal="left" vertical="center" shrinkToFit="1"/>
    </xf>
    <xf numFmtId="0" fontId="37" fillId="7" borderId="51" xfId="0" applyFont="1" applyFill="1" applyBorder="1" applyAlignment="1">
      <alignment horizontal="left" vertical="center" shrinkToFit="1"/>
    </xf>
    <xf numFmtId="0" fontId="5" fillId="0" borderId="52" xfId="0" applyFont="1" applyBorder="1"/>
    <xf numFmtId="0" fontId="38" fillId="8" borderId="51" xfId="0" applyFont="1" applyFill="1" applyBorder="1" applyAlignment="1">
      <alignment horizontal="left" vertical="center" shrinkToFit="1"/>
    </xf>
    <xf numFmtId="0" fontId="37" fillId="7" borderId="55" xfId="0" applyFont="1" applyFill="1" applyBorder="1" applyAlignment="1">
      <alignment horizontal="left" vertical="center" shrinkToFit="1"/>
    </xf>
    <xf numFmtId="0" fontId="5" fillId="0" borderId="56" xfId="0" applyFont="1" applyBorder="1"/>
    <xf numFmtId="0" fontId="38" fillId="8" borderId="55" xfId="0" applyFont="1" applyFill="1" applyBorder="1" applyAlignment="1">
      <alignment horizontal="left" shrinkToFit="1"/>
    </xf>
    <xf numFmtId="0" fontId="35" fillId="6" borderId="45" xfId="0" applyFont="1" applyFill="1" applyBorder="1" applyAlignment="1">
      <alignment horizontal="center" vertical="center"/>
    </xf>
    <xf numFmtId="0" fontId="5" fillId="0" borderId="43" xfId="0" applyFont="1" applyBorder="1"/>
    <xf numFmtId="0" fontId="38" fillId="8" borderId="48" xfId="0" applyFont="1" applyFill="1" applyBorder="1" applyAlignment="1">
      <alignment horizontal="left" wrapText="1"/>
    </xf>
    <xf numFmtId="0" fontId="38" fillId="8" borderId="51" xfId="0" applyFont="1" applyFill="1" applyBorder="1" applyAlignment="1">
      <alignment horizontal="left" wrapText="1"/>
    </xf>
    <xf numFmtId="0" fontId="37" fillId="7" borderId="51" xfId="0" applyFont="1" applyFill="1" applyBorder="1" applyAlignment="1">
      <alignment horizontal="left" shrinkToFit="1"/>
    </xf>
    <xf numFmtId="0" fontId="38" fillId="8" borderId="51" xfId="0" applyFont="1" applyFill="1" applyBorder="1" applyAlignment="1">
      <alignment horizontal="left" shrinkToFit="1"/>
    </xf>
    <xf numFmtId="0" fontId="37" fillId="7" borderId="55" xfId="0" applyFont="1" applyFill="1" applyBorder="1" applyAlignment="1">
      <alignment horizontal="left" shrinkToFit="1"/>
    </xf>
    <xf numFmtId="0" fontId="39" fillId="2" borderId="60" xfId="0" applyFont="1" applyFill="1" applyBorder="1" applyAlignment="1">
      <alignment horizontal="center" vertical="center"/>
    </xf>
    <xf numFmtId="0" fontId="5" fillId="0" borderId="24" xfId="0" applyFont="1" applyBorder="1"/>
    <xf numFmtId="0" fontId="5" fillId="0" borderId="61" xfId="0" applyFont="1" applyBorder="1"/>
    <xf numFmtId="0" fontId="35" fillId="10" borderId="66" xfId="0" applyFont="1" applyFill="1" applyBorder="1" applyAlignment="1">
      <alignment horizontal="center" vertical="center"/>
    </xf>
    <xf numFmtId="0" fontId="5" fillId="0" borderId="67" xfId="0" applyFont="1" applyBorder="1"/>
    <xf numFmtId="0" fontId="5" fillId="0" borderId="68" xfId="0" applyFont="1" applyBorder="1"/>
    <xf numFmtId="0" fontId="44" fillId="11" borderId="70" xfId="0" applyFont="1" applyFill="1" applyBorder="1" applyAlignment="1">
      <alignment horizontal="center" vertical="center"/>
    </xf>
    <xf numFmtId="0" fontId="5" fillId="0" borderId="71" xfId="0" applyFont="1" applyBorder="1"/>
    <xf numFmtId="0" fontId="5" fillId="0" borderId="72" xfId="0" applyFont="1" applyBorder="1"/>
    <xf numFmtId="0" fontId="45" fillId="12" borderId="48" xfId="0" applyFont="1" applyFill="1" applyBorder="1" applyAlignment="1">
      <alignment horizontal="left" shrinkToFit="1"/>
    </xf>
    <xf numFmtId="0" fontId="33" fillId="5" borderId="42" xfId="0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center" vertical="center"/>
    </xf>
    <xf numFmtId="0" fontId="5" fillId="0" borderId="25" xfId="0" applyFont="1" applyBorder="1"/>
    <xf numFmtId="0" fontId="29" fillId="4" borderId="34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30" fillId="4" borderId="37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30" fillId="4" borderId="40" xfId="0" applyFont="1" applyFill="1" applyBorder="1" applyAlignment="1">
      <alignment horizontal="center" vertical="center" textRotation="90"/>
    </xf>
    <xf numFmtId="0" fontId="5" fillId="0" borderId="46" xfId="0" applyFont="1" applyBorder="1"/>
    <xf numFmtId="0" fontId="5" fillId="0" borderId="53" xfId="0" applyFont="1" applyBorder="1"/>
    <xf numFmtId="0" fontId="36" fillId="12" borderId="48" xfId="0" applyFont="1" applyFill="1" applyBorder="1" applyAlignment="1">
      <alignment horizontal="left" shrinkToFit="1"/>
    </xf>
    <xf numFmtId="0" fontId="35" fillId="10" borderId="80" xfId="0" applyFont="1" applyFill="1" applyBorder="1" applyAlignment="1">
      <alignment horizontal="center" vertical="center"/>
    </xf>
    <xf numFmtId="0" fontId="5" fillId="0" borderId="81" xfId="0" applyFont="1" applyBorder="1"/>
    <xf numFmtId="0" fontId="44" fillId="11" borderId="82" xfId="0" applyFont="1" applyFill="1" applyBorder="1" applyAlignment="1">
      <alignment horizontal="center" vertical="center"/>
    </xf>
    <xf numFmtId="0" fontId="5" fillId="0" borderId="83" xfId="0" applyFont="1" applyBorder="1"/>
    <xf numFmtId="0" fontId="5" fillId="0" borderId="84" xfId="0" applyFont="1" applyBorder="1"/>
    <xf numFmtId="0" fontId="47" fillId="3" borderId="100" xfId="0" applyFont="1" applyFill="1" applyBorder="1" applyAlignment="1">
      <alignment horizontal="center"/>
    </xf>
    <xf numFmtId="0" fontId="5" fillId="0" borderId="101" xfId="0" applyFont="1" applyBorder="1"/>
    <xf numFmtId="0" fontId="5" fillId="0" borderId="102" xfId="0" applyFont="1" applyBorder="1"/>
    <xf numFmtId="0" fontId="48" fillId="3" borderId="100" xfId="0" applyFont="1" applyFill="1" applyBorder="1" applyAlignment="1">
      <alignment horizontal="center"/>
    </xf>
    <xf numFmtId="0" fontId="60" fillId="8" borderId="145" xfId="0" applyFont="1" applyFill="1" applyBorder="1" applyAlignment="1">
      <alignment horizontal="center" shrinkToFit="1"/>
    </xf>
    <xf numFmtId="0" fontId="5" fillId="0" borderId="146" xfId="0" applyFont="1" applyBorder="1"/>
    <xf numFmtId="0" fontId="5" fillId="0" borderId="148" xfId="0" applyFont="1" applyBorder="1"/>
    <xf numFmtId="0" fontId="55" fillId="14" borderId="115" xfId="0" applyFont="1" applyFill="1" applyBorder="1" applyAlignment="1">
      <alignment horizontal="center" vertical="center"/>
    </xf>
    <xf numFmtId="0" fontId="5" fillId="0" borderId="116" xfId="0" applyFont="1" applyBorder="1"/>
    <xf numFmtId="0" fontId="5" fillId="0" borderId="117" xfId="0" applyFont="1" applyBorder="1"/>
    <xf numFmtId="0" fontId="5" fillId="0" borderId="122" xfId="0" applyFont="1" applyBorder="1"/>
    <xf numFmtId="0" fontId="5" fillId="0" borderId="123" xfId="0" applyFont="1" applyBorder="1"/>
    <xf numFmtId="0" fontId="5" fillId="0" borderId="124" xfId="0" applyFont="1" applyBorder="1"/>
    <xf numFmtId="0" fontId="5" fillId="0" borderId="125" xfId="0" applyFont="1" applyBorder="1"/>
    <xf numFmtId="0" fontId="5" fillId="0" borderId="126" xfId="0" applyFont="1" applyBorder="1"/>
    <xf numFmtId="0" fontId="59" fillId="17" borderId="131" xfId="0" applyFont="1" applyFill="1" applyBorder="1" applyAlignment="1">
      <alignment horizontal="center" vertical="center"/>
    </xf>
    <xf numFmtId="0" fontId="5" fillId="0" borderId="132" xfId="0" applyFont="1" applyBorder="1"/>
    <xf numFmtId="0" fontId="5" fillId="0" borderId="133" xfId="0" applyFont="1" applyBorder="1"/>
    <xf numFmtId="0" fontId="59" fillId="18" borderId="134" xfId="0" applyFont="1" applyFill="1" applyBorder="1" applyAlignment="1">
      <alignment horizontal="center" vertical="center"/>
    </xf>
    <xf numFmtId="0" fontId="5" fillId="0" borderId="135" xfId="0" applyFont="1" applyBorder="1"/>
    <xf numFmtId="0" fontId="5" fillId="0" borderId="136" xfId="0" applyFont="1" applyBorder="1"/>
    <xf numFmtId="0" fontId="60" fillId="8" borderId="138" xfId="0" applyFont="1" applyFill="1" applyBorder="1" applyAlignment="1">
      <alignment horizontal="center" shrinkToFit="1"/>
    </xf>
    <xf numFmtId="0" fontId="5" fillId="0" borderId="139" xfId="0" applyFont="1" applyBorder="1"/>
    <xf numFmtId="0" fontId="5" fillId="0" borderId="140" xfId="0" applyFont="1" applyBorder="1"/>
    <xf numFmtId="0" fontId="60" fillId="8" borderId="141" xfId="0" applyFont="1" applyFill="1" applyBorder="1" applyAlignment="1">
      <alignment horizontal="center" shrinkToFit="1"/>
    </xf>
    <xf numFmtId="0" fontId="5" fillId="0" borderId="142" xfId="0" applyFont="1" applyBorder="1"/>
    <xf numFmtId="0" fontId="5" fillId="0" borderId="143" xfId="0" applyFont="1" applyBorder="1"/>
    <xf numFmtId="0" fontId="5" fillId="0" borderId="147" xfId="0" applyFont="1" applyBorder="1"/>
    <xf numFmtId="0" fontId="59" fillId="14" borderId="157" xfId="0" applyFont="1" applyFill="1" applyBorder="1" applyAlignment="1">
      <alignment horizontal="center" vertical="center"/>
    </xf>
    <xf numFmtId="0" fontId="5" fillId="0" borderId="158" xfId="0" applyFont="1" applyBorder="1"/>
    <xf numFmtId="0" fontId="5" fillId="0" borderId="159" xfId="0" applyFont="1" applyBorder="1"/>
    <xf numFmtId="0" fontId="60" fillId="8" borderId="164" xfId="0" applyFont="1" applyFill="1" applyBorder="1" applyAlignment="1">
      <alignment horizontal="center" shrinkToFit="1"/>
    </xf>
    <xf numFmtId="0" fontId="5" fillId="0" borderId="165" xfId="0" applyFont="1" applyBorder="1"/>
    <xf numFmtId="0" fontId="5" fillId="0" borderId="166" xfId="0" applyFont="1" applyBorder="1"/>
    <xf numFmtId="0" fontId="5" fillId="0" borderId="172" xfId="0" applyFont="1" applyBorder="1"/>
    <xf numFmtId="0" fontId="59" fillId="19" borderId="160" xfId="0" applyFont="1" applyFill="1" applyBorder="1" applyAlignment="1">
      <alignment horizontal="center" vertical="center"/>
    </xf>
    <xf numFmtId="0" fontId="5" fillId="0" borderId="161" xfId="0" applyFont="1" applyBorder="1"/>
    <xf numFmtId="0" fontId="5" fillId="0" borderId="162" xfId="0" applyFont="1" applyBorder="1"/>
    <xf numFmtId="0" fontId="60" fillId="8" borderId="168" xfId="0" applyFont="1" applyFill="1" applyBorder="1" applyAlignment="1">
      <alignment horizontal="center" shrinkToFit="1"/>
    </xf>
    <xf numFmtId="0" fontId="5" fillId="0" borderId="169" xfId="0" applyFont="1" applyBorder="1"/>
    <xf numFmtId="0" fontId="5" fillId="0" borderId="170" xfId="0" applyFont="1" applyBorder="1"/>
    <xf numFmtId="0" fontId="43" fillId="21" borderId="196" xfId="0" applyFont="1" applyFill="1" applyBorder="1" applyAlignment="1">
      <alignment horizontal="center" vertical="top"/>
    </xf>
    <xf numFmtId="0" fontId="5" fillId="0" borderId="197" xfId="0" applyFont="1" applyBorder="1"/>
    <xf numFmtId="0" fontId="5" fillId="0" borderId="198" xfId="0" applyFont="1" applyBorder="1"/>
    <xf numFmtId="0" fontId="76" fillId="9" borderId="202" xfId="0" applyFont="1" applyFill="1" applyBorder="1" applyAlignment="1">
      <alignment horizontal="center"/>
    </xf>
    <xf numFmtId="0" fontId="5" fillId="0" borderId="203" xfId="0" applyFont="1" applyBorder="1"/>
    <xf numFmtId="0" fontId="5" fillId="0" borderId="204" xfId="0" applyFont="1" applyBorder="1"/>
    <xf numFmtId="0" fontId="79" fillId="9" borderId="202" xfId="0" applyFont="1" applyFill="1" applyBorder="1" applyAlignment="1">
      <alignment horizontal="center"/>
    </xf>
    <xf numFmtId="0" fontId="81" fillId="12" borderId="212" xfId="0" applyFont="1" applyFill="1" applyBorder="1" applyAlignment="1">
      <alignment horizontal="left" shrinkToFit="1"/>
    </xf>
    <xf numFmtId="0" fontId="5" fillId="0" borderId="213" xfId="0" applyFont="1" applyBorder="1"/>
    <xf numFmtId="0" fontId="62" fillId="6" borderId="217" xfId="0" applyFont="1" applyFill="1" applyBorder="1" applyAlignment="1">
      <alignment horizontal="center" shrinkToFit="1"/>
    </xf>
    <xf numFmtId="0" fontId="5" fillId="0" borderId="218" xfId="0" applyFont="1" applyBorder="1"/>
    <xf numFmtId="0" fontId="9" fillId="6" borderId="217" xfId="0" applyFont="1" applyFill="1" applyBorder="1" applyAlignment="1">
      <alignment horizontal="center" vertical="top" shrinkToFit="1"/>
    </xf>
    <xf numFmtId="0" fontId="14" fillId="6" borderId="224" xfId="0" applyFont="1" applyFill="1" applyBorder="1" applyAlignment="1">
      <alignment horizontal="center" vertical="top" shrinkToFit="1"/>
    </xf>
    <xf numFmtId="0" fontId="5" fillId="0" borderId="225" xfId="0" applyFont="1" applyBorder="1"/>
    <xf numFmtId="0" fontId="81" fillId="12" borderId="227" xfId="0" applyFont="1" applyFill="1" applyBorder="1" applyAlignment="1">
      <alignment horizontal="left" shrinkToFit="1"/>
    </xf>
    <xf numFmtId="0" fontId="5" fillId="0" borderId="228" xfId="0" applyFont="1" applyBorder="1"/>
    <xf numFmtId="0" fontId="81" fillId="12" borderId="233" xfId="0" applyFont="1" applyFill="1" applyBorder="1" applyAlignment="1">
      <alignment horizontal="left" shrinkToFit="1"/>
    </xf>
    <xf numFmtId="0" fontId="5" fillId="0" borderId="234" xfId="0" applyFont="1" applyBorder="1"/>
    <xf numFmtId="0" fontId="62" fillId="9" borderId="236" xfId="0" applyFont="1" applyFill="1" applyBorder="1" applyAlignment="1">
      <alignment horizontal="center" shrinkToFit="1"/>
    </xf>
    <xf numFmtId="0" fontId="5" fillId="0" borderId="237" xfId="0" applyFont="1" applyBorder="1"/>
    <xf numFmtId="0" fontId="9" fillId="9" borderId="236" xfId="0" applyFont="1" applyFill="1" applyBorder="1" applyAlignment="1">
      <alignment horizontal="center" vertical="top" shrinkToFit="1"/>
    </xf>
    <xf numFmtId="0" fontId="81" fillId="12" borderId="212" xfId="0" applyFont="1" applyFill="1" applyBorder="1" applyAlignment="1">
      <alignment horizontal="left" wrapText="1"/>
    </xf>
    <xf numFmtId="0" fontId="81" fillId="21" borderId="51" xfId="0" applyFont="1" applyFill="1" applyBorder="1" applyAlignment="1">
      <alignment horizontal="left" wrapText="1"/>
    </xf>
    <xf numFmtId="0" fontId="14" fillId="9" borderId="250" xfId="0" applyFont="1" applyFill="1" applyBorder="1" applyAlignment="1">
      <alignment horizontal="center" vertical="top" shrinkToFit="1"/>
    </xf>
    <xf numFmtId="0" fontId="81" fillId="12" borderId="227" xfId="0" applyFont="1" applyFill="1" applyBorder="1" applyAlignment="1">
      <alignment horizontal="left" wrapText="1"/>
    </xf>
    <xf numFmtId="0" fontId="90" fillId="2" borderId="100" xfId="0" applyFont="1" applyFill="1" applyBorder="1" applyAlignment="1">
      <alignment horizontal="center" vertical="center"/>
    </xf>
    <xf numFmtId="0" fontId="5" fillId="0" borderId="259" xfId="0" applyFont="1" applyBorder="1"/>
    <xf numFmtId="0" fontId="95" fillId="3" borderId="100" xfId="0" applyFont="1" applyFill="1" applyBorder="1" applyAlignment="1">
      <alignment horizontal="center"/>
    </xf>
    <xf numFmtId="0" fontId="1" fillId="0" borderId="286" xfId="0" applyFont="1" applyBorder="1" applyAlignment="1">
      <alignment horizontal="center"/>
    </xf>
    <xf numFmtId="0" fontId="5" fillId="0" borderId="287" xfId="0" applyFont="1" applyBorder="1"/>
    <xf numFmtId="0" fontId="1" fillId="0" borderId="200" xfId="0" applyFont="1" applyBorder="1" applyAlignment="1">
      <alignment horizontal="center"/>
    </xf>
    <xf numFmtId="0" fontId="5" fillId="0" borderId="200" xfId="0" applyFont="1" applyBorder="1"/>
    <xf numFmtId="0" fontId="5" fillId="0" borderId="201" xfId="0" applyFont="1" applyBorder="1"/>
    <xf numFmtId="164" fontId="101" fillId="0" borderId="0" xfId="0" applyNumberFormat="1" applyFont="1" applyAlignment="1">
      <alignment horizontal="center"/>
    </xf>
    <xf numFmtId="9" fontId="109" fillId="22" borderId="294" xfId="0" applyNumberFormat="1" applyFont="1" applyFill="1" applyBorder="1" applyAlignment="1">
      <alignment horizontal="right"/>
    </xf>
    <xf numFmtId="0" fontId="110" fillId="22" borderId="244" xfId="0" applyFont="1" applyFill="1" applyBorder="1"/>
    <xf numFmtId="0" fontId="111" fillId="23" borderId="295" xfId="0" applyFont="1" applyFill="1" applyBorder="1" applyAlignment="1">
      <alignment horizontal="right"/>
    </xf>
    <xf numFmtId="9" fontId="109" fillId="22" borderId="296" xfId="0" applyNumberFormat="1" applyFont="1" applyFill="1" applyBorder="1" applyAlignment="1">
      <alignment horizontal="right"/>
    </xf>
    <xf numFmtId="9" fontId="109" fillId="22" borderId="297" xfId="0" applyNumberFormat="1" applyFont="1" applyFill="1" applyBorder="1" applyAlignment="1">
      <alignment horizontal="right"/>
    </xf>
    <xf numFmtId="9" fontId="112" fillId="24" borderId="244" xfId="0" applyNumberFormat="1" applyFont="1" applyFill="1" applyBorder="1"/>
    <xf numFmtId="0" fontId="113" fillId="24" borderId="244" xfId="0" applyFont="1" applyFill="1" applyBorder="1"/>
    <xf numFmtId="0" fontId="114" fillId="24" borderId="244" xfId="0" applyFont="1" applyFill="1" applyBorder="1"/>
    <xf numFmtId="9" fontId="112" fillId="24" borderId="244" xfId="0" applyNumberFormat="1" applyFont="1" applyFill="1" applyBorder="1" applyProtection="1">
      <protection locked="0"/>
    </xf>
    <xf numFmtId="0" fontId="113" fillId="24" borderId="244" xfId="0" applyFont="1" applyFill="1" applyBorder="1" applyProtection="1">
      <protection locked="0"/>
    </xf>
    <xf numFmtId="0" fontId="115" fillId="25" borderId="244" xfId="0" applyFont="1" applyFill="1" applyBorder="1" applyAlignment="1">
      <alignment horizontal="center" vertical="top" shrinkToFit="1"/>
    </xf>
    <xf numFmtId="0" fontId="116" fillId="25" borderId="244" xfId="0" applyFont="1" applyFill="1" applyBorder="1" applyAlignment="1">
      <alignment horizontal="center" vertical="center"/>
    </xf>
    <xf numFmtId="9" fontId="86" fillId="25" borderId="244" xfId="0" applyNumberFormat="1" applyFont="1" applyFill="1" applyBorder="1" applyAlignment="1">
      <alignment horizontal="right"/>
    </xf>
    <xf numFmtId="9" fontId="87" fillId="25" borderId="244" xfId="0" applyNumberFormat="1" applyFont="1" applyFill="1" applyBorder="1"/>
  </cellXfs>
  <cellStyles count="1">
    <cellStyle name="Normal" xfId="0" builtinId="0"/>
  </cellStyles>
  <dxfs count="31">
    <dxf>
      <font>
        <b/>
        <i val="0"/>
        <color rgb="FFFF0000"/>
      </font>
    </dxf>
    <dxf>
      <font>
        <b val="0"/>
        <i val="0"/>
        <color theme="2"/>
      </font>
      <fill>
        <patternFill>
          <bgColor theme="0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b/>
        <i val="0"/>
        <color rgb="FFFF0000"/>
      </font>
    </dxf>
    <dxf>
      <font>
        <b val="0"/>
        <i val="0"/>
        <color theme="2"/>
      </font>
      <fill>
        <patternFill>
          <bgColor theme="0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b/>
        <i val="0"/>
        <color rgb="FFFF0000"/>
      </font>
    </dxf>
    <dxf>
      <font>
        <b val="0"/>
        <i val="0"/>
        <color theme="2"/>
      </font>
      <fill>
        <patternFill>
          <bgColor theme="0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ill>
        <patternFill patternType="solid">
          <fgColor rgb="FFEEECE1"/>
          <bgColor rgb="FFEEECE1"/>
        </patternFill>
      </fill>
    </dxf>
    <dxf>
      <fill>
        <patternFill patternType="solid">
          <fgColor rgb="FFC4BD97"/>
          <bgColor rgb="FFC4BD97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EEECE1"/>
          <bgColor rgb="FFEEECE1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EEECE1"/>
          <bgColor rgb="FFEEECE1"/>
        </patternFill>
      </fill>
    </dxf>
    <dxf>
      <fill>
        <patternFill patternType="solid">
          <fgColor rgb="FF938953"/>
          <bgColor rgb="FF938953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C4BD97"/>
          <bgColor rgb="FFC4BD97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4BD97"/>
          <bgColor rgb="FFC4BD97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938953"/>
          <bgColor rgb="FF938953"/>
        </patternFill>
      </fill>
    </dxf>
    <dxf>
      <font>
        <color rgb="FFEEECE1"/>
      </font>
      <fill>
        <patternFill patternType="solid">
          <fgColor theme="0"/>
          <bgColor theme="0"/>
        </patternFill>
      </fill>
    </dxf>
    <dxf>
      <font>
        <color rgb="FFEEECE1"/>
      </font>
      <fill>
        <patternFill patternType="solid">
          <fgColor rgb="FF938953"/>
          <bgColor rgb="FF9389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7031514945523911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83A9-44C8-94C1-44D890632849}"/>
              </c:ext>
            </c:extLst>
          </c:dPt>
          <c:xVal>
            <c:numRef>
              <c:f>'[1]DAFO 3'!$I$247</c:f>
              <c:numCache>
                <c:formatCode>General</c:formatCode>
                <c:ptCount val="1"/>
                <c:pt idx="0">
                  <c:v>2.2800000000000002</c:v>
                </c:pt>
              </c:numCache>
            </c:numRef>
          </c:xVal>
          <c:yVal>
            <c:numRef>
              <c:f>'[1]DAFO 3'!$I$248</c:f>
              <c:numCache>
                <c:formatCode>General</c:formatCode>
                <c:ptCount val="1"/>
                <c:pt idx="0">
                  <c:v>3.0500000000000003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83A9-44C8-94C1-44D89063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hyperlink" Target="#ARRIBADAFOUNO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i!A1"/><Relationship Id="rId7" Type="http://schemas.openxmlformats.org/officeDocument/2006/relationships/image" Target="../media/image6.png"/><Relationship Id="rId2" Type="http://schemas.openxmlformats.org/officeDocument/2006/relationships/hyperlink" Target="#ARRIBADAFOUNO"/><Relationship Id="rId1" Type="http://schemas.openxmlformats.org/officeDocument/2006/relationships/hyperlink" Target="#RECOUNO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ARRIBADAFOUNO"/><Relationship Id="rId2" Type="http://schemas.openxmlformats.org/officeDocument/2006/relationships/hyperlink" Target="#arribados"/><Relationship Id="rId1" Type="http://schemas.openxmlformats.org/officeDocument/2006/relationships/hyperlink" Target="#PROUNO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hyperlink" Target="#arribatres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arribatres"/><Relationship Id="rId7" Type="http://schemas.openxmlformats.org/officeDocument/2006/relationships/chart" Target="../charts/chart1.xml"/><Relationship Id="rId2" Type="http://schemas.openxmlformats.org/officeDocument/2006/relationships/hyperlink" Target="#arribados"/><Relationship Id="rId1" Type="http://schemas.openxmlformats.org/officeDocument/2006/relationships/hyperlink" Target="#recotres"/><Relationship Id="rId6" Type="http://schemas.openxmlformats.org/officeDocument/2006/relationships/image" Target="../media/image6.png"/><Relationship Id="rId5" Type="http://schemas.openxmlformats.org/officeDocument/2006/relationships/image" Target="../media/image4.png"/><Relationship Id="rId4" Type="http://schemas.openxmlformats.org/officeDocument/2006/relationships/hyperlink" Target="#ini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695325</xdr:colOff>
      <xdr:row>0</xdr:row>
      <xdr:rowOff>161925</xdr:rowOff>
    </xdr:from>
    <xdr:ext cx="6981825" cy="10563225"/>
    <xdr:pic>
      <xdr:nvPicPr>
        <xdr:cNvPr id="2" name="image6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190500</xdr:colOff>
      <xdr:row>19</xdr:row>
      <xdr:rowOff>38100</xdr:rowOff>
    </xdr:from>
    <xdr:ext cx="209550" cy="2381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5400000">
          <a:off x="5231700" y="3679988"/>
          <a:ext cx="228600" cy="200025"/>
        </a:xfrm>
        <a:prstGeom prst="triangle">
          <a:avLst>
            <a:gd name="adj" fmla="val 50000"/>
          </a:avLst>
        </a:prstGeom>
        <a:solidFill>
          <a:srgbClr val="EAF1DD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15</xdr:col>
      <xdr:colOff>228600</xdr:colOff>
      <xdr:row>6</xdr:row>
      <xdr:rowOff>257175</xdr:rowOff>
    </xdr:from>
    <xdr:ext cx="866775" cy="19050"/>
    <xdr:pic>
      <xdr:nvPicPr>
        <xdr:cNvPr id="2" name="image2.png" descr="EDITO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15</xdr:row>
      <xdr:rowOff>38100</xdr:rowOff>
    </xdr:from>
    <xdr:ext cx="1819275" cy="1619250"/>
    <xdr:pic>
      <xdr:nvPicPr>
        <xdr:cNvPr id="4" name="image3.jpg" descr="Fotolia_36549914_XS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38100</xdr:colOff>
      <xdr:row>3</xdr:row>
      <xdr:rowOff>-9525</xdr:rowOff>
    </xdr:from>
    <xdr:ext cx="4019550" cy="4324350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347857" y="1627350"/>
          <a:ext cx="3996287" cy="4305300"/>
        </a:xfrm>
        <a:prstGeom prst="rect">
          <a:avLst/>
        </a:prstGeom>
        <a:solidFill>
          <a:srgbClr val="DDD9C3"/>
        </a:solidFill>
        <a:ln w="25400" cap="flat" cmpd="sng">
          <a:solidFill>
            <a:srgbClr val="1D1B1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MATRIZ DAFO o FODA para el análisis estratégico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Esta es la matriz básica para el análisis, lo que aquí pongas pasará a la matriz de estrategias (mas adelante).</a:t>
          </a:r>
          <a:endParaRPr sz="6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6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Observa: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 una matriz con cuatro paneles, en los dos horizontales de arriba se realiza el diagnóstico de la situación INTERNO, en los dos de abajo el EXTERNO.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Los dos paneles de la izquierda (vertical)  plantean puntos que pueden generar problemas, los dos de la derecha pueden generar ventajas competitivas.</a:t>
          </a:r>
          <a:endParaRPr sz="7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7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Hay dos cuadros, elige el que te guste más.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Lee la información de la hoja.</a:t>
          </a:r>
          <a:endParaRPr sz="1000" b="1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Quattrocento Sans"/>
            <a:buNone/>
          </a:pPr>
          <a:r>
            <a:rPr lang="en-US" sz="1600" b="1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Modifica todo lo que quieras </a:t>
          </a:r>
          <a:r>
            <a:rPr lang="en-US" sz="1400" b="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(colores, líneas, letras, tamaños, etc.)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Quattrocento Sans"/>
            <a:buNone/>
          </a:pPr>
          <a:r>
            <a:rPr lang="en-US" sz="1200" b="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Desprotege la hoja y haz los cambios que desees</a:t>
          </a:r>
          <a:endParaRPr sz="1600" b="0"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</a:t>
          </a:r>
          <a:endParaRPr sz="1600" b="1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8</xdr:col>
      <xdr:colOff>0</xdr:colOff>
      <xdr:row>190</xdr:row>
      <xdr:rowOff>123825</xdr:rowOff>
    </xdr:from>
    <xdr:ext cx="10953750" cy="79819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0" y="0"/>
          <a:ext cx="10692000" cy="7560000"/>
        </a:xfrm>
        <a:prstGeom prst="rect">
          <a:avLst/>
        </a:prstGeom>
        <a:solidFill>
          <a:srgbClr val="FDE9D8"/>
        </a:solidFill>
        <a:ln w="9525" cap="flat" cmpd="sng">
          <a:solidFill>
            <a:srgbClr val="C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80000" tIns="82800" rIns="90000" bIns="468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El análisis DAFO/FODA</a:t>
          </a:r>
          <a:r>
            <a:rPr lang="en-US" sz="16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</a:t>
          </a:r>
          <a:r>
            <a:rPr lang="en-US" sz="16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mostrará tus capacidades:</a:t>
          </a:r>
          <a:endParaRPr sz="1400" b="1" i="0" u="none" strike="noStrike">
            <a:solidFill>
              <a:srgbClr val="FF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 i="0" u="none" strike="noStrike">
            <a:solidFill>
              <a:srgbClr val="FF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0" u="none" strike="noStrike">
              <a:solidFill>
                <a:srgbClr val="FF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D.A.F.O. GANADOR:</a:t>
          </a:r>
          <a:endParaRPr sz="1200" b="1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Directo.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Conciso.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Claro.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Breve.</a:t>
          </a:r>
          <a:endParaRPr sz="1200" b="1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 decir: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(a) No te enrolles: Pocos puntos. Frases breves y contundentes.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(b) Demuestra tus capacidades: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Visión estratégica: Pon tus frases por orden de importancia.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Capacidad de síntesis: Frases contundentes, concisas, directas, claras.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Conocimiento de la realidad: Sé substancial, no incluyas elementos irrelevantes.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0" u="none" strike="noStrike">
              <a:solidFill>
                <a:srgbClr val="FF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D.A.F.O. PERDEDOR:</a:t>
          </a:r>
          <a:endParaRPr sz="1200" b="0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Largo: muchos puntos.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Desordenado y confuso.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Mezcla cosas relevantes con otras intrascendentes.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Frases largas y poco substanciales.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0" u="none" strike="noStrike">
              <a:solidFill>
                <a:srgbClr val="FF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SÉ INTELIGENTE:</a:t>
          </a:r>
          <a:endParaRPr sz="1200" b="1" i="0" u="none" strike="noStrike">
            <a:solidFill>
              <a:srgbClr val="FF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- No olvides ningún punto importante... pero si tu plan es para terceros</a:t>
          </a: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siempre debe haber más puntos</a:t>
          </a: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</a:t>
          </a:r>
          <a:r>
            <a:rPr lang="en-US" sz="14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positivos que negativos</a:t>
          </a:r>
          <a:r>
            <a:rPr lang="en-US" sz="14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. (no es obligatorio poner cinco o diez puntos en cada sección)</a:t>
          </a:r>
          <a:endParaRPr sz="1400" b="1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0" u="none" strike="noStrike">
              <a:solidFill>
                <a:srgbClr val="FF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ESTAS RECOMENDACIONES SÓLO SIRVEN PARA EL MUNDO REAL...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LOS ESTUDIANTES </a:t>
          </a:r>
          <a:r>
            <a:rPr lang="en-US" sz="1200" b="0" i="0" u="none" strike="noStrike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QUE QUIERAN APROBAR, AL ÚNICO AL QUE DEBEN HACER CASO ES A SU PROFESOR/a (aunque diga todo lo contrario)</a:t>
          </a:r>
          <a:endParaRPr sz="1200" b="1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1" i="0" u="none" strike="noStrike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¿</a:t>
          </a:r>
          <a:r>
            <a:rPr lang="en-US" sz="1600" b="1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DAFO o FODA?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En España y otros países (y escuelas de negocio o autores) se denomina DAFO.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En muchos países (y escuelas de negocio) de Latinoamérica se denomina FODA.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... </a:t>
          </a:r>
          <a:r>
            <a:rPr lang="en-US" sz="1400" b="1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 lo mismo pero usa lo que le parezca mejor al </a:t>
          </a:r>
          <a:r>
            <a:rPr lang="en-US" sz="1400" b="1" i="0" u="sng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destinatario</a:t>
          </a:r>
          <a:r>
            <a:rPr lang="en-US" sz="1400" b="1" i="0" u="none" strike="noStrike">
              <a:solidFill>
                <a:srgbClr val="9933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.</a:t>
          </a:r>
          <a:endParaRPr sz="1400"/>
        </a:p>
      </xdr:txBody>
    </xdr:sp>
    <xdr:clientData fLocksWithSheet="0"/>
  </xdr:oneCellAnchor>
  <xdr:oneCellAnchor>
    <xdr:from>
      <xdr:col>9</xdr:col>
      <xdr:colOff>1676400</xdr:colOff>
      <xdr:row>34</xdr:row>
      <xdr:rowOff>114300</xdr:rowOff>
    </xdr:from>
    <xdr:ext cx="5819775" cy="15906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455722" y="3003707"/>
          <a:ext cx="5780557" cy="1552586"/>
        </a:xfrm>
        <a:prstGeom prst="rect">
          <a:avLst/>
        </a:prstGeom>
        <a:solidFill>
          <a:srgbClr val="FFFFCC"/>
        </a:solidFill>
        <a:ln w="41275" cap="flat" cmpd="sng">
          <a:solidFill>
            <a:srgbClr val="953734"/>
          </a:solidFill>
          <a:prstDash val="solid"/>
          <a:round/>
          <a:headEnd type="none" w="sm" len="sm"/>
          <a:tailEnd type="none" w="sm" len="sm"/>
        </a:ln>
        <a:effectLst>
          <a:outerShdw blurRad="304800" sx="104999" sy="104999" algn="ctr" rotWithShape="0">
            <a:srgbClr val="000000">
              <a:alpha val="22745"/>
            </a:srgbClr>
          </a:outerShdw>
        </a:effectLst>
      </xdr:spPr>
      <xdr:txBody>
        <a:bodyPr spcFirstLastPara="1" wrap="square" lIns="91425" tIns="72000" rIns="91425" bIns="720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C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MUY RECOMENDABLE: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rgbClr val="FF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     MINIMIZA LA CINTA DE OPCIONES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C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        Trabajarás mejor, luego puedes volver a desplegarla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 muy fácil y rápido 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Barra herramientas &gt; Clic botón derecho &gt; Seleccionar "Minimizar la cinta de opciones"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50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5</xdr:col>
      <xdr:colOff>152400</xdr:colOff>
      <xdr:row>1</xdr:row>
      <xdr:rowOff>66675</xdr:rowOff>
    </xdr:from>
    <xdr:ext cx="323850" cy="333375"/>
    <xdr:sp macro="" textlink="">
      <xdr:nvSpPr>
        <xdr:cNvPr id="7" name="Shap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84075" y="3618075"/>
          <a:ext cx="323850" cy="323850"/>
        </a:xfrm>
        <a:prstGeom prst="triangle">
          <a:avLst>
            <a:gd name="adj" fmla="val 50000"/>
          </a:avLst>
        </a:prstGeom>
        <a:solidFill>
          <a:srgbClr val="DDD9C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3</xdr:col>
      <xdr:colOff>47625</xdr:colOff>
      <xdr:row>1</xdr:row>
      <xdr:rowOff>66675</xdr:rowOff>
    </xdr:from>
    <xdr:ext cx="304800" cy="323850"/>
    <xdr:sp macro="" textlink="">
      <xdr:nvSpPr>
        <xdr:cNvPr id="8" name="Shap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-5400000">
          <a:off x="5184075" y="3632363"/>
          <a:ext cx="323850" cy="295275"/>
        </a:xfrm>
        <a:prstGeom prst="triangle">
          <a:avLst>
            <a:gd name="adj" fmla="val 50000"/>
          </a:avLst>
        </a:prstGeom>
        <a:solidFill>
          <a:srgbClr val="DDD9C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15</xdr:col>
      <xdr:colOff>485775</xdr:colOff>
      <xdr:row>1</xdr:row>
      <xdr:rowOff>57150</xdr:rowOff>
    </xdr:from>
    <xdr:ext cx="381000" cy="323850"/>
    <xdr:sp macro="" textlink="">
      <xdr:nvSpPr>
        <xdr:cNvPr id="9" name="Shap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5400000">
          <a:off x="5184075" y="3594263"/>
          <a:ext cx="323850" cy="371475"/>
        </a:xfrm>
        <a:prstGeom prst="triangle">
          <a:avLst>
            <a:gd name="adj" fmla="val 50000"/>
          </a:avLst>
        </a:prstGeom>
        <a:solidFill>
          <a:schemeClr val="lt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15</xdr:col>
      <xdr:colOff>57150</xdr:colOff>
      <xdr:row>1</xdr:row>
      <xdr:rowOff>66675</xdr:rowOff>
    </xdr:from>
    <xdr:ext cx="342900" cy="304800"/>
    <xdr:pic>
      <xdr:nvPicPr>
        <xdr:cNvPr id="2" name="image5.png" descr="INFORMATION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</xdr:colOff>
      <xdr:row>175</xdr:row>
      <xdr:rowOff>9525</xdr:rowOff>
    </xdr:from>
    <xdr:ext cx="4000500" cy="3790950"/>
    <xdr:pic>
      <xdr:nvPicPr>
        <xdr:cNvPr id="3" name="image4.png" descr="swot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857250</xdr:colOff>
      <xdr:row>245</xdr:row>
      <xdr:rowOff>38100</xdr:rowOff>
    </xdr:from>
    <xdr:ext cx="6076950" cy="828675"/>
    <xdr:pic>
      <xdr:nvPicPr>
        <xdr:cNvPr id="10" name="image1.png" descr="Cal Bonada002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76200</xdr:colOff>
      <xdr:row>3</xdr:row>
      <xdr:rowOff>-9525</xdr:rowOff>
    </xdr:from>
    <xdr:ext cx="4019550" cy="3733800"/>
    <xdr:sp macro="" textlink="">
      <xdr:nvSpPr>
        <xdr:cNvPr id="10" name="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347857" y="1925800"/>
          <a:ext cx="3996287" cy="3708400"/>
        </a:xfrm>
        <a:prstGeom prst="rect">
          <a:avLst/>
        </a:prstGeom>
        <a:solidFill>
          <a:srgbClr val="DDD9C3"/>
        </a:solidFill>
        <a:ln w="25400" cap="flat" cmpd="sng">
          <a:solidFill>
            <a:srgbClr val="1D1B1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Esta MATRIZ DAFO te permite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definir las estrategias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Está asociada a la matriz DAFO de la sección anterior.</a:t>
          </a:r>
          <a:endParaRPr sz="6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6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Observa: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Es una matriz con cuatro paneles que te proponen cuatro líneas estratégicas: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1- Fortalezas + oportunidades: Estrategias ofensivas.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2- Fortalezas + Amenazas: Estrategias defensivas.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3- Debilidades + Oportunidades: Reorientación.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4- Debilidades + Amenazas: Estrategias para sobrevivir.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7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Quattrocento Sans"/>
            <a:buNone/>
          </a:pPr>
          <a:r>
            <a:rPr lang="en-US" sz="1600" b="1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Modifica todo lo que quieras </a:t>
          </a:r>
          <a:r>
            <a:rPr lang="en-US" sz="1400" b="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(colores, líneas, letras, tamaños, etc.)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Quattrocento Sans"/>
            <a:buNone/>
          </a:pPr>
          <a:r>
            <a:rPr lang="en-US" sz="1200" b="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Desprotege la hoja y haz los cambios que desees.</a:t>
          </a:r>
          <a:endParaRPr sz="1600" b="0"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 </a:t>
          </a:r>
          <a:endParaRPr sz="1600" b="1">
            <a:solidFill>
              <a:srgbClr val="000000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4</xdr:col>
      <xdr:colOff>133350</xdr:colOff>
      <xdr:row>1</xdr:row>
      <xdr:rowOff>95250</xdr:rowOff>
    </xdr:from>
    <xdr:ext cx="390525" cy="304800"/>
    <xdr:sp macro="" textlink="">
      <xdr:nvSpPr>
        <xdr:cNvPr id="11" name="Shap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155500" y="3627600"/>
          <a:ext cx="381000" cy="304800"/>
        </a:xfrm>
        <a:prstGeom prst="triangle">
          <a:avLst>
            <a:gd name="adj" fmla="val 50000"/>
          </a:avLst>
        </a:prstGeom>
        <a:solidFill>
          <a:srgbClr val="DDD9C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2</xdr:col>
      <xdr:colOff>47625</xdr:colOff>
      <xdr:row>1</xdr:row>
      <xdr:rowOff>66675</xdr:rowOff>
    </xdr:from>
    <xdr:ext cx="352425" cy="323850"/>
    <xdr:sp macro="" textlink="">
      <xdr:nvSpPr>
        <xdr:cNvPr id="12" name="Shap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-5400000">
          <a:off x="5184075" y="3608550"/>
          <a:ext cx="323850" cy="342900"/>
        </a:xfrm>
        <a:prstGeom prst="triangle">
          <a:avLst>
            <a:gd name="adj" fmla="val 50000"/>
          </a:avLst>
        </a:prstGeom>
        <a:solidFill>
          <a:srgbClr val="DDD9C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14</xdr:col>
      <xdr:colOff>1285875</xdr:colOff>
      <xdr:row>1</xdr:row>
      <xdr:rowOff>38100</xdr:rowOff>
    </xdr:from>
    <xdr:ext cx="485775" cy="323850"/>
    <xdr:sp macro="" textlink="">
      <xdr:nvSpPr>
        <xdr:cNvPr id="13" name="Shap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5400000">
          <a:off x="5184075" y="3541875"/>
          <a:ext cx="323850" cy="476250"/>
        </a:xfrm>
        <a:prstGeom prst="triangle">
          <a:avLst>
            <a:gd name="adj" fmla="val 50000"/>
          </a:avLst>
        </a:prstGeom>
        <a:solidFill>
          <a:schemeClr val="lt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6</xdr:col>
      <xdr:colOff>400050</xdr:colOff>
      <xdr:row>216</xdr:row>
      <xdr:rowOff>57150</xdr:rowOff>
    </xdr:from>
    <xdr:ext cx="5715000" cy="723900"/>
    <xdr:pic>
      <xdr:nvPicPr>
        <xdr:cNvPr id="2" name="image1.png" descr="Cal Bonada00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857250</xdr:colOff>
      <xdr:row>1</xdr:row>
      <xdr:rowOff>85725</xdr:rowOff>
    </xdr:from>
    <xdr:ext cx="342900" cy="304800"/>
    <xdr:pic>
      <xdr:nvPicPr>
        <xdr:cNvPr id="3" name="image5.png" descr="INFORMATION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57150</xdr:colOff>
      <xdr:row>3</xdr:row>
      <xdr:rowOff>0</xdr:rowOff>
    </xdr:from>
    <xdr:ext cx="3238500" cy="1943100"/>
    <xdr:sp macro="" textlink="">
      <xdr:nvSpPr>
        <xdr:cNvPr id="14" name="Shap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3736275" y="2817975"/>
          <a:ext cx="3219450" cy="1924050"/>
        </a:xfrm>
        <a:prstGeom prst="rect">
          <a:avLst/>
        </a:prstGeom>
        <a:solidFill>
          <a:srgbClr val="DDD9C3"/>
        </a:solidFill>
        <a:ln w="25400" cap="flat" cmpd="sng">
          <a:solidFill>
            <a:srgbClr val="1D1B1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Adaptación de la MATRIZ DAFO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rgbClr val="000000"/>
              </a:solidFill>
              <a:latin typeface="Quattrocento Sans"/>
              <a:ea typeface="Quattrocento Sans"/>
              <a:cs typeface="Quattrocento Sans"/>
              <a:sym typeface="Quattrocento Sans"/>
            </a:rPr>
            <a:t>para  visualizar la posición estratégica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alibri"/>
            <a:buNone/>
          </a:pPr>
          <a:r>
            <a:rPr lang="en-US" sz="12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Cuidado: Pruébalo y comprueba como funciona,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alibri"/>
            <a:buNone/>
          </a:pPr>
          <a:r>
            <a:rPr lang="en-US" sz="12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 muy importante enunciar bien los conceptos.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Recomendado, antes de trabajar aquí: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1º Lee la información de la hoja.</a:t>
          </a:r>
          <a:endParaRPr sz="105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2º Pon los factores críticos para el éxito.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3º Evalúa y prueba hasta entenderlo bien.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1</xdr:row>
      <xdr:rowOff>19050</xdr:rowOff>
    </xdr:from>
    <xdr:ext cx="247650" cy="257175"/>
    <xdr:sp macro="" textlink="">
      <xdr:nvSpPr>
        <xdr:cNvPr id="15" name="Shape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 rot="-5400000">
          <a:off x="5222175" y="3660938"/>
          <a:ext cx="247650" cy="238125"/>
        </a:xfrm>
        <a:prstGeom prst="triangle">
          <a:avLst>
            <a:gd name="adj" fmla="val 50000"/>
          </a:avLst>
        </a:prstGeom>
        <a:solidFill>
          <a:srgbClr val="DDD9C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5</xdr:col>
      <xdr:colOff>28575</xdr:colOff>
      <xdr:row>1</xdr:row>
      <xdr:rowOff>28575</xdr:rowOff>
    </xdr:from>
    <xdr:ext cx="276225" cy="247650"/>
    <xdr:sp macro="" textlink="">
      <xdr:nvSpPr>
        <xdr:cNvPr id="16" name="Shape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5212650" y="3656175"/>
          <a:ext cx="266700" cy="247650"/>
        </a:xfrm>
        <a:prstGeom prst="triangle">
          <a:avLst>
            <a:gd name="adj" fmla="val 50000"/>
          </a:avLst>
        </a:prstGeom>
        <a:solidFill>
          <a:srgbClr val="DDD9C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16</xdr:col>
      <xdr:colOff>66675</xdr:colOff>
      <xdr:row>1</xdr:row>
      <xdr:rowOff>28575</xdr:rowOff>
    </xdr:from>
    <xdr:ext cx="285750" cy="257175"/>
    <xdr:sp macro="" textlink="">
      <xdr:nvSpPr>
        <xdr:cNvPr id="17" name="Shape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5400000">
          <a:off x="5222175" y="3641888"/>
          <a:ext cx="247650" cy="276225"/>
        </a:xfrm>
        <a:prstGeom prst="triangle">
          <a:avLst>
            <a:gd name="adj" fmla="val 50000"/>
          </a:avLst>
        </a:prstGeom>
        <a:solidFill>
          <a:srgbClr val="DDD9C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EAF1DD"/>
            </a:solidFill>
          </a:endParaRPr>
        </a:p>
      </xdr:txBody>
    </xdr:sp>
    <xdr:clientData fLocksWithSheet="0"/>
  </xdr:oneCellAnchor>
  <xdr:oneCellAnchor>
    <xdr:from>
      <xdr:col>15</xdr:col>
      <xdr:colOff>1057275</xdr:colOff>
      <xdr:row>1</xdr:row>
      <xdr:rowOff>47625</xdr:rowOff>
    </xdr:from>
    <xdr:ext cx="276225" cy="247650"/>
    <xdr:pic>
      <xdr:nvPicPr>
        <xdr:cNvPr id="2" name="image5.png" descr="INFORMATION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197</xdr:row>
      <xdr:rowOff>66675</xdr:rowOff>
    </xdr:from>
    <xdr:ext cx="4467225" cy="561975"/>
    <xdr:pic>
      <xdr:nvPicPr>
        <xdr:cNvPr id="3" name="image1.png" descr="Cal Bonada00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114299</xdr:colOff>
      <xdr:row>38</xdr:row>
      <xdr:rowOff>104776</xdr:rowOff>
    </xdr:from>
    <xdr:to>
      <xdr:col>16</xdr:col>
      <xdr:colOff>66674</xdr:colOff>
      <xdr:row>55</xdr:row>
      <xdr:rowOff>161926</xdr:rowOff>
    </xdr:to>
    <xdr:graphicFrame macro="">
      <xdr:nvGraphicFramePr>
        <xdr:cNvPr id="25" name="4 Gráfico">
          <a:extLst>
            <a:ext uri="{FF2B5EF4-FFF2-40B4-BE49-F238E27FC236}">
              <a16:creationId xmlns:a16="http://schemas.microsoft.com/office/drawing/2014/main" id="{B5C76C71-C015-4C2F-B726-F8AAC1D8C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26" name="6 CuadroTexto">
          <a:extLst>
            <a:ext uri="{FF2B5EF4-FFF2-40B4-BE49-F238E27FC236}">
              <a16:creationId xmlns:a16="http://schemas.microsoft.com/office/drawing/2014/main" id="{9DFC4AC8-DC37-43E3-BC5C-2E20BF34CD8D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27" name="7 CuadroTexto">
          <a:extLst>
            <a:ext uri="{FF2B5EF4-FFF2-40B4-BE49-F238E27FC236}">
              <a16:creationId xmlns:a16="http://schemas.microsoft.com/office/drawing/2014/main" id="{BF75E62E-65D7-48A1-8243-32D0A829F12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28" name="8 CuadroTexto">
          <a:extLst>
            <a:ext uri="{FF2B5EF4-FFF2-40B4-BE49-F238E27FC236}">
              <a16:creationId xmlns:a16="http://schemas.microsoft.com/office/drawing/2014/main" id="{AC142047-F293-436B-A168-0715F89FE732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29" name="9 CuadroTexto">
          <a:extLst>
            <a:ext uri="{FF2B5EF4-FFF2-40B4-BE49-F238E27FC236}">
              <a16:creationId xmlns:a16="http://schemas.microsoft.com/office/drawing/2014/main" id="{27772C66-6023-4A6C-9B6B-DE05C25BD841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39</xdr:row>
      <xdr:rowOff>0</xdr:rowOff>
    </xdr:from>
    <xdr:ext cx="4657725" cy="4476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3018180" y="3557150"/>
          <a:ext cx="4655641" cy="445700"/>
        </a:xfrm>
        <a:prstGeom prst="rect">
          <a:avLst/>
        </a:prstGeom>
        <a:solidFill>
          <a:srgbClr val="CCFFFF"/>
        </a:solidFill>
        <a:ln w="9525" cap="flat" cmpd="sng">
          <a:solidFill>
            <a:srgbClr val="C0C0C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108000" tIns="46800" rIns="90000" bIns="46800" anchor="t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No suprimas esta hoja o el libro no funcionará correctamente.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Haz las modificaciones que desees en las demás hojas</a:t>
          </a:r>
          <a:endParaRPr sz="1100"/>
        </a:p>
      </xdr:txBody>
    </xdr:sp>
    <xdr:clientData fLocksWithSheet="0"/>
  </xdr:oneCellAnchor>
  <xdr:oneCellAnchor>
    <xdr:from>
      <xdr:col>3</xdr:col>
      <xdr:colOff>333375</xdr:colOff>
      <xdr:row>42</xdr:row>
      <xdr:rowOff>9525</xdr:rowOff>
    </xdr:from>
    <xdr:ext cx="4886325" cy="15049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902838" y="3027525"/>
          <a:ext cx="4886325" cy="1504950"/>
        </a:xfrm>
        <a:prstGeom prst="rect">
          <a:avLst/>
        </a:prstGeom>
        <a:noFill/>
        <a:ln w="9525" cap="flat" cmpd="sng">
          <a:solidFill>
            <a:srgbClr val="C0C0C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72000" tIns="46800" rIns="90000" bIns="468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© e.ditor consulting s.l. y el autor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    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La venta, comercialización o distribución por cualquier medio, soporte o formato no está permitida sin el permiso previo y por escrito de sus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autores. Contáctanos y te proporcionaremos una copia abierta:</a:t>
          </a:r>
          <a:endParaRPr sz="1000" b="0" i="0" u="none" strike="noStrike">
            <a:solidFill>
              <a:srgbClr val="000000"/>
            </a:solidFill>
            <a:latin typeface="Verdana"/>
            <a:ea typeface="Verdana"/>
            <a:cs typeface="Verdana"/>
            <a:sym typeface="Verdana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    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  <a:sym typeface="Verdana"/>
            </a:rPr>
            <a:t>info@e.ditor.com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409575</xdr:colOff>
      <xdr:row>39</xdr:row>
      <xdr:rowOff>9525</xdr:rowOff>
    </xdr:from>
    <xdr:ext cx="857250" cy="771525"/>
    <xdr:pic>
      <xdr:nvPicPr>
        <xdr:cNvPr id="2" name="image9.png" descr="attention_niels_epting_0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742950</xdr:colOff>
      <xdr:row>50</xdr:row>
      <xdr:rowOff>85725</xdr:rowOff>
    </xdr:from>
    <xdr:ext cx="800100" cy="276225"/>
    <xdr:pic>
      <xdr:nvPicPr>
        <xdr:cNvPr id="3" name="image2.png" descr="EDITOR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SONAL/Downloads/PE248G%20Matriz%20DAFO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"/>
      <sheetName val="DAFO 1"/>
      <sheetName val="DAFO 2"/>
      <sheetName val="DAFO 3"/>
      <sheetName val="CÁLCULOS"/>
      <sheetName val="sb"/>
    </sheetNames>
    <sheetDataSet>
      <sheetData sheetId="0"/>
      <sheetData sheetId="1"/>
      <sheetData sheetId="2"/>
      <sheetData sheetId="3">
        <row r="247">
          <cell r="I247">
            <v>2.2800000000000002</v>
          </cell>
        </row>
        <row r="248">
          <cell r="I248">
            <v>3.0500000000000003</v>
          </cell>
        </row>
      </sheetData>
      <sheetData sheetId="4">
        <row r="6">
          <cell r="I6">
            <v>0.36</v>
          </cell>
        </row>
        <row r="7">
          <cell r="I7">
            <v>0.24</v>
          </cell>
        </row>
        <row r="8">
          <cell r="I8">
            <v>0.36</v>
          </cell>
        </row>
        <row r="9">
          <cell r="I9">
            <v>0.30000000000000004</v>
          </cell>
        </row>
        <row r="10">
          <cell r="I10">
            <v>0.24</v>
          </cell>
        </row>
        <row r="12">
          <cell r="I12">
            <v>0.12</v>
          </cell>
        </row>
        <row r="13">
          <cell r="I13">
            <v>0.24</v>
          </cell>
        </row>
        <row r="14">
          <cell r="I14">
            <v>0.16</v>
          </cell>
        </row>
        <row r="15">
          <cell r="I15">
            <v>0.16</v>
          </cell>
        </row>
        <row r="16">
          <cell r="I16">
            <v>0.1</v>
          </cell>
        </row>
        <row r="22">
          <cell r="I22">
            <v>0.44999999999999996</v>
          </cell>
        </row>
        <row r="23">
          <cell r="I23">
            <v>0.30000000000000004</v>
          </cell>
        </row>
        <row r="24">
          <cell r="I24">
            <v>0.16</v>
          </cell>
        </row>
        <row r="25">
          <cell r="I25">
            <v>0.14000000000000001</v>
          </cell>
        </row>
        <row r="26">
          <cell r="I26">
            <v>0.4</v>
          </cell>
        </row>
        <row r="28">
          <cell r="I28">
            <v>0.30000000000000004</v>
          </cell>
        </row>
        <row r="29">
          <cell r="I29">
            <v>0.6</v>
          </cell>
        </row>
        <row r="30">
          <cell r="I30">
            <v>0.1</v>
          </cell>
        </row>
        <row r="31">
          <cell r="I31">
            <v>0.44999999999999996</v>
          </cell>
        </row>
        <row r="32">
          <cell r="I32">
            <v>0.15000000000000002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5703125" defaultRowHeight="1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1000"/>
  <sheetViews>
    <sheetView showGridLines="0" topLeftCell="B1" workbookViewId="0"/>
  </sheetViews>
  <sheetFormatPr baseColWidth="10" defaultColWidth="12.5703125" defaultRowHeight="15" customHeight="1"/>
  <cols>
    <col min="1" max="1" width="10.5703125" hidden="1" customWidth="1"/>
    <col min="2" max="2" width="15.7109375" customWidth="1"/>
    <col min="3" max="3" width="3.7109375" customWidth="1"/>
    <col min="4" max="7" width="6.7109375" customWidth="1"/>
    <col min="8" max="10" width="5.7109375" customWidth="1"/>
    <col min="11" max="11" width="10.140625" customWidth="1"/>
    <col min="12" max="14" width="5.7109375" customWidth="1"/>
    <col min="15" max="18" width="6.7109375" customWidth="1"/>
    <col min="19" max="19" width="3.7109375" customWidth="1"/>
    <col min="20" max="35" width="10.5703125" customWidth="1"/>
  </cols>
  <sheetData>
    <row r="1" spans="2:35" ht="12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</row>
    <row r="2" spans="2:35" ht="12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</row>
    <row r="3" spans="2:35" ht="12.7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</row>
    <row r="4" spans="2:35" ht="12.7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2"/>
    </row>
    <row r="5" spans="2:35" ht="12.75" customHeight="1"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  <c r="U5" s="2"/>
    </row>
    <row r="6" spans="2:35" ht="12.75" customHeight="1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2:35" ht="12.75" customHeight="1">
      <c r="B7" s="1"/>
      <c r="C7" s="2"/>
      <c r="D7" s="409" t="s">
        <v>0</v>
      </c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410"/>
      <c r="Q7" s="410"/>
      <c r="R7" s="411"/>
      <c r="S7" s="2"/>
      <c r="T7" s="4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2:35" ht="18.75" customHeight="1">
      <c r="B8" s="1"/>
      <c r="C8" s="2"/>
      <c r="D8" s="412" t="s">
        <v>1</v>
      </c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4"/>
      <c r="S8" s="2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2:35" ht="15.75" customHeight="1">
      <c r="B9" s="1"/>
      <c r="C9" s="3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9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2:35" ht="15.75" customHeight="1">
      <c r="B10" s="1"/>
      <c r="C10" s="3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9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2:35" ht="15.75" customHeight="1">
      <c r="B11" s="1"/>
      <c r="C11" s="3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9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2:35" ht="15" customHeight="1">
      <c r="B12" s="1"/>
      <c r="C12" s="3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  <c r="S12" s="9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2:35" ht="15" customHeight="1">
      <c r="B13" s="1"/>
      <c r="C13" s="13"/>
      <c r="D13" s="415" t="s">
        <v>2</v>
      </c>
      <c r="E13" s="416"/>
      <c r="F13" s="416"/>
      <c r="G13" s="416"/>
      <c r="H13" s="416"/>
      <c r="I13" s="416"/>
      <c r="J13" s="416"/>
      <c r="K13" s="416"/>
      <c r="L13" s="416"/>
      <c r="M13" s="416"/>
      <c r="N13" s="416"/>
      <c r="O13" s="416"/>
      <c r="P13" s="416"/>
      <c r="Q13" s="416"/>
      <c r="R13" s="417"/>
      <c r="S13" s="1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2:35" ht="15" customHeight="1">
      <c r="B14" s="1"/>
      <c r="C14" s="13"/>
      <c r="D14" s="418" t="s">
        <v>3</v>
      </c>
      <c r="E14" s="416"/>
      <c r="F14" s="416"/>
      <c r="G14" s="416"/>
      <c r="H14" s="416"/>
      <c r="I14" s="416"/>
      <c r="J14" s="416"/>
      <c r="K14" s="416"/>
      <c r="L14" s="416"/>
      <c r="M14" s="416"/>
      <c r="N14" s="416"/>
      <c r="O14" s="416"/>
      <c r="P14" s="416"/>
      <c r="Q14" s="416"/>
      <c r="R14" s="417"/>
      <c r="S14" s="1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2:35" ht="15" customHeight="1">
      <c r="B15" s="1"/>
      <c r="C15" s="13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:35" ht="15" customHeight="1">
      <c r="B16" s="1"/>
      <c r="C16" s="13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20"/>
      <c r="P16" s="20"/>
      <c r="Q16" s="20"/>
      <c r="R16" s="21"/>
      <c r="S16" s="1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2:35" ht="15" customHeight="1">
      <c r="B17" s="1"/>
      <c r="C17" s="3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2:35" ht="15" customHeight="1">
      <c r="B18" s="1"/>
      <c r="C18" s="3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  <c r="S18" s="9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2:35" ht="15" customHeight="1">
      <c r="B19" s="1"/>
      <c r="C19" s="3"/>
      <c r="D19" s="25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2:35" ht="13.5" customHeight="1">
      <c r="B20" s="1"/>
      <c r="C20" s="3"/>
      <c r="D20" s="26"/>
      <c r="E20" s="27"/>
      <c r="F20" s="27"/>
      <c r="G20" s="27"/>
      <c r="H20" s="28"/>
      <c r="I20" s="29"/>
      <c r="J20" s="29"/>
      <c r="K20" s="29"/>
      <c r="L20" s="29"/>
      <c r="M20" s="29"/>
      <c r="N20" s="23"/>
      <c r="O20" s="419" t="s">
        <v>4</v>
      </c>
      <c r="P20" s="420"/>
      <c r="Q20" s="420"/>
      <c r="R20" s="421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2:35" ht="13.5" customHeight="1">
      <c r="B21" s="1"/>
      <c r="C21" s="3"/>
      <c r="D21" s="2"/>
      <c r="E21" s="2"/>
      <c r="F21" s="2"/>
      <c r="G21" s="2"/>
      <c r="H21" s="30"/>
      <c r="I21" s="23"/>
      <c r="J21" s="23"/>
      <c r="K21" s="23"/>
      <c r="L21" s="23"/>
      <c r="M21" s="23"/>
      <c r="N21" s="31"/>
      <c r="O21" s="422"/>
      <c r="P21" s="423"/>
      <c r="Q21" s="423"/>
      <c r="R21" s="424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2:35" ht="12.75" customHeight="1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2:35" ht="12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2:35" ht="12.7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2:35" ht="12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2:35" ht="12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2:35" ht="12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2:35" ht="12.75" customHeight="1">
      <c r="B28" s="1"/>
      <c r="C28" s="3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2:35" ht="12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2:35" ht="12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2:35" ht="12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2:35" ht="12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2:35" ht="12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2:35" ht="12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2:35" ht="12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2:35" ht="12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2:35" ht="12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2:35" ht="12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2:35" ht="12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2:35" ht="12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2:35" ht="12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2:35" ht="12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2:35" ht="12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2:35" ht="12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2:35" ht="12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2:35" ht="12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2:35" ht="12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2:35" ht="12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2:35" ht="12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2:35" ht="12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2:35" ht="12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2:35" ht="12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2:35" ht="12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2:35" ht="12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2:35" ht="12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2:35" ht="12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2:35" ht="12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2:35" ht="12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2:35" ht="12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2:35" ht="12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2:35" ht="12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2:35" ht="12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2:35" ht="12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2:35" ht="12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2:35" ht="12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2:35" ht="12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2:35" ht="12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2:35" ht="12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2:35" ht="12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2:35" ht="12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2:35" ht="12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2:35" ht="12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2:35" ht="12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2:35" ht="12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2:35" ht="12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2:35" ht="12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2:35" ht="12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2:35" ht="12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2:35" ht="12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2:35" ht="12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2:35" ht="12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2:35" ht="12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2:35" ht="12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2:35" ht="12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2:35" ht="12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2:35" ht="12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2:35" ht="12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2:35" ht="12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2:35" ht="12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2:35" ht="12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2:35" ht="12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2:35" ht="12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2:35" ht="12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2:35" ht="12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2:35" ht="12.75" customHeight="1"/>
    <row r="96" spans="2:35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D7:R7"/>
    <mergeCell ref="D8:R8"/>
    <mergeCell ref="D13:R13"/>
    <mergeCell ref="D14:R14"/>
    <mergeCell ref="O20:R21"/>
  </mergeCells>
  <printOptions horizontalCentered="1" verticalCentered="1"/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000"/>
    <pageSetUpPr fitToPage="1"/>
  </sheetPr>
  <dimension ref="A1:AH1000"/>
  <sheetViews>
    <sheetView showGridLines="0" workbookViewId="0">
      <pane xSplit="16" ySplit="2" topLeftCell="Q3" activePane="bottomRight" state="frozen"/>
      <selection pane="topRight" activeCell="Q1" sqref="Q1"/>
      <selection pane="bottomLeft" activeCell="A3" sqref="A3"/>
      <selection pane="bottomRight" activeCell="Q3" sqref="Q3"/>
    </sheetView>
  </sheetViews>
  <sheetFormatPr baseColWidth="10" defaultColWidth="12.5703125" defaultRowHeight="15" customHeight="1"/>
  <cols>
    <col min="1" max="1" width="11.42578125" hidden="1" customWidth="1"/>
    <col min="2" max="2" width="2.85546875" hidden="1" customWidth="1"/>
    <col min="3" max="4" width="0.85546875" customWidth="1"/>
    <col min="5" max="5" width="3.140625" customWidth="1"/>
    <col min="6" max="6" width="7.85546875" customWidth="1"/>
    <col min="7" max="7" width="4.42578125" customWidth="1"/>
    <col min="8" max="8" width="1.28515625" customWidth="1"/>
    <col min="9" max="9" width="6.7109375" customWidth="1"/>
    <col min="10" max="10" width="31.42578125" customWidth="1"/>
    <col min="11" max="11" width="32" customWidth="1"/>
    <col min="12" max="12" width="3.28515625" customWidth="1"/>
    <col min="13" max="13" width="6.7109375" customWidth="1"/>
    <col min="14" max="14" width="31.42578125" customWidth="1"/>
    <col min="15" max="15" width="32" customWidth="1"/>
    <col min="16" max="16" width="7.85546875" customWidth="1"/>
    <col min="17" max="17" width="3.140625" customWidth="1"/>
    <col min="18" max="18" width="0.85546875" customWidth="1"/>
    <col min="19" max="19" width="4.7109375" customWidth="1"/>
    <col min="20" max="34" width="11.42578125" customWidth="1"/>
  </cols>
  <sheetData>
    <row r="1" spans="1:34" ht="4.5" customHeight="1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9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4.5" customHeight="1">
      <c r="B2" s="2"/>
      <c r="C2" s="2"/>
      <c r="D2" s="33"/>
      <c r="E2" s="34"/>
      <c r="F2" s="34"/>
      <c r="G2" s="34"/>
      <c r="H2" s="35"/>
      <c r="I2" s="35"/>
      <c r="J2" s="452" t="s">
        <v>5</v>
      </c>
      <c r="K2" s="442"/>
      <c r="L2" s="442"/>
      <c r="M2" s="442"/>
      <c r="N2" s="442"/>
      <c r="O2" s="453"/>
      <c r="P2" s="36"/>
      <c r="Q2" s="35"/>
      <c r="R2" s="37"/>
      <c r="S2" s="38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7.5" customHeight="1">
      <c r="B3" s="2"/>
      <c r="C3" s="3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6.75" customHeight="1">
      <c r="B4" s="2"/>
      <c r="C4" s="2"/>
      <c r="D4" s="39"/>
      <c r="E4" s="40"/>
      <c r="F4" s="43"/>
      <c r="G4" s="44"/>
      <c r="H4" s="44"/>
      <c r="I4" s="44"/>
      <c r="J4" s="44"/>
      <c r="K4" s="44"/>
      <c r="L4" s="44"/>
      <c r="M4" s="44"/>
      <c r="N4" s="44"/>
      <c r="O4" s="44"/>
      <c r="P4" s="45"/>
      <c r="Q4" s="40"/>
      <c r="R4" s="4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34.5" customHeight="1">
      <c r="B5" s="2"/>
      <c r="C5" s="2"/>
      <c r="D5" s="39"/>
      <c r="E5" s="40"/>
      <c r="F5" s="47"/>
      <c r="G5" s="48"/>
      <c r="H5" s="48"/>
      <c r="I5" s="49"/>
      <c r="J5" s="50"/>
      <c r="K5" s="454" t="s">
        <v>6</v>
      </c>
      <c r="L5" s="455"/>
      <c r="M5" s="455"/>
      <c r="N5" s="456"/>
      <c r="O5" s="51"/>
      <c r="P5" s="52"/>
      <c r="Q5" s="40"/>
      <c r="R5" s="46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customHeight="1">
      <c r="B6" s="2"/>
      <c r="C6" s="2"/>
      <c r="D6" s="39"/>
      <c r="E6" s="40"/>
      <c r="F6" s="47"/>
      <c r="G6" s="53"/>
      <c r="H6" s="53"/>
      <c r="I6" s="53"/>
      <c r="J6" s="53"/>
      <c r="K6" s="53"/>
      <c r="L6" s="53"/>
      <c r="M6" s="53"/>
      <c r="N6" s="53"/>
      <c r="O6" s="53"/>
      <c r="P6" s="52"/>
      <c r="Q6" s="40"/>
      <c r="R6" s="46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21" customHeight="1">
      <c r="B7" s="2"/>
      <c r="C7" s="2"/>
      <c r="D7" s="39"/>
      <c r="E7" s="40"/>
      <c r="F7" s="47"/>
      <c r="G7" s="53"/>
      <c r="H7" s="53"/>
      <c r="I7" s="457" t="s">
        <v>7</v>
      </c>
      <c r="J7" s="458"/>
      <c r="K7" s="459"/>
      <c r="L7" s="54"/>
      <c r="M7" s="457" t="s">
        <v>8</v>
      </c>
      <c r="N7" s="458"/>
      <c r="O7" s="459"/>
      <c r="P7" s="52"/>
      <c r="Q7" s="40"/>
      <c r="R7" s="46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4.5" customHeight="1">
      <c r="B8" s="2"/>
      <c r="C8" s="2"/>
      <c r="D8" s="39"/>
      <c r="E8" s="40"/>
      <c r="F8" s="47"/>
      <c r="G8" s="53"/>
      <c r="H8" s="53"/>
      <c r="I8" s="53"/>
      <c r="J8" s="53"/>
      <c r="K8" s="53"/>
      <c r="L8" s="53"/>
      <c r="M8" s="53"/>
      <c r="N8" s="53"/>
      <c r="O8" s="53"/>
      <c r="P8" s="52"/>
      <c r="Q8" s="40"/>
      <c r="R8" s="46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34.5" customHeight="1">
      <c r="B9" s="2"/>
      <c r="C9" s="2"/>
      <c r="D9" s="39"/>
      <c r="E9" s="40"/>
      <c r="F9" s="47"/>
      <c r="G9" s="460" t="s">
        <v>9</v>
      </c>
      <c r="H9" s="53"/>
      <c r="I9" s="55" t="s">
        <v>10</v>
      </c>
      <c r="J9" s="451" t="s">
        <v>11</v>
      </c>
      <c r="K9" s="435"/>
      <c r="L9" s="53"/>
      <c r="M9" s="56" t="s">
        <v>12</v>
      </c>
      <c r="N9" s="434" t="s">
        <v>13</v>
      </c>
      <c r="O9" s="435"/>
      <c r="P9" s="52"/>
      <c r="Q9" s="40"/>
      <c r="R9" s="46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.5" customHeight="1">
      <c r="B10" s="2"/>
      <c r="C10" s="2"/>
      <c r="D10" s="39"/>
      <c r="E10" s="40"/>
      <c r="F10" s="47"/>
      <c r="G10" s="461"/>
      <c r="H10" s="53"/>
      <c r="I10" s="57"/>
      <c r="J10" s="57"/>
      <c r="K10" s="57"/>
      <c r="L10" s="53"/>
      <c r="M10" s="57"/>
      <c r="N10" s="57"/>
      <c r="O10" s="57"/>
      <c r="P10" s="52"/>
      <c r="Q10" s="40"/>
      <c r="R10" s="46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4.75" customHeight="1">
      <c r="B11" s="2"/>
      <c r="C11" s="2"/>
      <c r="D11" s="39"/>
      <c r="E11" s="40"/>
      <c r="F11" s="47"/>
      <c r="G11" s="461"/>
      <c r="H11" s="53"/>
      <c r="I11" s="58">
        <v>1</v>
      </c>
      <c r="J11" s="425" t="s">
        <v>14</v>
      </c>
      <c r="K11" s="426"/>
      <c r="L11" s="53"/>
      <c r="M11" s="59">
        <v>1</v>
      </c>
      <c r="N11" s="427" t="s">
        <v>15</v>
      </c>
      <c r="O11" s="426"/>
      <c r="P11" s="52"/>
      <c r="Q11" s="40"/>
      <c r="R11" s="46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4.75" customHeight="1">
      <c r="B12" s="2"/>
      <c r="C12" s="2"/>
      <c r="D12" s="39"/>
      <c r="E12" s="40"/>
      <c r="F12" s="47"/>
      <c r="G12" s="461"/>
      <c r="H12" s="53"/>
      <c r="I12" s="60">
        <v>2</v>
      </c>
      <c r="J12" s="428" t="s">
        <v>16</v>
      </c>
      <c r="K12" s="429"/>
      <c r="L12" s="53"/>
      <c r="M12" s="61">
        <v>2</v>
      </c>
      <c r="N12" s="430" t="s">
        <v>17</v>
      </c>
      <c r="O12" s="429"/>
      <c r="P12" s="52"/>
      <c r="Q12" s="40"/>
      <c r="R12" s="46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24.75" customHeight="1">
      <c r="B13" s="2"/>
      <c r="C13" s="2"/>
      <c r="D13" s="39"/>
      <c r="E13" s="40"/>
      <c r="F13" s="47"/>
      <c r="G13" s="461"/>
      <c r="H13" s="53"/>
      <c r="I13" s="60">
        <v>3</v>
      </c>
      <c r="J13" s="428" t="s">
        <v>18</v>
      </c>
      <c r="K13" s="429"/>
      <c r="L13" s="53"/>
      <c r="M13" s="61">
        <v>3</v>
      </c>
      <c r="N13" s="430" t="s">
        <v>19</v>
      </c>
      <c r="O13" s="429"/>
      <c r="P13" s="52"/>
      <c r="Q13" s="40"/>
      <c r="R13" s="46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24.75" customHeight="1">
      <c r="B14" s="2"/>
      <c r="C14" s="2"/>
      <c r="D14" s="39"/>
      <c r="E14" s="40"/>
      <c r="F14" s="47"/>
      <c r="G14" s="461"/>
      <c r="H14" s="53"/>
      <c r="I14" s="60">
        <v>4</v>
      </c>
      <c r="J14" s="428" t="s">
        <v>20</v>
      </c>
      <c r="K14" s="429"/>
      <c r="L14" s="53"/>
      <c r="M14" s="61">
        <v>4</v>
      </c>
      <c r="N14" s="430" t="s">
        <v>21</v>
      </c>
      <c r="O14" s="429"/>
      <c r="P14" s="52"/>
      <c r="Q14" s="40"/>
      <c r="R14" s="46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24.75" customHeight="1">
      <c r="B15" s="2"/>
      <c r="C15" s="2"/>
      <c r="D15" s="39"/>
      <c r="E15" s="40"/>
      <c r="F15" s="47"/>
      <c r="G15" s="461"/>
      <c r="H15" s="53"/>
      <c r="I15" s="60">
        <v>5</v>
      </c>
      <c r="J15" s="428" t="s">
        <v>22</v>
      </c>
      <c r="K15" s="429"/>
      <c r="L15" s="53"/>
      <c r="M15" s="61">
        <v>5</v>
      </c>
      <c r="N15" s="430" t="s">
        <v>23</v>
      </c>
      <c r="O15" s="429"/>
      <c r="P15" s="52"/>
      <c r="Q15" s="40"/>
      <c r="R15" s="4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24.75" customHeight="1">
      <c r="B16" s="2"/>
      <c r="C16" s="2"/>
      <c r="D16" s="39"/>
      <c r="E16" s="40"/>
      <c r="F16" s="47"/>
      <c r="G16" s="461"/>
      <c r="H16" s="53"/>
      <c r="I16" s="60">
        <v>6</v>
      </c>
      <c r="J16" s="428"/>
      <c r="K16" s="429"/>
      <c r="L16" s="53"/>
      <c r="M16" s="61">
        <v>6</v>
      </c>
      <c r="N16" s="430"/>
      <c r="O16" s="429"/>
      <c r="P16" s="52"/>
      <c r="Q16" s="40"/>
      <c r="R16" s="4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2:34" ht="24.75" customHeight="1">
      <c r="B17" s="2"/>
      <c r="C17" s="2"/>
      <c r="D17" s="39"/>
      <c r="E17" s="40"/>
      <c r="F17" s="47"/>
      <c r="G17" s="461"/>
      <c r="H17" s="53"/>
      <c r="I17" s="60">
        <v>7</v>
      </c>
      <c r="J17" s="428"/>
      <c r="K17" s="429"/>
      <c r="L17" s="53"/>
      <c r="M17" s="61">
        <v>7</v>
      </c>
      <c r="N17" s="430"/>
      <c r="O17" s="429"/>
      <c r="P17" s="52"/>
      <c r="Q17" s="40"/>
      <c r="R17" s="46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2:34" ht="24.75" customHeight="1">
      <c r="B18" s="2"/>
      <c r="C18" s="2"/>
      <c r="D18" s="39"/>
      <c r="E18" s="40"/>
      <c r="F18" s="47"/>
      <c r="G18" s="461"/>
      <c r="H18" s="53"/>
      <c r="I18" s="60">
        <v>8</v>
      </c>
      <c r="J18" s="428"/>
      <c r="K18" s="429"/>
      <c r="L18" s="53"/>
      <c r="M18" s="61">
        <v>8</v>
      </c>
      <c r="N18" s="430"/>
      <c r="O18" s="429"/>
      <c r="P18" s="52"/>
      <c r="Q18" s="40"/>
      <c r="R18" s="46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2:34" ht="24.75" customHeight="1">
      <c r="B19" s="2"/>
      <c r="C19" s="2"/>
      <c r="D19" s="39"/>
      <c r="E19" s="40"/>
      <c r="F19" s="47"/>
      <c r="G19" s="461"/>
      <c r="H19" s="53"/>
      <c r="I19" s="60">
        <v>9</v>
      </c>
      <c r="J19" s="428"/>
      <c r="K19" s="429"/>
      <c r="L19" s="53"/>
      <c r="M19" s="61">
        <v>9</v>
      </c>
      <c r="N19" s="430"/>
      <c r="O19" s="429"/>
      <c r="P19" s="52"/>
      <c r="Q19" s="40"/>
      <c r="R19" s="46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2:34" ht="24.75" customHeight="1">
      <c r="B20" s="2"/>
      <c r="C20" s="2"/>
      <c r="D20" s="39"/>
      <c r="E20" s="40"/>
      <c r="F20" s="47"/>
      <c r="G20" s="462"/>
      <c r="H20" s="53"/>
      <c r="I20" s="62">
        <v>10</v>
      </c>
      <c r="J20" s="431"/>
      <c r="K20" s="432"/>
      <c r="L20" s="53"/>
      <c r="M20" s="63">
        <v>10</v>
      </c>
      <c r="N20" s="433"/>
      <c r="O20" s="432"/>
      <c r="P20" s="52"/>
      <c r="Q20" s="40"/>
      <c r="R20" s="46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2:34" ht="9.75" customHeight="1">
      <c r="B21" s="2"/>
      <c r="C21" s="2"/>
      <c r="D21" s="39"/>
      <c r="E21" s="40"/>
      <c r="F21" s="47"/>
      <c r="G21" s="53"/>
      <c r="H21" s="53"/>
      <c r="I21" s="53"/>
      <c r="J21" s="53"/>
      <c r="K21" s="53"/>
      <c r="L21" s="53"/>
      <c r="M21" s="53"/>
      <c r="N21" s="53"/>
      <c r="O21" s="53"/>
      <c r="P21" s="52"/>
      <c r="Q21" s="40"/>
      <c r="R21" s="46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2:34" ht="34.5" customHeight="1">
      <c r="B22" s="2"/>
      <c r="C22" s="2"/>
      <c r="D22" s="39"/>
      <c r="E22" s="40"/>
      <c r="F22" s="47"/>
      <c r="G22" s="460" t="s">
        <v>24</v>
      </c>
      <c r="H22" s="47"/>
      <c r="I22" s="55" t="s">
        <v>25</v>
      </c>
      <c r="J22" s="451" t="s">
        <v>26</v>
      </c>
      <c r="K22" s="435"/>
      <c r="L22" s="53"/>
      <c r="M22" s="56" t="s">
        <v>27</v>
      </c>
      <c r="N22" s="434" t="s">
        <v>28</v>
      </c>
      <c r="O22" s="435"/>
      <c r="P22" s="52"/>
      <c r="Q22" s="40"/>
      <c r="R22" s="46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2:34" ht="1.5" customHeight="1">
      <c r="B23" s="2"/>
      <c r="C23" s="2"/>
      <c r="D23" s="39"/>
      <c r="E23" s="40"/>
      <c r="F23" s="47"/>
      <c r="G23" s="461"/>
      <c r="H23" s="53"/>
      <c r="I23" s="64"/>
      <c r="J23" s="64"/>
      <c r="K23" s="64"/>
      <c r="L23" s="53"/>
      <c r="M23" s="57"/>
      <c r="N23" s="57"/>
      <c r="O23" s="57"/>
      <c r="P23" s="52"/>
      <c r="Q23" s="40"/>
      <c r="R23" s="46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2:34" ht="36" customHeight="1">
      <c r="B24" s="2"/>
      <c r="C24" s="2"/>
      <c r="D24" s="39"/>
      <c r="E24" s="40"/>
      <c r="F24" s="47"/>
      <c r="G24" s="461"/>
      <c r="H24" s="53"/>
      <c r="I24" s="58">
        <v>1</v>
      </c>
      <c r="J24" s="425" t="s">
        <v>29</v>
      </c>
      <c r="K24" s="426"/>
      <c r="L24" s="53"/>
      <c r="M24" s="59">
        <v>1</v>
      </c>
      <c r="N24" s="436" t="s">
        <v>30</v>
      </c>
      <c r="O24" s="426"/>
      <c r="P24" s="52"/>
      <c r="Q24" s="40"/>
      <c r="R24" s="46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2:34" ht="55.5" customHeight="1">
      <c r="B25" s="2"/>
      <c r="C25" s="2"/>
      <c r="D25" s="39"/>
      <c r="E25" s="40"/>
      <c r="F25" s="47"/>
      <c r="G25" s="461"/>
      <c r="H25" s="53"/>
      <c r="I25" s="60">
        <v>2</v>
      </c>
      <c r="J25" s="428" t="s">
        <v>31</v>
      </c>
      <c r="K25" s="429"/>
      <c r="L25" s="53"/>
      <c r="M25" s="61">
        <v>2</v>
      </c>
      <c r="N25" s="437" t="s">
        <v>32</v>
      </c>
      <c r="O25" s="429"/>
      <c r="P25" s="52"/>
      <c r="Q25" s="40"/>
      <c r="R25" s="46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34" ht="36" customHeight="1">
      <c r="B26" s="2"/>
      <c r="C26" s="2"/>
      <c r="D26" s="39"/>
      <c r="E26" s="40"/>
      <c r="F26" s="47"/>
      <c r="G26" s="461"/>
      <c r="H26" s="53"/>
      <c r="I26" s="60">
        <v>3</v>
      </c>
      <c r="J26" s="428" t="s">
        <v>33</v>
      </c>
      <c r="K26" s="429"/>
      <c r="L26" s="53"/>
      <c r="M26" s="61">
        <v>3</v>
      </c>
      <c r="N26" s="437" t="s">
        <v>34</v>
      </c>
      <c r="O26" s="429"/>
      <c r="P26" s="52"/>
      <c r="Q26" s="40"/>
      <c r="R26" s="4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2:34" ht="34.5" customHeight="1">
      <c r="B27" s="2"/>
      <c r="C27" s="2"/>
      <c r="D27" s="39"/>
      <c r="E27" s="40"/>
      <c r="F27" s="47"/>
      <c r="G27" s="461"/>
      <c r="H27" s="53"/>
      <c r="I27" s="60">
        <v>4</v>
      </c>
      <c r="J27" s="428" t="s">
        <v>35</v>
      </c>
      <c r="K27" s="429"/>
      <c r="L27" s="53"/>
      <c r="M27" s="61">
        <v>4</v>
      </c>
      <c r="N27" s="437" t="s">
        <v>36</v>
      </c>
      <c r="O27" s="429"/>
      <c r="P27" s="52"/>
      <c r="Q27" s="40"/>
      <c r="R27" s="46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2:34" ht="35.25" customHeight="1">
      <c r="B28" s="2"/>
      <c r="C28" s="2"/>
      <c r="D28" s="39"/>
      <c r="E28" s="40"/>
      <c r="F28" s="47"/>
      <c r="G28" s="461"/>
      <c r="H28" s="53"/>
      <c r="I28" s="60">
        <v>5</v>
      </c>
      <c r="J28" s="428" t="s">
        <v>37</v>
      </c>
      <c r="K28" s="429"/>
      <c r="L28" s="53"/>
      <c r="M28" s="61">
        <v>5</v>
      </c>
      <c r="N28" s="437" t="s">
        <v>38</v>
      </c>
      <c r="O28" s="429"/>
      <c r="P28" s="52"/>
      <c r="Q28" s="40"/>
      <c r="R28" s="46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2:34" ht="24.75" customHeight="1">
      <c r="B29" s="2"/>
      <c r="C29" s="2"/>
      <c r="D29" s="39"/>
      <c r="E29" s="40"/>
      <c r="F29" s="47"/>
      <c r="G29" s="461"/>
      <c r="H29" s="53"/>
      <c r="I29" s="60">
        <v>6</v>
      </c>
      <c r="J29" s="438"/>
      <c r="K29" s="429"/>
      <c r="L29" s="53"/>
      <c r="M29" s="61">
        <v>6</v>
      </c>
      <c r="N29" s="439"/>
      <c r="O29" s="429"/>
      <c r="P29" s="52"/>
      <c r="Q29" s="40"/>
      <c r="R29" s="46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2:34" ht="24.75" customHeight="1">
      <c r="B30" s="2"/>
      <c r="C30" s="2"/>
      <c r="D30" s="39"/>
      <c r="E30" s="40"/>
      <c r="F30" s="47"/>
      <c r="G30" s="461"/>
      <c r="H30" s="53"/>
      <c r="I30" s="60">
        <v>7</v>
      </c>
      <c r="J30" s="438"/>
      <c r="K30" s="429"/>
      <c r="L30" s="53"/>
      <c r="M30" s="61">
        <v>7</v>
      </c>
      <c r="N30" s="439"/>
      <c r="O30" s="429"/>
      <c r="P30" s="52"/>
      <c r="Q30" s="40"/>
      <c r="R30" s="46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2:34" ht="24.75" customHeight="1">
      <c r="B31" s="2"/>
      <c r="C31" s="2"/>
      <c r="D31" s="39"/>
      <c r="E31" s="40"/>
      <c r="F31" s="47"/>
      <c r="G31" s="461"/>
      <c r="H31" s="53"/>
      <c r="I31" s="60">
        <v>8</v>
      </c>
      <c r="J31" s="438"/>
      <c r="K31" s="429"/>
      <c r="L31" s="53"/>
      <c r="M31" s="61">
        <v>8</v>
      </c>
      <c r="N31" s="439"/>
      <c r="O31" s="429"/>
      <c r="P31" s="52"/>
      <c r="Q31" s="40"/>
      <c r="R31" s="46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2:34" ht="24.75" customHeight="1">
      <c r="B32" s="2"/>
      <c r="C32" s="2"/>
      <c r="D32" s="39"/>
      <c r="E32" s="40"/>
      <c r="F32" s="47"/>
      <c r="G32" s="461"/>
      <c r="H32" s="53"/>
      <c r="I32" s="60">
        <v>9</v>
      </c>
      <c r="J32" s="438"/>
      <c r="K32" s="429"/>
      <c r="L32" s="53"/>
      <c r="M32" s="61">
        <v>9</v>
      </c>
      <c r="N32" s="439"/>
      <c r="O32" s="429"/>
      <c r="P32" s="52"/>
      <c r="Q32" s="40"/>
      <c r="R32" s="46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24.75" customHeight="1">
      <c r="B33" s="2"/>
      <c r="C33" s="2"/>
      <c r="D33" s="39"/>
      <c r="E33" s="40"/>
      <c r="F33" s="47"/>
      <c r="G33" s="462"/>
      <c r="H33" s="53"/>
      <c r="I33" s="62">
        <v>10</v>
      </c>
      <c r="J33" s="440"/>
      <c r="K33" s="432"/>
      <c r="L33" s="53"/>
      <c r="M33" s="63">
        <v>10</v>
      </c>
      <c r="N33" s="433"/>
      <c r="O33" s="432"/>
      <c r="P33" s="52"/>
      <c r="Q33" s="40"/>
      <c r="R33" s="46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34.5" customHeight="1">
      <c r="B34" s="2"/>
      <c r="C34" s="2"/>
      <c r="D34" s="39"/>
      <c r="E34" s="40"/>
      <c r="F34" s="65"/>
      <c r="G34" s="66"/>
      <c r="H34" s="66"/>
      <c r="I34" s="66"/>
      <c r="J34" s="66"/>
      <c r="K34" s="66"/>
      <c r="L34" s="66"/>
      <c r="M34" s="66"/>
      <c r="N34" s="66"/>
      <c r="O34" s="66"/>
      <c r="P34" s="67"/>
      <c r="Q34" s="40"/>
      <c r="R34" s="46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8.75" customHeight="1">
      <c r="B35" s="2"/>
      <c r="C35" s="2"/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7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4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4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4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30" customHeight="1">
      <c r="B146" s="2"/>
      <c r="C146" s="2"/>
      <c r="D146" s="2"/>
      <c r="E146" s="441" t="s">
        <v>39</v>
      </c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  <c r="R146" s="44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2" customHeight="1">
      <c r="B147" s="2"/>
      <c r="C147" s="2"/>
      <c r="D147" s="2"/>
      <c r="E147" s="71"/>
      <c r="F147" s="72"/>
      <c r="G147" s="72"/>
      <c r="H147" s="72"/>
      <c r="I147" s="72"/>
      <c r="J147" s="72"/>
      <c r="K147" s="72"/>
      <c r="L147" s="72"/>
      <c r="M147" s="72"/>
      <c r="N147" s="72"/>
      <c r="O147" s="73"/>
      <c r="P147" s="73"/>
      <c r="Q147" s="72"/>
      <c r="R147" s="74"/>
      <c r="S147" s="75"/>
      <c r="T147" s="75"/>
      <c r="U147" s="75"/>
      <c r="V147" s="75"/>
      <c r="W147" s="76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22.5" customHeight="1">
      <c r="B148" s="2"/>
      <c r="C148" s="2"/>
      <c r="D148" s="2"/>
      <c r="E148" s="71"/>
      <c r="F148" s="72"/>
      <c r="G148" s="72"/>
      <c r="H148" s="72"/>
      <c r="I148" s="77" t="s">
        <v>40</v>
      </c>
      <c r="J148" s="72"/>
      <c r="K148" s="72"/>
      <c r="L148" s="72"/>
      <c r="M148" s="72"/>
      <c r="N148" s="72"/>
      <c r="O148" s="73"/>
      <c r="P148" s="73"/>
      <c r="Q148" s="72"/>
      <c r="R148" s="74"/>
      <c r="S148" s="74"/>
      <c r="T148" s="74"/>
      <c r="U148" s="74"/>
      <c r="V148" s="74"/>
      <c r="W148" s="78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2.75" customHeight="1">
      <c r="B149" s="2"/>
      <c r="C149" s="2"/>
      <c r="D149" s="2"/>
      <c r="E149" s="71"/>
      <c r="F149" s="72"/>
      <c r="G149" s="72"/>
      <c r="H149" s="72"/>
      <c r="I149" s="79" t="s">
        <v>41</v>
      </c>
      <c r="J149" s="72"/>
      <c r="K149" s="72"/>
      <c r="L149" s="72"/>
      <c r="M149" s="72"/>
      <c r="N149" s="72"/>
      <c r="O149" s="73"/>
      <c r="P149" s="73"/>
      <c r="Q149" s="72"/>
      <c r="R149" s="74"/>
      <c r="S149" s="74"/>
      <c r="T149" s="74"/>
      <c r="U149" s="74"/>
      <c r="V149" s="74"/>
      <c r="W149" s="78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2.75" customHeight="1">
      <c r="B150" s="2"/>
      <c r="C150" s="2"/>
      <c r="D150" s="2"/>
      <c r="E150" s="71"/>
      <c r="F150" s="72"/>
      <c r="G150" s="72"/>
      <c r="H150" s="72"/>
      <c r="I150" s="79" t="s">
        <v>42</v>
      </c>
      <c r="J150" s="72"/>
      <c r="K150" s="72"/>
      <c r="L150" s="72"/>
      <c r="M150" s="72"/>
      <c r="N150" s="72"/>
      <c r="O150" s="73"/>
      <c r="P150" s="73"/>
      <c r="Q150" s="72"/>
      <c r="R150" s="74"/>
      <c r="S150" s="74"/>
      <c r="T150" s="74"/>
      <c r="U150" s="74"/>
      <c r="V150" s="74"/>
      <c r="W150" s="78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2.75" customHeight="1">
      <c r="B151" s="2"/>
      <c r="C151" s="2"/>
      <c r="D151" s="2"/>
      <c r="E151" s="71"/>
      <c r="F151" s="72"/>
      <c r="G151" s="72"/>
      <c r="H151" s="72"/>
      <c r="I151" s="79"/>
      <c r="J151" s="72"/>
      <c r="K151" s="72"/>
      <c r="L151" s="72"/>
      <c r="M151" s="72"/>
      <c r="N151" s="72"/>
      <c r="O151" s="73"/>
      <c r="P151" s="73"/>
      <c r="Q151" s="72"/>
      <c r="R151" s="74"/>
      <c r="S151" s="74"/>
      <c r="T151" s="74"/>
      <c r="U151" s="74"/>
      <c r="V151" s="74"/>
      <c r="W151" s="78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2.75" customHeight="1">
      <c r="B152" s="2"/>
      <c r="C152" s="2"/>
      <c r="D152" s="2"/>
      <c r="E152" s="71"/>
      <c r="F152" s="72"/>
      <c r="G152" s="72"/>
      <c r="H152" s="72"/>
      <c r="I152" s="80" t="s">
        <v>43</v>
      </c>
      <c r="J152" s="72"/>
      <c r="K152" s="72"/>
      <c r="L152" s="72"/>
      <c r="M152" s="72"/>
      <c r="N152" s="72"/>
      <c r="O152" s="73"/>
      <c r="P152" s="72"/>
      <c r="Q152" s="72"/>
      <c r="R152" s="72"/>
      <c r="S152" s="72"/>
      <c r="T152" s="72"/>
      <c r="U152" s="72"/>
      <c r="V152" s="72"/>
      <c r="W152" s="81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2.75" customHeight="1">
      <c r="B153" s="2"/>
      <c r="C153" s="2"/>
      <c r="D153" s="2"/>
      <c r="E153" s="71"/>
      <c r="F153" s="72"/>
      <c r="G153" s="72"/>
      <c r="H153" s="72"/>
      <c r="I153" s="79" t="s">
        <v>44</v>
      </c>
      <c r="J153" s="72"/>
      <c r="K153" s="72"/>
      <c r="L153" s="72"/>
      <c r="M153" s="72"/>
      <c r="N153" s="72"/>
      <c r="O153" s="73"/>
      <c r="P153" s="72"/>
      <c r="Q153" s="72"/>
      <c r="R153" s="72"/>
      <c r="S153" s="72"/>
      <c r="T153" s="72"/>
      <c r="U153" s="72"/>
      <c r="V153" s="72"/>
      <c r="W153" s="81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2.75" customHeight="1">
      <c r="B154" s="2"/>
      <c r="C154" s="2"/>
      <c r="D154" s="2"/>
      <c r="E154" s="71"/>
      <c r="F154" s="72"/>
      <c r="G154" s="72"/>
      <c r="H154" s="72"/>
      <c r="I154" s="79" t="s">
        <v>45</v>
      </c>
      <c r="J154" s="72"/>
      <c r="K154" s="72"/>
      <c r="L154" s="72"/>
      <c r="M154" s="72"/>
      <c r="N154" s="72"/>
      <c r="O154" s="73"/>
      <c r="P154" s="72"/>
      <c r="Q154" s="72"/>
      <c r="R154" s="72"/>
      <c r="S154" s="72"/>
      <c r="T154" s="72"/>
      <c r="U154" s="72"/>
      <c r="V154" s="72"/>
      <c r="W154" s="81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2.75" customHeight="1">
      <c r="B155" s="2"/>
      <c r="C155" s="2"/>
      <c r="D155" s="2"/>
      <c r="E155" s="71"/>
      <c r="F155" s="72"/>
      <c r="G155" s="72"/>
      <c r="H155" s="72"/>
      <c r="I155" s="74"/>
      <c r="J155" s="72"/>
      <c r="K155" s="72"/>
      <c r="L155" s="72"/>
      <c r="M155" s="72"/>
      <c r="N155" s="72"/>
      <c r="O155" s="73"/>
      <c r="P155" s="72"/>
      <c r="Q155" s="72"/>
      <c r="R155" s="72"/>
      <c r="S155" s="72"/>
      <c r="T155" s="72"/>
      <c r="U155" s="72"/>
      <c r="V155" s="72"/>
      <c r="W155" s="81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2.75" customHeight="1">
      <c r="A156" s="82"/>
      <c r="B156" s="82"/>
      <c r="C156" s="82"/>
      <c r="D156" s="82"/>
      <c r="E156" s="83"/>
      <c r="F156" s="84"/>
      <c r="G156" s="84"/>
      <c r="H156" s="84"/>
      <c r="I156" s="80" t="s">
        <v>46</v>
      </c>
      <c r="J156" s="84"/>
      <c r="K156" s="84"/>
      <c r="L156" s="84"/>
      <c r="M156" s="84"/>
      <c r="N156" s="84"/>
      <c r="O156" s="85"/>
      <c r="P156" s="84"/>
      <c r="Q156" s="84"/>
      <c r="R156" s="84"/>
      <c r="S156" s="84"/>
      <c r="T156" s="84"/>
      <c r="U156" s="84"/>
      <c r="V156" s="84"/>
      <c r="W156" s="86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</row>
    <row r="157" spans="1:34" ht="12.75" customHeight="1">
      <c r="B157" s="2"/>
      <c r="C157" s="2"/>
      <c r="D157" s="2"/>
      <c r="E157" s="71"/>
      <c r="F157" s="72"/>
      <c r="G157" s="72"/>
      <c r="H157" s="72"/>
      <c r="I157" s="79" t="s">
        <v>47</v>
      </c>
      <c r="J157" s="72"/>
      <c r="K157" s="72"/>
      <c r="L157" s="72"/>
      <c r="M157" s="72"/>
      <c r="N157" s="72"/>
      <c r="O157" s="73"/>
      <c r="P157" s="72"/>
      <c r="Q157" s="72"/>
      <c r="R157" s="72"/>
      <c r="S157" s="72"/>
      <c r="T157" s="72"/>
      <c r="U157" s="72"/>
      <c r="V157" s="72"/>
      <c r="W157" s="81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2.75" customHeight="1">
      <c r="B158" s="2"/>
      <c r="C158" s="2"/>
      <c r="D158" s="2"/>
      <c r="E158" s="71"/>
      <c r="F158" s="72"/>
      <c r="G158" s="72"/>
      <c r="H158" s="72"/>
      <c r="I158" s="79" t="s">
        <v>48</v>
      </c>
      <c r="J158" s="72"/>
      <c r="K158" s="72"/>
      <c r="L158" s="72"/>
      <c r="M158" s="72"/>
      <c r="N158" s="72"/>
      <c r="O158" s="73"/>
      <c r="P158" s="72"/>
      <c r="Q158" s="72"/>
      <c r="R158" s="72"/>
      <c r="S158" s="72"/>
      <c r="T158" s="72"/>
      <c r="U158" s="72"/>
      <c r="V158" s="72"/>
      <c r="W158" s="81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2.75" customHeight="1">
      <c r="B159" s="2"/>
      <c r="C159" s="2"/>
      <c r="D159" s="2"/>
      <c r="E159" s="71"/>
      <c r="F159" s="72"/>
      <c r="G159" s="72"/>
      <c r="H159" s="72"/>
      <c r="I159" s="79" t="s">
        <v>49</v>
      </c>
      <c r="J159" s="72"/>
      <c r="K159" s="72"/>
      <c r="L159" s="72"/>
      <c r="M159" s="72"/>
      <c r="N159" s="72"/>
      <c r="O159" s="73"/>
      <c r="P159" s="72"/>
      <c r="Q159" s="72"/>
      <c r="R159" s="72"/>
      <c r="S159" s="72"/>
      <c r="T159" s="72"/>
      <c r="U159" s="72"/>
      <c r="V159" s="72"/>
      <c r="W159" s="81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2.75" customHeight="1">
      <c r="B160" s="2"/>
      <c r="C160" s="2"/>
      <c r="D160" s="2"/>
      <c r="E160" s="71"/>
      <c r="F160" s="72"/>
      <c r="G160" s="72"/>
      <c r="H160" s="72"/>
      <c r="I160" s="79" t="s">
        <v>50</v>
      </c>
      <c r="J160" s="72"/>
      <c r="K160" s="72"/>
      <c r="L160" s="72"/>
      <c r="M160" s="72"/>
      <c r="N160" s="72"/>
      <c r="O160" s="73"/>
      <c r="P160" s="72"/>
      <c r="Q160" s="72"/>
      <c r="R160" s="72"/>
      <c r="S160" s="72"/>
      <c r="T160" s="72"/>
      <c r="U160" s="72"/>
      <c r="V160" s="72"/>
      <c r="W160" s="81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ht="12.75" customHeight="1">
      <c r="B161" s="2"/>
      <c r="C161" s="2"/>
      <c r="D161" s="2"/>
      <c r="E161" s="71"/>
      <c r="F161" s="72"/>
      <c r="G161" s="72"/>
      <c r="H161" s="72"/>
      <c r="I161" s="79" t="s">
        <v>51</v>
      </c>
      <c r="J161" s="72"/>
      <c r="K161" s="72"/>
      <c r="L161" s="72"/>
      <c r="M161" s="72"/>
      <c r="N161" s="72"/>
      <c r="O161" s="73"/>
      <c r="P161" s="72"/>
      <c r="Q161" s="72"/>
      <c r="R161" s="72"/>
      <c r="S161" s="72"/>
      <c r="T161" s="72"/>
      <c r="U161" s="72"/>
      <c r="V161" s="72"/>
      <c r="W161" s="81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ht="12.75" customHeight="1">
      <c r="B162" s="2"/>
      <c r="C162" s="2"/>
      <c r="D162" s="2"/>
      <c r="E162" s="71"/>
      <c r="F162" s="72"/>
      <c r="G162" s="72"/>
      <c r="H162" s="72"/>
      <c r="I162" s="79" t="s">
        <v>52</v>
      </c>
      <c r="J162" s="72"/>
      <c r="K162" s="72"/>
      <c r="L162" s="72"/>
      <c r="M162" s="72"/>
      <c r="N162" s="72"/>
      <c r="O162" s="73"/>
      <c r="P162" s="72"/>
      <c r="Q162" s="72"/>
      <c r="R162" s="72"/>
      <c r="S162" s="72"/>
      <c r="T162" s="72"/>
      <c r="U162" s="72"/>
      <c r="V162" s="72"/>
      <c r="W162" s="81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2:34" ht="12.75" customHeight="1">
      <c r="B163" s="2"/>
      <c r="C163" s="2"/>
      <c r="D163" s="2"/>
      <c r="E163" s="71"/>
      <c r="F163" s="72"/>
      <c r="G163" s="72"/>
      <c r="H163" s="72"/>
      <c r="I163" s="79" t="s">
        <v>53</v>
      </c>
      <c r="J163" s="72"/>
      <c r="K163" s="72"/>
      <c r="L163" s="72"/>
      <c r="M163" s="72"/>
      <c r="N163" s="72"/>
      <c r="O163" s="73"/>
      <c r="P163" s="72"/>
      <c r="Q163" s="72"/>
      <c r="R163" s="72"/>
      <c r="S163" s="72"/>
      <c r="T163" s="72"/>
      <c r="U163" s="72"/>
      <c r="V163" s="72"/>
      <c r="W163" s="81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2:34" ht="12.75" customHeight="1">
      <c r="B164" s="2"/>
      <c r="C164" s="2"/>
      <c r="D164" s="2"/>
      <c r="E164" s="71"/>
      <c r="F164" s="72"/>
      <c r="G164" s="72"/>
      <c r="H164" s="72"/>
      <c r="I164" s="79" t="s">
        <v>54</v>
      </c>
      <c r="J164" s="72"/>
      <c r="K164" s="72"/>
      <c r="L164" s="72"/>
      <c r="M164" s="72"/>
      <c r="N164" s="72"/>
      <c r="O164" s="73"/>
      <c r="P164" s="72"/>
      <c r="Q164" s="72"/>
      <c r="R164" s="72"/>
      <c r="S164" s="72"/>
      <c r="T164" s="72"/>
      <c r="U164" s="72"/>
      <c r="V164" s="72"/>
      <c r="W164" s="81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2:34" ht="12.75" customHeight="1">
      <c r="B165" s="2"/>
      <c r="C165" s="2"/>
      <c r="D165" s="2"/>
      <c r="E165" s="71"/>
      <c r="F165" s="72"/>
      <c r="G165" s="72"/>
      <c r="H165" s="72"/>
      <c r="I165" s="80" t="s">
        <v>55</v>
      </c>
      <c r="J165" s="72"/>
      <c r="K165" s="72"/>
      <c r="L165" s="72"/>
      <c r="M165" s="72"/>
      <c r="N165" s="72"/>
      <c r="O165" s="73"/>
      <c r="P165" s="72"/>
      <c r="Q165" s="72"/>
      <c r="R165" s="72"/>
      <c r="S165" s="72"/>
      <c r="T165" s="72"/>
      <c r="U165" s="72"/>
      <c r="V165" s="72"/>
      <c r="W165" s="81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2:34" ht="12.75" customHeight="1">
      <c r="B166" s="2"/>
      <c r="C166" s="2"/>
      <c r="D166" s="2"/>
      <c r="E166" s="71"/>
      <c r="F166" s="72"/>
      <c r="G166" s="72"/>
      <c r="H166" s="72"/>
      <c r="I166" s="79" t="s">
        <v>56</v>
      </c>
      <c r="J166" s="72"/>
      <c r="K166" s="72"/>
      <c r="L166" s="72"/>
      <c r="M166" s="72"/>
      <c r="N166" s="72"/>
      <c r="O166" s="73"/>
      <c r="P166" s="72"/>
      <c r="Q166" s="72"/>
      <c r="R166" s="72"/>
      <c r="S166" s="72"/>
      <c r="T166" s="72"/>
      <c r="U166" s="72"/>
      <c r="V166" s="72"/>
      <c r="W166" s="81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2:34" ht="12.75" customHeight="1">
      <c r="B167" s="2"/>
      <c r="C167" s="2"/>
      <c r="D167" s="2"/>
      <c r="E167" s="71"/>
      <c r="F167" s="72"/>
      <c r="G167" s="72"/>
      <c r="H167" s="72"/>
      <c r="I167" s="79" t="s">
        <v>57</v>
      </c>
      <c r="J167" s="72"/>
      <c r="K167" s="72"/>
      <c r="L167" s="72"/>
      <c r="M167" s="72"/>
      <c r="N167" s="72"/>
      <c r="O167" s="73"/>
      <c r="P167" s="72"/>
      <c r="Q167" s="72"/>
      <c r="R167" s="72"/>
      <c r="S167" s="72"/>
      <c r="T167" s="72"/>
      <c r="U167" s="72"/>
      <c r="V167" s="72"/>
      <c r="W167" s="81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2:34" ht="12.75" customHeight="1">
      <c r="B168" s="2"/>
      <c r="C168" s="2"/>
      <c r="D168" s="2"/>
      <c r="E168" s="71"/>
      <c r="F168" s="72"/>
      <c r="G168" s="72"/>
      <c r="H168" s="72"/>
      <c r="I168" s="79" t="s">
        <v>58</v>
      </c>
      <c r="J168" s="72"/>
      <c r="K168" s="72"/>
      <c r="L168" s="72"/>
      <c r="M168" s="72"/>
      <c r="N168" s="72"/>
      <c r="O168" s="73"/>
      <c r="P168" s="72"/>
      <c r="Q168" s="72"/>
      <c r="R168" s="72"/>
      <c r="S168" s="72"/>
      <c r="T168" s="72"/>
      <c r="U168" s="72"/>
      <c r="V168" s="72"/>
      <c r="W168" s="81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2:34" ht="12.75" customHeight="1">
      <c r="B169" s="2"/>
      <c r="C169" s="2"/>
      <c r="D169" s="2"/>
      <c r="E169" s="71"/>
      <c r="F169" s="72"/>
      <c r="G169" s="72"/>
      <c r="H169" s="72"/>
      <c r="I169" s="79" t="s">
        <v>59</v>
      </c>
      <c r="J169" s="72"/>
      <c r="K169" s="72"/>
      <c r="L169" s="72"/>
      <c r="M169" s="72"/>
      <c r="N169" s="72"/>
      <c r="O169" s="73"/>
      <c r="P169" s="72"/>
      <c r="Q169" s="72"/>
      <c r="R169" s="72"/>
      <c r="S169" s="72"/>
      <c r="T169" s="72"/>
      <c r="U169" s="72"/>
      <c r="V169" s="72"/>
      <c r="W169" s="81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2:34" ht="12.75" customHeight="1">
      <c r="B170" s="2"/>
      <c r="C170" s="2"/>
      <c r="D170" s="2"/>
      <c r="E170" s="71"/>
      <c r="F170" s="72"/>
      <c r="G170" s="72"/>
      <c r="H170" s="72"/>
      <c r="I170" s="79" t="s">
        <v>60</v>
      </c>
      <c r="J170" s="72"/>
      <c r="K170" s="72"/>
      <c r="L170" s="72"/>
      <c r="M170" s="72"/>
      <c r="N170" s="72"/>
      <c r="O170" s="73"/>
      <c r="P170" s="72"/>
      <c r="Q170" s="72"/>
      <c r="R170" s="72"/>
      <c r="S170" s="72"/>
      <c r="T170" s="72"/>
      <c r="U170" s="72"/>
      <c r="V170" s="72"/>
      <c r="W170" s="81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2:34" ht="12.75" customHeight="1">
      <c r="B171" s="2"/>
      <c r="C171" s="2"/>
      <c r="D171" s="2"/>
      <c r="E171" s="71"/>
      <c r="F171" s="72"/>
      <c r="G171" s="72"/>
      <c r="H171" s="72"/>
      <c r="I171" s="79" t="s">
        <v>61</v>
      </c>
      <c r="J171" s="72"/>
      <c r="K171" s="72"/>
      <c r="L171" s="72"/>
      <c r="M171" s="72"/>
      <c r="N171" s="72"/>
      <c r="O171" s="73"/>
      <c r="P171" s="72"/>
      <c r="Q171" s="72"/>
      <c r="R171" s="72"/>
      <c r="S171" s="72"/>
      <c r="T171" s="72"/>
      <c r="U171" s="72"/>
      <c r="V171" s="72"/>
      <c r="W171" s="81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2:34" ht="12.75" customHeight="1">
      <c r="B172" s="2"/>
      <c r="C172" s="2"/>
      <c r="D172" s="2"/>
      <c r="E172" s="71"/>
      <c r="F172" s="72"/>
      <c r="G172" s="72"/>
      <c r="H172" s="72"/>
      <c r="I172" s="79" t="s">
        <v>62</v>
      </c>
      <c r="J172" s="72"/>
      <c r="K172" s="72"/>
      <c r="L172" s="72"/>
      <c r="M172" s="72"/>
      <c r="N172" s="72"/>
      <c r="O172" s="73"/>
      <c r="P172" s="72"/>
      <c r="Q172" s="72"/>
      <c r="R172" s="72"/>
      <c r="S172" s="72"/>
      <c r="T172" s="72"/>
      <c r="U172" s="72"/>
      <c r="V172" s="72"/>
      <c r="W172" s="81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2:34" ht="12.75" customHeight="1">
      <c r="B173" s="2"/>
      <c r="C173" s="2"/>
      <c r="D173" s="2"/>
      <c r="E173" s="71"/>
      <c r="F173" s="72"/>
      <c r="G173" s="72"/>
      <c r="H173" s="72"/>
      <c r="I173" s="79" t="s">
        <v>63</v>
      </c>
      <c r="J173" s="72"/>
      <c r="K173" s="72"/>
      <c r="L173" s="72"/>
      <c r="M173" s="72"/>
      <c r="N173" s="72"/>
      <c r="O173" s="73"/>
      <c r="P173" s="72"/>
      <c r="Q173" s="72"/>
      <c r="R173" s="72"/>
      <c r="S173" s="72"/>
      <c r="T173" s="72"/>
      <c r="U173" s="72"/>
      <c r="V173" s="72"/>
      <c r="W173" s="81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2:34" ht="18.75" customHeight="1">
      <c r="B174" s="2"/>
      <c r="C174" s="2"/>
      <c r="D174" s="2"/>
      <c r="E174" s="71"/>
      <c r="F174" s="72"/>
      <c r="G174" s="72"/>
      <c r="H174" s="72"/>
      <c r="I174" s="72"/>
      <c r="J174" s="72"/>
      <c r="K174" s="72"/>
      <c r="L174" s="72"/>
      <c r="M174" s="72"/>
      <c r="N174" s="72"/>
      <c r="O174" s="73"/>
      <c r="P174" s="72"/>
      <c r="Q174" s="72"/>
      <c r="R174" s="72"/>
      <c r="S174" s="72"/>
      <c r="T174" s="72"/>
      <c r="U174" s="72"/>
      <c r="V174" s="72"/>
      <c r="W174" s="81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2:34" ht="12.75" customHeight="1">
      <c r="B175" s="2"/>
      <c r="C175" s="2"/>
      <c r="D175" s="2"/>
      <c r="E175" s="71"/>
      <c r="F175" s="72"/>
      <c r="G175" s="72"/>
      <c r="H175" s="72"/>
      <c r="I175" s="77" t="s">
        <v>64</v>
      </c>
      <c r="J175" s="72"/>
      <c r="K175" s="72"/>
      <c r="L175" s="72"/>
      <c r="M175" s="72"/>
      <c r="N175" s="72"/>
      <c r="O175" s="73"/>
      <c r="P175" s="72"/>
      <c r="Q175" s="72"/>
      <c r="R175" s="72"/>
      <c r="S175" s="72"/>
      <c r="T175" s="72"/>
      <c r="U175" s="72"/>
      <c r="V175" s="72"/>
      <c r="W175" s="81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2:34" ht="21" customHeight="1">
      <c r="B176" s="2"/>
      <c r="C176" s="2"/>
      <c r="D176" s="2"/>
      <c r="E176" s="71"/>
      <c r="F176" s="72"/>
      <c r="G176" s="72"/>
      <c r="H176" s="72"/>
      <c r="I176" s="444" t="s">
        <v>11</v>
      </c>
      <c r="J176" s="445"/>
      <c r="K176" s="446"/>
      <c r="L176" s="87"/>
      <c r="M176" s="447" t="s">
        <v>13</v>
      </c>
      <c r="N176" s="448"/>
      <c r="O176" s="449"/>
      <c r="P176" s="72"/>
      <c r="Q176" s="72"/>
      <c r="R176" s="72"/>
      <c r="S176" s="72"/>
      <c r="T176" s="72"/>
      <c r="U176" s="72"/>
      <c r="V176" s="72"/>
      <c r="W176" s="81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2:34" ht="3" customHeight="1">
      <c r="B177" s="2"/>
      <c r="C177" s="2"/>
      <c r="D177" s="2"/>
      <c r="E177" s="71"/>
      <c r="F177" s="72"/>
      <c r="G177" s="72"/>
      <c r="H177" s="72"/>
      <c r="I177" s="88"/>
      <c r="J177" s="89"/>
      <c r="K177" s="89"/>
      <c r="L177" s="90"/>
      <c r="M177" s="89"/>
      <c r="N177" s="89"/>
      <c r="O177" s="91"/>
      <c r="P177" s="72"/>
      <c r="Q177" s="72"/>
      <c r="R177" s="72"/>
      <c r="S177" s="72"/>
      <c r="T177" s="72"/>
      <c r="U177" s="72"/>
      <c r="V177" s="72"/>
      <c r="W177" s="81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2:34" ht="24.75" customHeight="1">
      <c r="B178" s="2"/>
      <c r="C178" s="2"/>
      <c r="D178" s="2"/>
      <c r="E178" s="71"/>
      <c r="F178" s="72"/>
      <c r="G178" s="72"/>
      <c r="H178" s="72"/>
      <c r="I178" s="92">
        <v>1</v>
      </c>
      <c r="J178" s="450" t="s">
        <v>65</v>
      </c>
      <c r="K178" s="426"/>
      <c r="L178" s="90"/>
      <c r="M178" s="93">
        <v>1</v>
      </c>
      <c r="N178" s="94" t="s">
        <v>66</v>
      </c>
      <c r="O178" s="95"/>
      <c r="P178" s="72"/>
      <c r="Q178" s="72"/>
      <c r="R178" s="72"/>
      <c r="S178" s="72"/>
      <c r="T178" s="72"/>
      <c r="U178" s="72"/>
      <c r="V178" s="72"/>
      <c r="W178" s="81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2:34" ht="24.75" customHeight="1">
      <c r="B179" s="2"/>
      <c r="C179" s="2"/>
      <c r="D179" s="2"/>
      <c r="E179" s="71"/>
      <c r="F179" s="72"/>
      <c r="G179" s="72"/>
      <c r="H179" s="72"/>
      <c r="I179" s="96">
        <v>2</v>
      </c>
      <c r="J179" s="450" t="s">
        <v>67</v>
      </c>
      <c r="K179" s="426"/>
      <c r="L179" s="90"/>
      <c r="M179" s="97">
        <v>2</v>
      </c>
      <c r="N179" s="98" t="s">
        <v>68</v>
      </c>
      <c r="O179" s="99"/>
      <c r="P179" s="72"/>
      <c r="Q179" s="72"/>
      <c r="R179" s="72"/>
      <c r="S179" s="72"/>
      <c r="T179" s="72"/>
      <c r="U179" s="72"/>
      <c r="V179" s="72"/>
      <c r="W179" s="81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2:34" ht="24.75" customHeight="1">
      <c r="B180" s="2"/>
      <c r="C180" s="2"/>
      <c r="D180" s="2"/>
      <c r="E180" s="71"/>
      <c r="F180" s="72"/>
      <c r="G180" s="72"/>
      <c r="H180" s="72"/>
      <c r="I180" s="96">
        <v>3</v>
      </c>
      <c r="J180" s="450" t="s">
        <v>69</v>
      </c>
      <c r="K180" s="426"/>
      <c r="L180" s="90"/>
      <c r="M180" s="97">
        <v>3</v>
      </c>
      <c r="N180" s="94" t="s">
        <v>70</v>
      </c>
      <c r="O180" s="99"/>
      <c r="P180" s="72"/>
      <c r="Q180" s="72"/>
      <c r="R180" s="72"/>
      <c r="S180" s="72"/>
      <c r="T180" s="72"/>
      <c r="U180" s="72"/>
      <c r="V180" s="72"/>
      <c r="W180" s="81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2:34" ht="24.75" customHeight="1">
      <c r="B181" s="2"/>
      <c r="C181" s="2"/>
      <c r="D181" s="2"/>
      <c r="E181" s="71"/>
      <c r="F181" s="72"/>
      <c r="G181" s="72"/>
      <c r="H181" s="72"/>
      <c r="I181" s="96">
        <v>4</v>
      </c>
      <c r="J181" s="450" t="s">
        <v>71</v>
      </c>
      <c r="K181" s="426"/>
      <c r="L181" s="90"/>
      <c r="M181" s="97">
        <v>4</v>
      </c>
      <c r="N181" s="98" t="s">
        <v>72</v>
      </c>
      <c r="O181" s="99"/>
      <c r="P181" s="72"/>
      <c r="Q181" s="72"/>
      <c r="R181" s="72"/>
      <c r="S181" s="72"/>
      <c r="T181" s="72"/>
      <c r="U181" s="72"/>
      <c r="V181" s="72"/>
      <c r="W181" s="81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2:34" ht="24.75" customHeight="1">
      <c r="B182" s="2"/>
      <c r="C182" s="2"/>
      <c r="D182" s="2"/>
      <c r="E182" s="71"/>
      <c r="F182" s="72"/>
      <c r="G182" s="72"/>
      <c r="H182" s="72"/>
      <c r="I182" s="96">
        <v>5</v>
      </c>
      <c r="J182" s="463">
        <v>0</v>
      </c>
      <c r="K182" s="426"/>
      <c r="L182" s="90"/>
      <c r="M182" s="97">
        <v>5</v>
      </c>
      <c r="N182" s="94" t="s">
        <v>73</v>
      </c>
      <c r="O182" s="99"/>
      <c r="P182" s="72"/>
      <c r="Q182" s="72"/>
      <c r="R182" s="72"/>
      <c r="S182" s="72"/>
      <c r="T182" s="72"/>
      <c r="U182" s="72"/>
      <c r="V182" s="72"/>
      <c r="W182" s="81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2:34" ht="12.75" customHeight="1">
      <c r="B183" s="2"/>
      <c r="C183" s="2"/>
      <c r="D183" s="2"/>
      <c r="E183" s="71"/>
      <c r="F183" s="72"/>
      <c r="G183" s="72"/>
      <c r="H183" s="72"/>
      <c r="I183" s="100"/>
      <c r="J183" s="90"/>
      <c r="K183" s="90"/>
      <c r="L183" s="90"/>
      <c r="M183" s="90"/>
      <c r="N183" s="90"/>
      <c r="O183" s="101"/>
      <c r="P183" s="72"/>
      <c r="Q183" s="72"/>
      <c r="R183" s="72"/>
      <c r="S183" s="72"/>
      <c r="T183" s="72"/>
      <c r="U183" s="72"/>
      <c r="V183" s="72"/>
      <c r="W183" s="81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2:34" ht="12.75" customHeight="1">
      <c r="B184" s="2"/>
      <c r="C184" s="2"/>
      <c r="D184" s="2"/>
      <c r="E184" s="71"/>
      <c r="F184" s="72"/>
      <c r="G184" s="72"/>
      <c r="H184" s="72"/>
      <c r="I184" s="464" t="s">
        <v>26</v>
      </c>
      <c r="J184" s="465"/>
      <c r="K184" s="435"/>
      <c r="L184" s="90"/>
      <c r="M184" s="466" t="s">
        <v>28</v>
      </c>
      <c r="N184" s="467"/>
      <c r="O184" s="468"/>
      <c r="P184" s="72"/>
      <c r="Q184" s="72"/>
      <c r="R184" s="72"/>
      <c r="S184" s="72"/>
      <c r="T184" s="72"/>
      <c r="U184" s="72"/>
      <c r="V184" s="72"/>
      <c r="W184" s="81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2:34" ht="3" customHeight="1">
      <c r="B185" s="2"/>
      <c r="C185" s="2"/>
      <c r="D185" s="2"/>
      <c r="E185" s="71"/>
      <c r="F185" s="72"/>
      <c r="G185" s="72"/>
      <c r="H185" s="72"/>
      <c r="I185" s="88"/>
      <c r="J185" s="89"/>
      <c r="K185" s="89"/>
      <c r="L185" s="90"/>
      <c r="M185" s="89"/>
      <c r="N185" s="89"/>
      <c r="O185" s="91"/>
      <c r="P185" s="72"/>
      <c r="Q185" s="72"/>
      <c r="R185" s="72"/>
      <c r="S185" s="72"/>
      <c r="T185" s="72"/>
      <c r="U185" s="72"/>
      <c r="V185" s="72"/>
      <c r="W185" s="81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2:34" ht="24.75" customHeight="1">
      <c r="B186" s="2"/>
      <c r="C186" s="2"/>
      <c r="D186" s="2"/>
      <c r="E186" s="71"/>
      <c r="F186" s="72"/>
      <c r="G186" s="72"/>
      <c r="H186" s="72"/>
      <c r="I186" s="92">
        <v>1</v>
      </c>
      <c r="J186" s="102" t="s">
        <v>74</v>
      </c>
      <c r="K186" s="103"/>
      <c r="L186" s="90"/>
      <c r="M186" s="93">
        <v>1</v>
      </c>
      <c r="N186" s="98" t="s">
        <v>75</v>
      </c>
      <c r="O186" s="95"/>
      <c r="P186" s="72"/>
      <c r="Q186" s="72"/>
      <c r="R186" s="72"/>
      <c r="S186" s="72"/>
      <c r="T186" s="72"/>
      <c r="U186" s="72"/>
      <c r="V186" s="72"/>
      <c r="W186" s="81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2:34" ht="24.75" customHeight="1">
      <c r="B187" s="2"/>
      <c r="C187" s="2"/>
      <c r="D187" s="2"/>
      <c r="E187" s="71"/>
      <c r="F187" s="72"/>
      <c r="G187" s="72"/>
      <c r="H187" s="72"/>
      <c r="I187" s="96">
        <v>2</v>
      </c>
      <c r="J187" s="102" t="s">
        <v>76</v>
      </c>
      <c r="K187" s="104"/>
      <c r="L187" s="90"/>
      <c r="M187" s="97">
        <v>2</v>
      </c>
      <c r="N187" s="98" t="s">
        <v>77</v>
      </c>
      <c r="O187" s="99"/>
      <c r="P187" s="72"/>
      <c r="Q187" s="72"/>
      <c r="R187" s="72"/>
      <c r="S187" s="72"/>
      <c r="T187" s="72"/>
      <c r="U187" s="72"/>
      <c r="V187" s="72"/>
      <c r="W187" s="81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2:34" ht="24.75" customHeight="1">
      <c r="B188" s="2"/>
      <c r="C188" s="2"/>
      <c r="D188" s="2"/>
      <c r="E188" s="71"/>
      <c r="F188" s="72"/>
      <c r="G188" s="72"/>
      <c r="H188" s="72"/>
      <c r="I188" s="96">
        <v>3</v>
      </c>
      <c r="J188" s="102" t="s">
        <v>78</v>
      </c>
      <c r="K188" s="104"/>
      <c r="L188" s="90"/>
      <c r="M188" s="97">
        <v>3</v>
      </c>
      <c r="N188" s="98" t="s">
        <v>79</v>
      </c>
      <c r="O188" s="99"/>
      <c r="P188" s="72"/>
      <c r="Q188" s="72"/>
      <c r="R188" s="72"/>
      <c r="S188" s="72"/>
      <c r="T188" s="72"/>
      <c r="U188" s="72"/>
      <c r="V188" s="72"/>
      <c r="W188" s="81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2:34" ht="24.75" customHeight="1">
      <c r="B189" s="2"/>
      <c r="C189" s="2"/>
      <c r="D189" s="2"/>
      <c r="E189" s="71"/>
      <c r="F189" s="72"/>
      <c r="G189" s="72"/>
      <c r="H189" s="72"/>
      <c r="I189" s="96">
        <v>4</v>
      </c>
      <c r="J189" s="98"/>
      <c r="K189" s="104"/>
      <c r="L189" s="90"/>
      <c r="M189" s="97">
        <v>4</v>
      </c>
      <c r="N189" s="98" t="s">
        <v>80</v>
      </c>
      <c r="O189" s="99"/>
      <c r="P189" s="72"/>
      <c r="Q189" s="72"/>
      <c r="R189" s="72"/>
      <c r="S189" s="72"/>
      <c r="T189" s="72"/>
      <c r="U189" s="72"/>
      <c r="V189" s="72"/>
      <c r="W189" s="81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2:34" ht="24.75" customHeight="1">
      <c r="B190" s="2"/>
      <c r="C190" s="2"/>
      <c r="D190" s="2"/>
      <c r="E190" s="71"/>
      <c r="F190" s="72"/>
      <c r="G190" s="72"/>
      <c r="H190" s="72"/>
      <c r="I190" s="105">
        <v>5</v>
      </c>
      <c r="J190" s="106"/>
      <c r="K190" s="107"/>
      <c r="L190" s="108"/>
      <c r="M190" s="109">
        <v>5</v>
      </c>
      <c r="N190" s="106" t="s">
        <v>81</v>
      </c>
      <c r="O190" s="110"/>
      <c r="P190" s="72"/>
      <c r="Q190" s="72"/>
      <c r="R190" s="72"/>
      <c r="S190" s="72"/>
      <c r="T190" s="72"/>
      <c r="U190" s="72"/>
      <c r="V190" s="72"/>
      <c r="W190" s="81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2:34" ht="12.75" customHeight="1">
      <c r="B191" s="2"/>
      <c r="C191" s="2"/>
      <c r="D191" s="2"/>
      <c r="E191" s="71"/>
      <c r="F191" s="72"/>
      <c r="G191" s="72"/>
      <c r="H191" s="72"/>
      <c r="I191" s="72"/>
      <c r="J191" s="72"/>
      <c r="K191" s="72"/>
      <c r="L191" s="72"/>
      <c r="M191" s="72"/>
      <c r="N191" s="111"/>
      <c r="O191" s="73"/>
      <c r="P191" s="72"/>
      <c r="Q191" s="72"/>
      <c r="R191" s="72"/>
      <c r="S191" s="72"/>
      <c r="T191" s="72"/>
      <c r="U191" s="72"/>
      <c r="V191" s="72"/>
      <c r="W191" s="81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2:34" ht="12.75" customHeight="1">
      <c r="B192" s="2"/>
      <c r="C192" s="2"/>
      <c r="D192" s="2"/>
      <c r="E192" s="71"/>
      <c r="F192" s="72"/>
      <c r="G192" s="72"/>
      <c r="H192" s="72"/>
      <c r="I192" s="72"/>
      <c r="J192" s="72"/>
      <c r="K192" s="72"/>
      <c r="L192" s="72"/>
      <c r="M192" s="72"/>
      <c r="N192" s="72"/>
      <c r="O192" s="73"/>
      <c r="P192" s="72"/>
      <c r="Q192" s="72"/>
      <c r="R192" s="72"/>
      <c r="S192" s="72"/>
      <c r="T192" s="72"/>
      <c r="U192" s="72"/>
      <c r="V192" s="72"/>
      <c r="W192" s="81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2:34" ht="12.75" customHeight="1">
      <c r="B193" s="2"/>
      <c r="C193" s="2"/>
      <c r="D193" s="2"/>
      <c r="E193" s="71"/>
      <c r="F193" s="72"/>
      <c r="G193" s="72"/>
      <c r="H193" s="72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2"/>
      <c r="V193" s="72"/>
      <c r="W193" s="81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2:34" ht="12.75" customHeight="1">
      <c r="B194" s="2"/>
      <c r="C194" s="2"/>
      <c r="D194" s="2"/>
      <c r="E194" s="71"/>
      <c r="F194" s="72"/>
      <c r="G194" s="72"/>
      <c r="H194" s="72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2"/>
      <c r="V194" s="72"/>
      <c r="W194" s="81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2:34" ht="12.75" customHeight="1">
      <c r="B195" s="2"/>
      <c r="C195" s="2"/>
      <c r="D195" s="2"/>
      <c r="E195" s="71"/>
      <c r="F195" s="72"/>
      <c r="G195" s="72"/>
      <c r="H195" s="72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2"/>
      <c r="V195" s="72"/>
      <c r="W195" s="81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2:34" ht="12.75" customHeight="1">
      <c r="B196" s="2"/>
      <c r="C196" s="2"/>
      <c r="D196" s="2"/>
      <c r="E196" s="71"/>
      <c r="F196" s="72"/>
      <c r="G196" s="72"/>
      <c r="H196" s="72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2"/>
      <c r="V196" s="72"/>
      <c r="W196" s="81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2:34" ht="12.75" customHeight="1">
      <c r="B197" s="2"/>
      <c r="C197" s="2"/>
      <c r="D197" s="2"/>
      <c r="E197" s="71"/>
      <c r="F197" s="72"/>
      <c r="G197" s="72"/>
      <c r="H197" s="72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2"/>
      <c r="V197" s="72"/>
      <c r="W197" s="81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2:34" ht="12.75" customHeight="1">
      <c r="B198" s="2"/>
      <c r="C198" s="2"/>
      <c r="D198" s="2"/>
      <c r="E198" s="71"/>
      <c r="F198" s="72"/>
      <c r="G198" s="72"/>
      <c r="H198" s="72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2"/>
      <c r="V198" s="72"/>
      <c r="W198" s="81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2:34" ht="12.75" customHeight="1">
      <c r="B199" s="2"/>
      <c r="C199" s="2"/>
      <c r="D199" s="2"/>
      <c r="E199" s="71"/>
      <c r="F199" s="72"/>
      <c r="G199" s="72"/>
      <c r="H199" s="72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2"/>
      <c r="V199" s="72"/>
      <c r="W199" s="81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2:34" ht="12.75" customHeight="1">
      <c r="B200" s="2"/>
      <c r="C200" s="2"/>
      <c r="D200" s="2"/>
      <c r="E200" s="71"/>
      <c r="F200" s="72"/>
      <c r="G200" s="72"/>
      <c r="H200" s="72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2"/>
      <c r="V200" s="72"/>
      <c r="W200" s="81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2:34" ht="12.75" customHeight="1">
      <c r="B201" s="2"/>
      <c r="C201" s="2"/>
      <c r="D201" s="2"/>
      <c r="E201" s="71"/>
      <c r="F201" s="72"/>
      <c r="G201" s="72"/>
      <c r="H201" s="72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2"/>
      <c r="V201" s="72"/>
      <c r="W201" s="81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2:34" ht="12.75" customHeight="1">
      <c r="B202" s="2"/>
      <c r="C202" s="2"/>
      <c r="D202" s="2"/>
      <c r="E202" s="71"/>
      <c r="F202" s="72"/>
      <c r="G202" s="72"/>
      <c r="H202" s="72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2"/>
      <c r="V202" s="72"/>
      <c r="W202" s="81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2:34" ht="12.75" customHeight="1">
      <c r="B203" s="2"/>
      <c r="C203" s="2"/>
      <c r="D203" s="2"/>
      <c r="E203" s="71"/>
      <c r="F203" s="72"/>
      <c r="G203" s="72"/>
      <c r="H203" s="72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2"/>
      <c r="V203" s="72"/>
      <c r="W203" s="81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2:34" ht="12.75" customHeight="1">
      <c r="B204" s="2"/>
      <c r="C204" s="2"/>
      <c r="D204" s="2"/>
      <c r="E204" s="71"/>
      <c r="F204" s="72"/>
      <c r="G204" s="72"/>
      <c r="H204" s="72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2"/>
      <c r="V204" s="72"/>
      <c r="W204" s="81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2:34" ht="12.75" customHeight="1">
      <c r="B205" s="2"/>
      <c r="C205" s="2"/>
      <c r="D205" s="2"/>
      <c r="E205" s="71"/>
      <c r="F205" s="72"/>
      <c r="G205" s="72"/>
      <c r="H205" s="72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2"/>
      <c r="V205" s="72"/>
      <c r="W205" s="81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2:34" ht="12.75" customHeight="1">
      <c r="B206" s="2"/>
      <c r="C206" s="2"/>
      <c r="D206" s="2"/>
      <c r="E206" s="71"/>
      <c r="F206" s="72"/>
      <c r="G206" s="72"/>
      <c r="H206" s="72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2"/>
      <c r="V206" s="72"/>
      <c r="W206" s="81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2:34" ht="12.75" customHeight="1">
      <c r="B207" s="2"/>
      <c r="C207" s="2"/>
      <c r="D207" s="2"/>
      <c r="E207" s="71"/>
      <c r="F207" s="72"/>
      <c r="G207" s="72"/>
      <c r="H207" s="72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2"/>
      <c r="V207" s="72"/>
      <c r="W207" s="81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2:34" ht="12.75" customHeight="1">
      <c r="B208" s="2"/>
      <c r="C208" s="2"/>
      <c r="D208" s="2"/>
      <c r="E208" s="71"/>
      <c r="F208" s="72"/>
      <c r="G208" s="72"/>
      <c r="H208" s="72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2"/>
      <c r="V208" s="72"/>
      <c r="W208" s="81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2:34" ht="12.75" customHeight="1">
      <c r="B209" s="2"/>
      <c r="C209" s="2"/>
      <c r="D209" s="2"/>
      <c r="E209" s="71"/>
      <c r="F209" s="72"/>
      <c r="G209" s="72"/>
      <c r="H209" s="72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2"/>
      <c r="V209" s="72"/>
      <c r="W209" s="81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2:34" ht="12.75" customHeight="1">
      <c r="B210" s="2"/>
      <c r="C210" s="2"/>
      <c r="D210" s="2"/>
      <c r="E210" s="71"/>
      <c r="F210" s="72"/>
      <c r="G210" s="72"/>
      <c r="H210" s="72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2"/>
      <c r="V210" s="72"/>
      <c r="W210" s="81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2:34" ht="12.75" customHeight="1">
      <c r="B211" s="2"/>
      <c r="C211" s="2"/>
      <c r="D211" s="2"/>
      <c r="E211" s="71"/>
      <c r="F211" s="72"/>
      <c r="G211" s="72"/>
      <c r="H211" s="72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2"/>
      <c r="V211" s="72"/>
      <c r="W211" s="81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2:34" ht="12.75" customHeight="1">
      <c r="B212" s="2"/>
      <c r="C212" s="2"/>
      <c r="D212" s="2"/>
      <c r="E212" s="71"/>
      <c r="F212" s="72"/>
      <c r="G212" s="72"/>
      <c r="H212" s="72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2"/>
      <c r="V212" s="72"/>
      <c r="W212" s="81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2:34" ht="12.75" customHeight="1">
      <c r="B213" s="2"/>
      <c r="C213" s="2"/>
      <c r="D213" s="2"/>
      <c r="E213" s="71"/>
      <c r="F213" s="72"/>
      <c r="G213" s="72"/>
      <c r="H213" s="72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4"/>
      <c r="V213" s="74"/>
      <c r="W213" s="78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2:34" ht="12.75" customHeight="1">
      <c r="B214" s="2"/>
      <c r="C214" s="2"/>
      <c r="D214" s="2"/>
      <c r="E214" s="71"/>
      <c r="F214" s="72"/>
      <c r="G214" s="72"/>
      <c r="H214" s="72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4"/>
      <c r="V214" s="74"/>
      <c r="W214" s="78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2:34" ht="12.75" customHeight="1">
      <c r="B215" s="2"/>
      <c r="C215" s="2"/>
      <c r="D215" s="2"/>
      <c r="E215" s="71"/>
      <c r="F215" s="72"/>
      <c r="G215" s="72"/>
      <c r="H215" s="72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4"/>
      <c r="V215" s="74"/>
      <c r="W215" s="78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2:34" ht="12.75" customHeight="1">
      <c r="B216" s="2"/>
      <c r="C216" s="2"/>
      <c r="D216" s="2"/>
      <c r="E216" s="71"/>
      <c r="F216" s="72"/>
      <c r="G216" s="72"/>
      <c r="H216" s="72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4"/>
      <c r="V216" s="74"/>
      <c r="W216" s="78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2:34" ht="12.75" customHeight="1">
      <c r="B217" s="2"/>
      <c r="C217" s="2"/>
      <c r="D217" s="2"/>
      <c r="E217" s="71"/>
      <c r="F217" s="72"/>
      <c r="G217" s="72"/>
      <c r="H217" s="72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4"/>
      <c r="V217" s="74"/>
      <c r="W217" s="78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2:34" ht="12.75" customHeight="1">
      <c r="B218" s="2"/>
      <c r="C218" s="2"/>
      <c r="D218" s="2"/>
      <c r="E218" s="71"/>
      <c r="F218" s="72"/>
      <c r="G218" s="72"/>
      <c r="H218" s="72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4"/>
      <c r="V218" s="74"/>
      <c r="W218" s="78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2:34" ht="12.75" customHeight="1">
      <c r="B219" s="2"/>
      <c r="C219" s="2"/>
      <c r="D219" s="2"/>
      <c r="E219" s="71"/>
      <c r="F219" s="72"/>
      <c r="G219" s="72"/>
      <c r="H219" s="72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4"/>
      <c r="V219" s="74"/>
      <c r="W219" s="78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2:34" ht="12.75" customHeight="1">
      <c r="B220" s="2"/>
      <c r="C220" s="2"/>
      <c r="D220" s="2"/>
      <c r="E220" s="71"/>
      <c r="F220" s="72"/>
      <c r="G220" s="72"/>
      <c r="H220" s="72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4"/>
      <c r="V220" s="74"/>
      <c r="W220" s="78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2:34" ht="12.75" customHeight="1">
      <c r="B221" s="2"/>
      <c r="C221" s="2"/>
      <c r="D221" s="2"/>
      <c r="E221" s="71"/>
      <c r="F221" s="72"/>
      <c r="G221" s="72"/>
      <c r="H221" s="72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4"/>
      <c r="V221" s="74"/>
      <c r="W221" s="78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2:34" ht="12.75" customHeight="1">
      <c r="B222" s="2"/>
      <c r="C222" s="2"/>
      <c r="D222" s="2"/>
      <c r="E222" s="71"/>
      <c r="F222" s="72"/>
      <c r="G222" s="72"/>
      <c r="H222" s="72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4"/>
      <c r="V222" s="74"/>
      <c r="W222" s="78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2:34" ht="12.75" customHeight="1">
      <c r="B223" s="2"/>
      <c r="C223" s="2"/>
      <c r="D223" s="2"/>
      <c r="E223" s="71"/>
      <c r="F223" s="72"/>
      <c r="G223" s="72"/>
      <c r="H223" s="72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4"/>
      <c r="V223" s="74"/>
      <c r="W223" s="78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2:34" ht="12.75" customHeight="1">
      <c r="B224" s="2"/>
      <c r="C224" s="2"/>
      <c r="D224" s="2"/>
      <c r="E224" s="71"/>
      <c r="F224" s="72"/>
      <c r="G224" s="72"/>
      <c r="H224" s="72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4"/>
      <c r="V224" s="74"/>
      <c r="W224" s="78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2:34" ht="12.75" customHeight="1">
      <c r="B225" s="2"/>
      <c r="C225" s="2"/>
      <c r="D225" s="2"/>
      <c r="E225" s="71"/>
      <c r="F225" s="72"/>
      <c r="G225" s="72"/>
      <c r="H225" s="72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4"/>
      <c r="V225" s="74"/>
      <c r="W225" s="78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2:34" ht="12.75" customHeight="1">
      <c r="B226" s="2"/>
      <c r="C226" s="2"/>
      <c r="D226" s="2"/>
      <c r="E226" s="71"/>
      <c r="F226" s="72"/>
      <c r="G226" s="72"/>
      <c r="H226" s="72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4"/>
      <c r="V226" s="74"/>
      <c r="W226" s="78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2:34" ht="12.75" customHeight="1">
      <c r="B227" s="2"/>
      <c r="C227" s="2"/>
      <c r="D227" s="2"/>
      <c r="E227" s="71"/>
      <c r="F227" s="72"/>
      <c r="G227" s="72"/>
      <c r="H227" s="72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4"/>
      <c r="V227" s="74"/>
      <c r="W227" s="78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2:34" ht="12.75" customHeight="1">
      <c r="B228" s="2"/>
      <c r="C228" s="2"/>
      <c r="D228" s="2"/>
      <c r="E228" s="71"/>
      <c r="F228" s="72"/>
      <c r="G228" s="72"/>
      <c r="H228" s="72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4"/>
      <c r="V228" s="74"/>
      <c r="W228" s="78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2:34" ht="12.75" customHeight="1">
      <c r="B229" s="2"/>
      <c r="C229" s="2"/>
      <c r="D229" s="2"/>
      <c r="E229" s="71"/>
      <c r="F229" s="72"/>
      <c r="G229" s="72"/>
      <c r="H229" s="72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4"/>
      <c r="V229" s="74"/>
      <c r="W229" s="78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2:34" ht="12.75" customHeight="1">
      <c r="B230" s="2"/>
      <c r="C230" s="2"/>
      <c r="D230" s="2"/>
      <c r="E230" s="71"/>
      <c r="F230" s="72"/>
      <c r="G230" s="72"/>
      <c r="H230" s="72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4"/>
      <c r="V230" s="74"/>
      <c r="W230" s="78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2:34" ht="12.75" customHeight="1">
      <c r="B231" s="2"/>
      <c r="C231" s="2"/>
      <c r="D231" s="2"/>
      <c r="E231" s="71"/>
      <c r="F231" s="72"/>
      <c r="G231" s="72"/>
      <c r="H231" s="72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4"/>
      <c r="V231" s="74"/>
      <c r="W231" s="78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2:34" ht="12.75" customHeight="1">
      <c r="B232" s="2"/>
      <c r="C232" s="2"/>
      <c r="D232" s="2"/>
      <c r="E232" s="71"/>
      <c r="F232" s="72"/>
      <c r="G232" s="72"/>
      <c r="H232" s="72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4"/>
      <c r="V232" s="74"/>
      <c r="W232" s="78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2:34" ht="12.75" customHeight="1">
      <c r="B233" s="2"/>
      <c r="C233" s="2"/>
      <c r="D233" s="2"/>
      <c r="E233" s="71"/>
      <c r="F233" s="72"/>
      <c r="G233" s="72"/>
      <c r="H233" s="72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4"/>
      <c r="V233" s="74"/>
      <c r="W233" s="78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2:34" ht="12.75" customHeight="1">
      <c r="B234" s="2"/>
      <c r="C234" s="2"/>
      <c r="D234" s="2"/>
      <c r="E234" s="71"/>
      <c r="F234" s="72"/>
      <c r="G234" s="72"/>
      <c r="H234" s="72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4"/>
      <c r="V234" s="74"/>
      <c r="W234" s="78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2:34" ht="12.75" customHeight="1">
      <c r="B235" s="2"/>
      <c r="C235" s="2"/>
      <c r="D235" s="2"/>
      <c r="E235" s="71"/>
      <c r="F235" s="72"/>
      <c r="G235" s="72"/>
      <c r="H235" s="72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4"/>
      <c r="V235" s="74"/>
      <c r="W235" s="78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2:34" ht="12.75" customHeight="1">
      <c r="B236" s="2"/>
      <c r="C236" s="2"/>
      <c r="D236" s="2"/>
      <c r="E236" s="71"/>
      <c r="F236" s="72"/>
      <c r="G236" s="72"/>
      <c r="H236" s="72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4"/>
      <c r="V236" s="74"/>
      <c r="W236" s="78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2:34" ht="12.75" customHeight="1">
      <c r="B237" s="2"/>
      <c r="C237" s="2"/>
      <c r="D237" s="2"/>
      <c r="E237" s="71"/>
      <c r="F237" s="72"/>
      <c r="G237" s="72"/>
      <c r="H237" s="72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4"/>
      <c r="V237" s="74"/>
      <c r="W237" s="78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2:34" ht="12.75" customHeight="1">
      <c r="B238" s="2"/>
      <c r="C238" s="2"/>
      <c r="D238" s="2"/>
      <c r="E238" s="71"/>
      <c r="F238" s="72"/>
      <c r="G238" s="72"/>
      <c r="H238" s="72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4"/>
      <c r="V238" s="74"/>
      <c r="W238" s="78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2:34" ht="12.75" customHeight="1">
      <c r="B239" s="2"/>
      <c r="C239" s="2"/>
      <c r="D239" s="2"/>
      <c r="E239" s="71"/>
      <c r="F239" s="72"/>
      <c r="G239" s="72"/>
      <c r="H239" s="72"/>
      <c r="I239" s="72"/>
      <c r="J239" s="72"/>
      <c r="K239" s="72"/>
      <c r="L239" s="72"/>
      <c r="M239" s="72"/>
      <c r="N239" s="72"/>
      <c r="O239" s="73"/>
      <c r="P239" s="73"/>
      <c r="Q239" s="72"/>
      <c r="R239" s="74"/>
      <c r="S239" s="74"/>
      <c r="T239" s="74"/>
      <c r="U239" s="74"/>
      <c r="V239" s="74"/>
      <c r="W239" s="78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2:34" ht="12.75" customHeight="1">
      <c r="B240" s="2"/>
      <c r="C240" s="2"/>
      <c r="D240" s="2"/>
      <c r="E240" s="71"/>
      <c r="F240" s="72"/>
      <c r="G240" s="72"/>
      <c r="H240" s="72"/>
      <c r="I240" s="72"/>
      <c r="J240" s="72"/>
      <c r="K240" s="72"/>
      <c r="L240" s="72"/>
      <c r="M240" s="72"/>
      <c r="N240" s="72"/>
      <c r="O240" s="73"/>
      <c r="P240" s="73"/>
      <c r="Q240" s="72"/>
      <c r="R240" s="74"/>
      <c r="S240" s="74"/>
      <c r="T240" s="74"/>
      <c r="U240" s="74"/>
      <c r="V240" s="74"/>
      <c r="W240" s="78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9.75" customHeight="1">
      <c r="B241" s="2"/>
      <c r="C241" s="2"/>
      <c r="D241" s="2"/>
      <c r="E241" s="71"/>
      <c r="F241" s="72"/>
      <c r="G241" s="72"/>
      <c r="H241" s="72"/>
      <c r="I241" s="72"/>
      <c r="J241" s="72"/>
      <c r="K241" s="72"/>
      <c r="L241" s="72"/>
      <c r="M241" s="72"/>
      <c r="N241" s="72"/>
      <c r="O241" s="73"/>
      <c r="P241" s="73"/>
      <c r="Q241" s="72"/>
      <c r="R241" s="74"/>
      <c r="S241" s="74"/>
      <c r="T241" s="74"/>
      <c r="U241" s="74"/>
      <c r="V241" s="74"/>
      <c r="W241" s="78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2.75" customHeight="1">
      <c r="B242" s="2"/>
      <c r="C242" s="2"/>
      <c r="D242" s="2"/>
      <c r="E242" s="71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112"/>
      <c r="R242" s="113"/>
      <c r="S242" s="113"/>
      <c r="T242" s="113"/>
      <c r="U242" s="113"/>
      <c r="V242" s="113"/>
      <c r="W242" s="114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2.75" customHeight="1">
      <c r="A243" s="2"/>
      <c r="B243" s="2"/>
      <c r="C243" s="2"/>
      <c r="D243" s="2"/>
      <c r="E243" s="11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2.75" customHeight="1">
      <c r="A244" s="2"/>
      <c r="B244" s="2"/>
      <c r="C244" s="2"/>
      <c r="D244" s="2"/>
      <c r="E244" s="118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119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2.75" customHeight="1">
      <c r="A245" s="2"/>
      <c r="B245" s="2"/>
      <c r="C245" s="2"/>
      <c r="D245" s="2"/>
      <c r="E245" s="118"/>
      <c r="F245" s="74"/>
      <c r="G245" s="74"/>
      <c r="H245" s="74"/>
      <c r="I245" s="74"/>
      <c r="J245" s="469" t="s">
        <v>82</v>
      </c>
      <c r="K245" s="470"/>
      <c r="L245" s="470"/>
      <c r="M245" s="470"/>
      <c r="N245" s="471"/>
      <c r="O245" s="120"/>
      <c r="P245" s="119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2.75" customHeight="1">
      <c r="A246" s="2"/>
      <c r="B246" s="2"/>
      <c r="C246" s="2"/>
      <c r="D246" s="2"/>
      <c r="E246" s="118"/>
      <c r="F246" s="74"/>
      <c r="G246" s="74"/>
      <c r="H246" s="74"/>
      <c r="I246" s="74"/>
      <c r="J246" s="472"/>
      <c r="K246" s="470"/>
      <c r="L246" s="470"/>
      <c r="M246" s="470"/>
      <c r="N246" s="471"/>
      <c r="O246" s="74"/>
      <c r="P246" s="119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2.75" customHeight="1">
      <c r="A247" s="2"/>
      <c r="B247" s="2"/>
      <c r="C247" s="2"/>
      <c r="D247" s="2"/>
      <c r="E247" s="118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119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2.75" customHeight="1">
      <c r="A248" s="2"/>
      <c r="B248" s="2"/>
      <c r="C248" s="2"/>
      <c r="D248" s="2"/>
      <c r="E248" s="118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119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2.75" customHeight="1">
      <c r="A249" s="2"/>
      <c r="B249" s="2"/>
      <c r="C249" s="2"/>
      <c r="D249" s="2"/>
      <c r="E249" s="118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119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2.75" customHeight="1">
      <c r="A250" s="2"/>
      <c r="B250" s="2"/>
      <c r="C250" s="2"/>
      <c r="D250" s="2"/>
      <c r="E250" s="118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119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2.75" customHeight="1">
      <c r="A251" s="2"/>
      <c r="B251" s="2"/>
      <c r="C251" s="2"/>
      <c r="D251" s="2"/>
      <c r="E251" s="118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119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2.75" customHeight="1">
      <c r="A252" s="2"/>
      <c r="B252" s="2"/>
      <c r="C252" s="2"/>
      <c r="D252" s="2"/>
      <c r="E252" s="118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119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2.75" customHeight="1">
      <c r="A253" s="2"/>
      <c r="B253" s="2"/>
      <c r="C253" s="2"/>
      <c r="D253" s="2"/>
      <c r="E253" s="118"/>
      <c r="F253" s="74"/>
      <c r="G253" s="74"/>
      <c r="H253" s="74"/>
      <c r="I253" s="74"/>
      <c r="J253" s="121" t="s">
        <v>83</v>
      </c>
      <c r="K253" s="74"/>
      <c r="L253" s="74"/>
      <c r="M253" s="74"/>
      <c r="N253" s="74"/>
      <c r="O253" s="74"/>
      <c r="P253" s="119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2.75" customHeight="1">
      <c r="A254" s="2"/>
      <c r="B254" s="2"/>
      <c r="C254" s="2"/>
      <c r="D254" s="2"/>
      <c r="E254" s="118"/>
      <c r="F254" s="122"/>
      <c r="G254" s="122"/>
      <c r="H254" s="122"/>
      <c r="I254" s="121"/>
      <c r="J254" s="121" t="s">
        <v>84</v>
      </c>
      <c r="K254" s="121"/>
      <c r="L254" s="121"/>
      <c r="M254" s="121"/>
      <c r="N254" s="121"/>
      <c r="O254" s="121"/>
      <c r="P254" s="119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2.75" customHeight="1">
      <c r="A255" s="2"/>
      <c r="B255" s="2"/>
      <c r="C255" s="2"/>
      <c r="D255" s="2"/>
      <c r="E255" s="118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119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2.75" customHeight="1">
      <c r="A256" s="2"/>
      <c r="B256" s="2"/>
      <c r="C256" s="2"/>
      <c r="D256" s="2"/>
      <c r="E256" s="118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119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2.75" customHeight="1">
      <c r="A257" s="2"/>
      <c r="B257" s="2"/>
      <c r="C257" s="2"/>
      <c r="D257" s="2"/>
      <c r="E257" s="123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2:34" ht="12.75" customHeight="1">
      <c r="B417" s="2"/>
      <c r="C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2:34" ht="12.75" customHeight="1">
      <c r="B418" s="2"/>
      <c r="C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2:34" ht="12.75" customHeight="1">
      <c r="B419" s="2"/>
      <c r="C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2:34" ht="12.75" customHeight="1">
      <c r="B420" s="2"/>
      <c r="C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2:34" ht="12.75" customHeight="1">
      <c r="B421" s="2"/>
      <c r="C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2:34" ht="12.75" customHeight="1">
      <c r="B422" s="2"/>
      <c r="C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2:34" ht="12.75" customHeight="1">
      <c r="B423" s="2"/>
      <c r="C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2:34" ht="12.75" customHeight="1">
      <c r="B424" s="2"/>
      <c r="C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2:34" ht="12.75" customHeight="1">
      <c r="B425" s="2"/>
      <c r="C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2:34" ht="12.75" customHeight="1">
      <c r="B426" s="2"/>
      <c r="C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2:34" ht="12.75" customHeight="1">
      <c r="B427" s="2"/>
      <c r="C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2:34" ht="12.75" customHeight="1">
      <c r="B428" s="2"/>
      <c r="C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2:34" ht="12.75" customHeight="1">
      <c r="B429" s="2"/>
      <c r="C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2:34" ht="12.75" customHeight="1">
      <c r="B430" s="2"/>
      <c r="C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2:34" ht="12.75" customHeight="1">
      <c r="B431" s="2"/>
      <c r="C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2:34" ht="12.75" customHeight="1">
      <c r="B432" s="2"/>
      <c r="C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2:34" ht="12.75" customHeight="1">
      <c r="B433" s="2"/>
      <c r="C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2:34" ht="12.75" customHeight="1">
      <c r="B434" s="2"/>
      <c r="C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2:34" ht="12.75" customHeight="1">
      <c r="B435" s="2"/>
      <c r="C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2:34" ht="12.75" customHeight="1">
      <c r="B436" s="2"/>
      <c r="C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2:34" ht="12.75" customHeight="1">
      <c r="B437" s="2"/>
      <c r="C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2:34" ht="12.75" customHeight="1">
      <c r="B438" s="2"/>
      <c r="C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2:34" ht="12.75" customHeight="1">
      <c r="B439" s="2"/>
      <c r="C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2:34" ht="12.75" customHeight="1">
      <c r="B440" s="2"/>
      <c r="C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2:34" ht="12.75" customHeight="1">
      <c r="B441" s="2"/>
      <c r="C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2:34" ht="12.75" customHeight="1">
      <c r="B442" s="2"/>
      <c r="C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2:34" ht="12.75" customHeight="1">
      <c r="B443" s="2"/>
      <c r="C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2:34" ht="12.75" customHeight="1">
      <c r="B444" s="2"/>
      <c r="C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2:34" ht="12.75" customHeight="1">
      <c r="B445" s="2"/>
      <c r="C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2:34" ht="12.75" customHeight="1">
      <c r="B446" s="2"/>
      <c r="C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2:34" ht="12.75" customHeight="1">
      <c r="B447" s="2"/>
      <c r="C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2:34" ht="12.75" customHeight="1">
      <c r="B448" s="2"/>
      <c r="C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2:34" ht="12.75" customHeight="1">
      <c r="B449" s="2"/>
      <c r="C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2:34" ht="12.75" customHeight="1">
      <c r="B450" s="2"/>
      <c r="C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2:34" ht="12.75" customHeight="1">
      <c r="B451" s="2"/>
      <c r="C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2:34" ht="12.75" customHeight="1">
      <c r="B452" s="2"/>
      <c r="C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2:34" ht="12.75" customHeight="1">
      <c r="B453" s="2"/>
      <c r="C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2:34" ht="12.75" customHeight="1">
      <c r="B454" s="2"/>
      <c r="C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2:34" ht="12.75" customHeight="1">
      <c r="B455" s="2"/>
      <c r="C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2:34" ht="12.75" customHeight="1">
      <c r="B456" s="2"/>
      <c r="C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2:34" ht="12.75" customHeight="1">
      <c r="B457" s="2"/>
      <c r="C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2:34" ht="12.75" customHeight="1">
      <c r="B458" s="2"/>
      <c r="C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2:34" ht="12.75" customHeight="1">
      <c r="B459" s="2"/>
      <c r="C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2:34" ht="12.75" customHeight="1">
      <c r="B460" s="2"/>
      <c r="C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2:34" ht="12.75" customHeight="1">
      <c r="B461" s="2"/>
      <c r="C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2:34" ht="12.75" customHeight="1">
      <c r="B462" s="2"/>
      <c r="C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2:34" ht="12.75" customHeight="1">
      <c r="B463" s="2"/>
      <c r="C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2:34" ht="12.75" customHeight="1">
      <c r="B464" s="2"/>
      <c r="C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2:34" ht="12.75" customHeight="1">
      <c r="B465" s="2"/>
      <c r="C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2:34" ht="12.75" customHeight="1">
      <c r="B466" s="2"/>
      <c r="C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2:34" ht="12.75" customHeight="1">
      <c r="B467" s="2"/>
      <c r="C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2:34" ht="12.75" customHeight="1">
      <c r="B468" s="2"/>
      <c r="C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2:34" ht="12.75" customHeight="1">
      <c r="B469" s="2"/>
      <c r="C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2:34" ht="12.75" customHeight="1">
      <c r="B470" s="2"/>
      <c r="C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2:34" ht="12.75" customHeight="1">
      <c r="B471" s="2"/>
      <c r="C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2:34" ht="12.75" customHeight="1">
      <c r="B472" s="2"/>
      <c r="C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2:34" ht="12.75" customHeight="1">
      <c r="B473" s="2"/>
      <c r="C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2:34" ht="12.75" customHeight="1">
      <c r="B474" s="2"/>
      <c r="C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2:34" ht="12.75" customHeight="1">
      <c r="B475" s="2"/>
      <c r="C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2:34" ht="12.75" customHeight="1">
      <c r="B476" s="2"/>
      <c r="C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2:34" ht="12.75" customHeight="1">
      <c r="B477" s="2"/>
      <c r="C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2:34" ht="12.75" customHeight="1">
      <c r="B478" s="2"/>
      <c r="C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2:34" ht="12.75" customHeight="1">
      <c r="B479" s="2"/>
      <c r="C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2:34" ht="12.75" customHeight="1">
      <c r="B480" s="2"/>
      <c r="C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2:34" ht="12.75" customHeight="1">
      <c r="B481" s="2"/>
      <c r="C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2:34" ht="12.75" customHeight="1">
      <c r="B482" s="2"/>
      <c r="C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2:34" ht="12.75" customHeight="1">
      <c r="B483" s="2"/>
      <c r="C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2:34" ht="12.75" customHeight="1">
      <c r="B484" s="2"/>
      <c r="C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2:34" ht="12.75" customHeight="1">
      <c r="B485" s="2"/>
      <c r="C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2:34" ht="12.75" customHeight="1">
      <c r="B486" s="2"/>
      <c r="C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2:34" ht="12.75" customHeight="1">
      <c r="B487" s="2"/>
      <c r="C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2:34" ht="12.75" customHeight="1">
      <c r="B488" s="2"/>
      <c r="C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2:34" ht="12.75" customHeight="1">
      <c r="B489" s="2"/>
      <c r="C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2:34" ht="12.75" customHeight="1">
      <c r="B490" s="2"/>
      <c r="C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2:34" ht="12.75" customHeight="1">
      <c r="B491" s="2"/>
      <c r="C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2:34" ht="12.75" customHeight="1">
      <c r="B492" s="2"/>
      <c r="C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2:34" ht="12.75" customHeight="1">
      <c r="B493" s="2"/>
      <c r="C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2:34" ht="12.75" customHeight="1">
      <c r="B494" s="2"/>
      <c r="C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2:34" ht="12.75" customHeight="1">
      <c r="B495" s="2"/>
      <c r="C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2:34" ht="12.75" customHeight="1">
      <c r="B496" s="2"/>
      <c r="C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2:34" ht="12.75" customHeight="1">
      <c r="B497" s="2"/>
      <c r="C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2:34" ht="12.75" customHeight="1">
      <c r="B498" s="2"/>
      <c r="C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2:34" ht="12.75" customHeight="1">
      <c r="B499" s="2"/>
      <c r="C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2:34" ht="12.75" customHeight="1">
      <c r="B500" s="2"/>
      <c r="C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2:34" ht="12.75" customHeight="1">
      <c r="B501" s="2"/>
      <c r="C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2:34" ht="12.75" customHeight="1">
      <c r="B502" s="2"/>
      <c r="C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2:34" ht="12.75" customHeight="1">
      <c r="B503" s="2"/>
      <c r="C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2:34" ht="12.75" customHeight="1">
      <c r="B504" s="2"/>
      <c r="C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2:34" ht="12.75" customHeight="1">
      <c r="B505" s="2"/>
      <c r="C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2:34" ht="12.75" customHeight="1">
      <c r="B506" s="2"/>
      <c r="C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2:34" ht="12.75" customHeight="1">
      <c r="B507" s="2"/>
      <c r="C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2:34" ht="12.75" customHeight="1">
      <c r="B508" s="2"/>
      <c r="C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2:34" ht="12.75" customHeight="1">
      <c r="B509" s="2"/>
      <c r="C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2:34" ht="12.75" customHeight="1">
      <c r="B510" s="2"/>
      <c r="C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2:34" ht="12.75" customHeight="1">
      <c r="B511" s="2"/>
      <c r="C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2:34" ht="12.75" customHeight="1">
      <c r="B512" s="2"/>
      <c r="C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2:34" ht="12.75" customHeight="1">
      <c r="B513" s="2"/>
      <c r="C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2:34" ht="12.75" customHeight="1">
      <c r="B514" s="2"/>
      <c r="C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2:34" ht="12.75" customHeight="1">
      <c r="B515" s="2"/>
      <c r="C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2:34" ht="12.75" customHeight="1">
      <c r="B516" s="2"/>
      <c r="C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2:34" ht="12.75" customHeight="1">
      <c r="B517" s="2"/>
      <c r="C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2:34" ht="12.75" customHeight="1">
      <c r="B518" s="2"/>
      <c r="C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2:34" ht="12.75" customHeight="1">
      <c r="B519" s="2"/>
      <c r="C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2:34" ht="12.75" customHeight="1">
      <c r="B520" s="2"/>
      <c r="C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2:34" ht="12.75" customHeight="1">
      <c r="B521" s="2"/>
      <c r="C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2:34" ht="12.75" customHeight="1">
      <c r="B522" s="2"/>
      <c r="C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2:34" ht="12.75" customHeight="1">
      <c r="B523" s="2"/>
      <c r="C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2:34" ht="12.75" customHeight="1">
      <c r="B524" s="2"/>
      <c r="C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2:34" ht="12.75" customHeight="1">
      <c r="B525" s="2"/>
      <c r="C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2:34" ht="12.75" customHeight="1">
      <c r="B526" s="2"/>
      <c r="C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2:34" ht="12.75" customHeight="1">
      <c r="B527" s="2"/>
      <c r="C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2:34" ht="12.75" customHeight="1">
      <c r="B528" s="2"/>
      <c r="C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2:34" ht="12.75" customHeight="1">
      <c r="B529" s="2"/>
      <c r="C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2:34" ht="12.75" customHeight="1">
      <c r="B530" s="2"/>
      <c r="C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2:34" ht="12.75" customHeight="1">
      <c r="B531" s="2"/>
      <c r="C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2:34" ht="12.75" customHeight="1">
      <c r="B532" s="2"/>
      <c r="C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2:34" ht="12.75" customHeight="1">
      <c r="B533" s="2"/>
      <c r="C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2:34" ht="12.75" customHeight="1">
      <c r="B534" s="2"/>
      <c r="C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2:34" ht="12.75" customHeight="1">
      <c r="B535" s="2"/>
      <c r="C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2:34" ht="12.75" customHeight="1">
      <c r="B536" s="2"/>
      <c r="C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2:34" ht="12.75" customHeight="1">
      <c r="B537" s="2"/>
      <c r="C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2:34" ht="12.75" customHeight="1">
      <c r="B538" s="2"/>
      <c r="C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2:34" ht="12.75" customHeight="1">
      <c r="B539" s="2"/>
      <c r="C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2:34" ht="12.75" customHeight="1">
      <c r="B540" s="2"/>
      <c r="C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2:34" ht="12.75" customHeight="1">
      <c r="B541" s="2"/>
      <c r="C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2:34" ht="12.75" customHeight="1">
      <c r="B542" s="2"/>
      <c r="C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2:34" ht="12.75" customHeight="1">
      <c r="B543" s="2"/>
      <c r="C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2:34" ht="12.75" customHeight="1">
      <c r="B544" s="2"/>
      <c r="C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2:34" ht="12.75" customHeight="1">
      <c r="B545" s="2"/>
      <c r="C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2:34" ht="12.75" customHeight="1">
      <c r="B546" s="2"/>
      <c r="C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2:34" ht="12.75" customHeight="1">
      <c r="B547" s="2"/>
      <c r="C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2:34" ht="12.75" customHeight="1">
      <c r="B548" s="2"/>
      <c r="C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2:34" ht="12.75" customHeight="1">
      <c r="B549" s="2"/>
      <c r="C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2:34" ht="12.75" customHeight="1">
      <c r="B550" s="2"/>
      <c r="C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2:34" ht="12.75" customHeight="1">
      <c r="B551" s="2"/>
      <c r="C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2:34" ht="12.75" customHeight="1">
      <c r="B552" s="2"/>
      <c r="C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2:34" ht="12.75" customHeight="1">
      <c r="B553" s="2"/>
      <c r="C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2:34" ht="12.75" customHeight="1">
      <c r="B554" s="2"/>
      <c r="C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2:34" ht="12.75" customHeight="1">
      <c r="B555" s="2"/>
      <c r="C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2:34" ht="12.75" customHeight="1">
      <c r="B556" s="2"/>
      <c r="C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2:34" ht="12.75" customHeight="1">
      <c r="B557" s="2"/>
      <c r="C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2:34" ht="12.75" customHeight="1">
      <c r="B558" s="2"/>
      <c r="C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2:34" ht="12.75" customHeight="1">
      <c r="B559" s="2"/>
      <c r="C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2:34" ht="12.75" customHeight="1">
      <c r="B560" s="2"/>
      <c r="C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2:34" ht="12.75" customHeight="1">
      <c r="B561" s="2"/>
      <c r="C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2:34" ht="12.75" customHeight="1">
      <c r="B562" s="2"/>
      <c r="C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2:34" ht="12.75" customHeight="1">
      <c r="B563" s="2"/>
      <c r="C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2:34" ht="12.75" customHeight="1">
      <c r="B564" s="2"/>
      <c r="C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2:34" ht="12.75" customHeight="1">
      <c r="B565" s="2"/>
      <c r="C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2:34" ht="12.75" customHeight="1">
      <c r="B566" s="2"/>
      <c r="C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2:34" ht="12.75" customHeight="1">
      <c r="B567" s="2"/>
      <c r="C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2:34" ht="12.75" customHeight="1">
      <c r="B568" s="2"/>
      <c r="C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2:34" ht="12.75" customHeight="1">
      <c r="B569" s="2"/>
      <c r="C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2:34" ht="12.75" customHeight="1">
      <c r="B570" s="2"/>
      <c r="C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2:34" ht="12.75" customHeight="1">
      <c r="B571" s="2"/>
      <c r="C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2:34" ht="12.75" customHeight="1">
      <c r="B572" s="2"/>
      <c r="C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2:34" ht="12.75" customHeight="1">
      <c r="B573" s="2"/>
      <c r="C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2:34" ht="12.75" customHeight="1">
      <c r="B574" s="2"/>
      <c r="C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2:34" ht="12.75" customHeight="1">
      <c r="B575" s="2"/>
      <c r="C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2:34" ht="12.75" customHeight="1">
      <c r="B576" s="2"/>
      <c r="C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2:34" ht="12.75" customHeight="1">
      <c r="B577" s="2"/>
      <c r="C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2:34" ht="12.75" customHeight="1">
      <c r="B578" s="2"/>
      <c r="C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2:34" ht="12.75" customHeight="1">
      <c r="B579" s="2"/>
      <c r="C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2:34" ht="12.75" customHeight="1">
      <c r="B580" s="2"/>
      <c r="C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2:34" ht="12.75" customHeight="1">
      <c r="B581" s="2"/>
      <c r="C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2:34" ht="12.75" customHeight="1">
      <c r="B582" s="2"/>
      <c r="C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2:34" ht="12.75" customHeight="1">
      <c r="B583" s="2"/>
      <c r="C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2:34" ht="12.75" customHeight="1">
      <c r="B584" s="2"/>
      <c r="C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2:34" ht="12.75" customHeight="1">
      <c r="B585" s="2"/>
      <c r="C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2:34" ht="12.75" customHeight="1">
      <c r="B586" s="2"/>
      <c r="C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2:34" ht="12.75" customHeight="1">
      <c r="B587" s="2"/>
      <c r="C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2:34" ht="12.75" customHeight="1">
      <c r="B588" s="2"/>
      <c r="C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2:34" ht="12.75" customHeight="1">
      <c r="B589" s="2"/>
      <c r="C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2:34" ht="12.75" customHeight="1">
      <c r="B590" s="2"/>
      <c r="C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2:34" ht="12.75" customHeight="1">
      <c r="B591" s="2"/>
      <c r="C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2:34" ht="12.75" customHeight="1">
      <c r="B592" s="2"/>
      <c r="C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2:34" ht="12.75" customHeight="1">
      <c r="B593" s="2"/>
      <c r="C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2:34" ht="12.75" customHeight="1">
      <c r="B594" s="2"/>
      <c r="C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2:34" ht="12.75" customHeight="1">
      <c r="B595" s="2"/>
      <c r="C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2:34" ht="12.75" customHeight="1">
      <c r="B596" s="2"/>
      <c r="C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2:34" ht="12.75" customHeight="1">
      <c r="B597" s="2"/>
      <c r="C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2:34" ht="12.75" customHeight="1">
      <c r="B598" s="2"/>
      <c r="C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2:34" ht="12.75" customHeight="1">
      <c r="B599" s="2"/>
      <c r="C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2:34" ht="12.75" customHeight="1">
      <c r="B600" s="2"/>
      <c r="C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2:34" ht="12.75" customHeight="1">
      <c r="B601" s="2"/>
      <c r="C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2:34" ht="12.75" customHeight="1">
      <c r="B602" s="2"/>
      <c r="C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2:34" ht="12.75" customHeight="1">
      <c r="B603" s="2"/>
      <c r="C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2:34" ht="12.75" customHeight="1">
      <c r="B604" s="2"/>
      <c r="C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2:34" ht="12.75" customHeight="1">
      <c r="B605" s="2"/>
      <c r="C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2:34" ht="12.75" customHeight="1">
      <c r="B606" s="2"/>
      <c r="C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2:34" ht="12.75" customHeight="1">
      <c r="B607" s="2"/>
      <c r="C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2:34" ht="12.75" customHeight="1">
      <c r="B608" s="2"/>
      <c r="C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2:34" ht="12.75" customHeight="1">
      <c r="B609" s="2"/>
      <c r="C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2:34" ht="12.75" customHeight="1">
      <c r="B610" s="2"/>
      <c r="C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2:34" ht="12.75" customHeight="1">
      <c r="B611" s="2"/>
      <c r="C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2:34" ht="12.75" customHeight="1">
      <c r="B612" s="2"/>
      <c r="C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2:34" ht="12.75" customHeight="1">
      <c r="B613" s="2"/>
      <c r="C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2:34" ht="12.75" customHeight="1">
      <c r="B614" s="2"/>
      <c r="C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2:34" ht="12.75" customHeight="1">
      <c r="B615" s="2"/>
      <c r="C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2:34" ht="12.75" customHeight="1">
      <c r="B616" s="2"/>
      <c r="C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2:34" ht="12.75" customHeight="1">
      <c r="B617" s="2"/>
      <c r="C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2:34" ht="12.75" customHeight="1">
      <c r="B618" s="2"/>
      <c r="C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2:34" ht="12.75" customHeight="1">
      <c r="B619" s="2"/>
      <c r="C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2:34" ht="12.75" customHeight="1">
      <c r="B620" s="2"/>
      <c r="C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2:34" ht="12.75" customHeight="1">
      <c r="B621" s="2"/>
      <c r="C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2:34" ht="12.75" customHeight="1">
      <c r="B622" s="2"/>
      <c r="C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2:34" ht="12.75" customHeight="1">
      <c r="B623" s="2"/>
      <c r="C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2:34" ht="12.75" customHeight="1">
      <c r="B624" s="2"/>
      <c r="C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2:34" ht="12.75" customHeight="1">
      <c r="B625" s="2"/>
      <c r="C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2:34" ht="12.75" customHeight="1">
      <c r="B626" s="2"/>
      <c r="C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2:34" ht="12.75" customHeight="1">
      <c r="B627" s="2"/>
      <c r="C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2:34" ht="12.75" customHeight="1">
      <c r="B628" s="2"/>
      <c r="C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2:34" ht="12.75" customHeight="1">
      <c r="B629" s="2"/>
      <c r="C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2:34" ht="12.75" customHeight="1">
      <c r="B630" s="2"/>
      <c r="C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2:34" ht="12.75" customHeight="1">
      <c r="B631" s="2"/>
      <c r="C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2:34" ht="12.75" customHeight="1">
      <c r="B632" s="2"/>
      <c r="C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2:34" ht="12.75" customHeight="1">
      <c r="B633" s="2"/>
      <c r="C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2:34" ht="12.75" customHeight="1">
      <c r="B634" s="2"/>
      <c r="C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2:34" ht="12.75" customHeight="1">
      <c r="B635" s="2"/>
      <c r="C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2:34" ht="12.75" customHeight="1">
      <c r="B636" s="2"/>
      <c r="C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2:34" ht="12.75" customHeight="1">
      <c r="B637" s="2"/>
      <c r="C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2:34" ht="12.75" customHeight="1">
      <c r="B638" s="2"/>
      <c r="C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2:34" ht="12.75" customHeight="1">
      <c r="B639" s="2"/>
      <c r="C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2:34" ht="12.75" customHeight="1">
      <c r="B640" s="2"/>
      <c r="C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2:34" ht="12.75" customHeight="1">
      <c r="B641" s="2"/>
      <c r="C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2:34" ht="12.75" customHeight="1">
      <c r="B642" s="2"/>
      <c r="C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2:34" ht="12.75" customHeight="1">
      <c r="B643" s="2"/>
      <c r="C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2:34" ht="12.75" customHeight="1">
      <c r="B644" s="2"/>
      <c r="C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2:34" ht="12.75" customHeight="1">
      <c r="B645" s="2"/>
      <c r="C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2:34" ht="12.75" customHeight="1">
      <c r="B646" s="2"/>
      <c r="C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2:34" ht="12.75" customHeight="1">
      <c r="B647" s="2"/>
      <c r="C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2:34" ht="12.75" customHeight="1">
      <c r="B648" s="2"/>
      <c r="C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2:34" ht="12.75" customHeight="1">
      <c r="B649" s="2"/>
      <c r="C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2:34" ht="12.75" customHeight="1">
      <c r="B650" s="2"/>
      <c r="C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2:34" ht="12.75" customHeight="1">
      <c r="B651" s="2"/>
      <c r="C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2:34" ht="12.75" customHeight="1">
      <c r="B652" s="2"/>
      <c r="C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2:34" ht="12.75" customHeight="1">
      <c r="B653" s="2"/>
      <c r="C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2:34" ht="12.75" customHeight="1">
      <c r="B654" s="2"/>
      <c r="C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2:34" ht="12.75" customHeight="1">
      <c r="B655" s="2"/>
      <c r="C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2:34" ht="12.75" customHeight="1">
      <c r="B656" s="2"/>
      <c r="C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2:34" ht="12.75" customHeight="1">
      <c r="B657" s="2"/>
      <c r="C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2:34" ht="12.75" customHeight="1">
      <c r="B658" s="2"/>
      <c r="C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2:34" ht="12.75" customHeight="1">
      <c r="B659" s="2"/>
      <c r="C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2:34" ht="12.75" customHeight="1">
      <c r="B660" s="2"/>
      <c r="C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2:34" ht="12.75" customHeight="1">
      <c r="B661" s="2"/>
      <c r="C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2:34" ht="12.75" customHeight="1">
      <c r="B662" s="2"/>
      <c r="C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2:34" ht="12.75" customHeight="1">
      <c r="B663" s="2"/>
      <c r="C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2:34" ht="12.75" customHeight="1">
      <c r="B664" s="2"/>
      <c r="C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2:34" ht="12.75" customHeight="1">
      <c r="B665" s="2"/>
      <c r="C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2:34" ht="12.75" customHeight="1">
      <c r="B666" s="2"/>
      <c r="C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2:34" ht="12.75" customHeight="1">
      <c r="B667" s="2"/>
      <c r="C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2:34" ht="12.75" customHeight="1">
      <c r="B668" s="2"/>
      <c r="C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2:34" ht="12.75" customHeight="1">
      <c r="B669" s="2"/>
      <c r="C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2:34" ht="12.75" customHeight="1">
      <c r="B670" s="2"/>
      <c r="C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2:34" ht="12.75" customHeight="1">
      <c r="B671" s="2"/>
      <c r="C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2:34" ht="12.75" customHeight="1">
      <c r="B672" s="2"/>
      <c r="C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2:34" ht="12.75" customHeight="1">
      <c r="B673" s="2"/>
      <c r="C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2:34" ht="12.75" customHeight="1">
      <c r="B674" s="2"/>
      <c r="C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2:34" ht="12.75" customHeight="1">
      <c r="B675" s="2"/>
      <c r="C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2:34" ht="12.75" customHeight="1">
      <c r="B676" s="2"/>
      <c r="C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2:34" ht="12.75" customHeight="1">
      <c r="B677" s="2"/>
      <c r="C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2:34" ht="12.75" customHeight="1">
      <c r="B678" s="2"/>
      <c r="C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2:34" ht="12.75" customHeight="1">
      <c r="B679" s="2"/>
      <c r="C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2:34" ht="12.75" customHeight="1">
      <c r="B680" s="2"/>
      <c r="C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2:34" ht="12.75" customHeight="1">
      <c r="B681" s="2"/>
      <c r="C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2:34" ht="12.75" customHeight="1">
      <c r="B682" s="2"/>
      <c r="C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2:34" ht="12.75" customHeight="1">
      <c r="B683" s="2"/>
      <c r="C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2:34" ht="12.75" customHeight="1">
      <c r="B684" s="2"/>
      <c r="C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2:34" ht="12.75" customHeight="1">
      <c r="B685" s="2"/>
      <c r="C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2:34" ht="12.75" customHeight="1">
      <c r="B686" s="2"/>
      <c r="C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2:34" ht="12.75" customHeight="1">
      <c r="B687" s="2"/>
      <c r="C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2:34" ht="12.75" customHeight="1">
      <c r="B688" s="2"/>
      <c r="C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2:34" ht="12.75" customHeight="1">
      <c r="B689" s="2"/>
      <c r="C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2:34" ht="12.75" customHeight="1">
      <c r="B690" s="2"/>
      <c r="C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2:34" ht="12.75" customHeight="1">
      <c r="B691" s="2"/>
      <c r="C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2:34" ht="12.75" customHeight="1">
      <c r="B692" s="2"/>
      <c r="C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2:34" ht="12.75" customHeight="1">
      <c r="B693" s="2"/>
      <c r="C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2:34" ht="12.75" customHeight="1">
      <c r="B694" s="2"/>
      <c r="C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2:34" ht="12.75" customHeight="1">
      <c r="B695" s="2"/>
      <c r="C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2:34" ht="12.75" customHeight="1">
      <c r="B696" s="2"/>
      <c r="C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2:34" ht="12.75" customHeight="1">
      <c r="B697" s="2"/>
      <c r="C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2:34" ht="12.75" customHeight="1">
      <c r="B698" s="2"/>
      <c r="C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2:34" ht="12.75" customHeight="1">
      <c r="B699" s="2"/>
      <c r="C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2:34" ht="12.75" customHeight="1">
      <c r="B700" s="2"/>
      <c r="C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2:34" ht="12.75" customHeight="1">
      <c r="B701" s="2"/>
      <c r="C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2:34" ht="12.75" customHeight="1">
      <c r="B702" s="2"/>
      <c r="C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2:34" ht="12.75" customHeight="1">
      <c r="B703" s="2"/>
      <c r="C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2:34" ht="12.75" customHeight="1">
      <c r="B704" s="2"/>
      <c r="C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2:34" ht="12.75" customHeight="1">
      <c r="B705" s="2"/>
      <c r="C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2:34" ht="12.75" customHeight="1">
      <c r="B706" s="2"/>
      <c r="C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2:34" ht="12.75" customHeight="1">
      <c r="B707" s="2"/>
      <c r="C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2:34" ht="12.75" customHeight="1">
      <c r="B708" s="2"/>
      <c r="C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2:34" ht="12.75" customHeight="1">
      <c r="B709" s="2"/>
      <c r="C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2:34" ht="12.75" customHeight="1">
      <c r="B710" s="2"/>
      <c r="C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2:34" ht="12.75" customHeight="1">
      <c r="B711" s="2"/>
      <c r="C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2:34" ht="12.75" customHeight="1">
      <c r="B712" s="2"/>
      <c r="C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2:34" ht="12.75" customHeight="1">
      <c r="B713" s="2"/>
      <c r="C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2:34" ht="12.75" customHeight="1">
      <c r="B714" s="2"/>
      <c r="C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2:34" ht="12.75" customHeight="1">
      <c r="B715" s="2"/>
      <c r="C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2:34" ht="12.75" customHeight="1">
      <c r="B716" s="2"/>
      <c r="C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2:34" ht="12.75" customHeight="1">
      <c r="B717" s="2"/>
      <c r="C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2:34" ht="12.75" customHeight="1">
      <c r="B718" s="2"/>
      <c r="C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2:34" ht="12.75" customHeight="1">
      <c r="B719" s="2"/>
      <c r="C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2:34" ht="12.75" customHeight="1">
      <c r="B720" s="2"/>
      <c r="C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2:34" ht="12.75" customHeight="1">
      <c r="B721" s="2"/>
      <c r="C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2:34" ht="12.75" customHeight="1">
      <c r="B722" s="2"/>
      <c r="C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2:34" ht="12.75" customHeight="1">
      <c r="B723" s="2"/>
      <c r="C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2:34" ht="12.75" customHeight="1">
      <c r="B724" s="2"/>
      <c r="C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2:34" ht="12.75" customHeight="1">
      <c r="B725" s="2"/>
      <c r="C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2:34" ht="12.75" customHeight="1">
      <c r="B726" s="2"/>
      <c r="C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2:34" ht="12.75" customHeight="1">
      <c r="B727" s="2"/>
      <c r="C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2:34" ht="12.75" customHeight="1">
      <c r="B728" s="2"/>
      <c r="C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2:34" ht="12.75" customHeight="1">
      <c r="B729" s="2"/>
      <c r="C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2:34" ht="12.75" customHeight="1">
      <c r="B730" s="2"/>
      <c r="C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2:34" ht="12.75" customHeight="1">
      <c r="B731" s="2"/>
      <c r="C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2:34" ht="12.75" customHeight="1">
      <c r="B732" s="2"/>
      <c r="C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2:34" ht="12.75" customHeight="1">
      <c r="B733" s="2"/>
      <c r="C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2:34" ht="12.75" customHeight="1">
      <c r="B734" s="2"/>
      <c r="C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2:34" ht="12.75" customHeight="1">
      <c r="B735" s="2"/>
      <c r="C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2:34" ht="12.75" customHeight="1">
      <c r="B736" s="2"/>
      <c r="C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2:34" ht="12.75" customHeight="1">
      <c r="B737" s="2"/>
      <c r="C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2:34" ht="12.75" customHeight="1">
      <c r="B738" s="2"/>
      <c r="C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2:34" ht="12.75" customHeight="1">
      <c r="B739" s="2"/>
      <c r="C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2:34" ht="12.75" customHeight="1">
      <c r="B740" s="2"/>
      <c r="C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2:34" ht="12.75" customHeight="1">
      <c r="B741" s="2"/>
      <c r="C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2:34" ht="12.75" customHeight="1">
      <c r="B742" s="2"/>
      <c r="C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2:34" ht="12.75" customHeight="1">
      <c r="B743" s="2"/>
      <c r="C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2:34" ht="12.75" customHeight="1">
      <c r="B744" s="2"/>
      <c r="C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2:34" ht="12.75" customHeight="1">
      <c r="B745" s="2"/>
      <c r="C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2:34" ht="12.75" customHeight="1">
      <c r="B746" s="2"/>
      <c r="C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2:34" ht="12.75" customHeight="1">
      <c r="B747" s="2"/>
      <c r="C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2:34" ht="12.75" customHeight="1">
      <c r="B748" s="2"/>
      <c r="C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2:34" ht="12.75" customHeight="1">
      <c r="B749" s="2"/>
      <c r="C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2:34" ht="12.75" customHeight="1">
      <c r="B750" s="2"/>
      <c r="C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2:34" ht="12.75" customHeight="1">
      <c r="B751" s="2"/>
      <c r="C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2:34" ht="12.75" customHeight="1">
      <c r="B752" s="2"/>
      <c r="C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2:34" ht="12.75" customHeight="1">
      <c r="B753" s="2"/>
      <c r="C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2:34" ht="12.75" customHeight="1">
      <c r="B754" s="2"/>
      <c r="C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2:34" ht="12.75" customHeight="1">
      <c r="B755" s="2"/>
      <c r="C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2:34" ht="12.75" customHeight="1">
      <c r="B756" s="2"/>
      <c r="C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2:34" ht="12.75" customHeight="1">
      <c r="B757" s="2"/>
      <c r="C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2:34" ht="12.75" customHeight="1">
      <c r="B758" s="2"/>
      <c r="C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2:34" ht="12.75" customHeight="1">
      <c r="B759" s="2"/>
      <c r="C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2:34" ht="12.75" customHeight="1">
      <c r="B760" s="2"/>
      <c r="C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2:34" ht="12.75" customHeight="1">
      <c r="B761" s="2"/>
      <c r="C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2:34" ht="12.75" customHeight="1">
      <c r="B762" s="2"/>
      <c r="C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2:34" ht="12.75" customHeight="1">
      <c r="B763" s="2"/>
      <c r="C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2:34" ht="12.75" customHeight="1">
      <c r="B764" s="2"/>
      <c r="C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2:34" ht="12.75" customHeight="1">
      <c r="B765" s="2"/>
      <c r="C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2:34" ht="12.75" customHeight="1">
      <c r="B766" s="2"/>
      <c r="C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2:34" ht="12.75" customHeight="1">
      <c r="B767" s="2"/>
      <c r="C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2:34" ht="12.75" customHeight="1">
      <c r="B768" s="2"/>
      <c r="C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2:34" ht="12.75" customHeight="1">
      <c r="B769" s="2"/>
      <c r="C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2:34" ht="12.75" customHeight="1">
      <c r="B770" s="2"/>
      <c r="C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2:34" ht="12.75" customHeight="1">
      <c r="B771" s="2"/>
      <c r="C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2:34" ht="12.75" customHeight="1">
      <c r="B772" s="2"/>
      <c r="C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2:34" ht="12.75" customHeight="1">
      <c r="B773" s="2"/>
      <c r="C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2:34" ht="12.75" customHeight="1">
      <c r="B774" s="2"/>
      <c r="C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2:34" ht="12.75" customHeight="1">
      <c r="B775" s="2"/>
      <c r="C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2:34" ht="12.75" customHeight="1">
      <c r="B776" s="2"/>
      <c r="C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2:34" ht="12.75" customHeight="1">
      <c r="B777" s="2"/>
      <c r="C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2:34" ht="12.75" customHeight="1">
      <c r="B778" s="2"/>
      <c r="C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2:34" ht="12.75" customHeight="1">
      <c r="B779" s="2"/>
      <c r="C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2:34" ht="12.75" customHeight="1">
      <c r="B780" s="2"/>
      <c r="C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2:34" ht="12.75" customHeight="1">
      <c r="B781" s="2"/>
      <c r="C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2:34" ht="12.75" customHeight="1">
      <c r="B782" s="2"/>
      <c r="C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2:34" ht="12.75" customHeight="1">
      <c r="B783" s="2"/>
      <c r="C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2:34" ht="12.75" customHeight="1">
      <c r="B784" s="2"/>
      <c r="C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2:34" ht="12.75" customHeight="1">
      <c r="B785" s="2"/>
      <c r="C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2:34" ht="12.75" customHeight="1">
      <c r="B786" s="2"/>
      <c r="C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2:34" ht="12.75" customHeight="1">
      <c r="B787" s="2"/>
      <c r="C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2:34" ht="12.75" customHeight="1">
      <c r="B788" s="2"/>
      <c r="C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2:34" ht="12.75" customHeight="1">
      <c r="B789" s="2"/>
      <c r="C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2:34" ht="12.75" customHeight="1">
      <c r="B790" s="2"/>
      <c r="C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2:34" ht="12.75" customHeight="1">
      <c r="B791" s="2"/>
      <c r="C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2:34" ht="12.75" customHeight="1">
      <c r="B792" s="2"/>
      <c r="C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2:34" ht="12.75" customHeight="1">
      <c r="B793" s="2"/>
      <c r="C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2:34" ht="12.75" customHeight="1">
      <c r="B794" s="2"/>
      <c r="C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2:34" ht="12.75" customHeight="1">
      <c r="B795" s="2"/>
      <c r="C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2:34" ht="12.75" customHeight="1">
      <c r="B796" s="2"/>
      <c r="C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2:34" ht="12.75" customHeight="1">
      <c r="B797" s="2"/>
      <c r="C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2:34" ht="12.75" customHeight="1">
      <c r="B798" s="2"/>
      <c r="C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2:34" ht="12.75" customHeight="1">
      <c r="B799" s="2"/>
      <c r="C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2:34" ht="12.75" customHeight="1">
      <c r="B800" s="2"/>
      <c r="C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2:34" ht="12.75" customHeight="1">
      <c r="B801" s="2"/>
      <c r="C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2:34" ht="12.75" customHeight="1">
      <c r="B802" s="2"/>
      <c r="C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2:34" ht="12.75" customHeight="1">
      <c r="B803" s="2"/>
      <c r="C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2:34" ht="12.75" customHeight="1">
      <c r="B804" s="2"/>
      <c r="C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2:34" ht="12.75" customHeight="1">
      <c r="B805" s="2"/>
      <c r="C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2:34" ht="12.75" customHeight="1">
      <c r="B806" s="2"/>
      <c r="C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2:34" ht="12.75" customHeight="1">
      <c r="B807" s="2"/>
      <c r="C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2:34" ht="12.75" customHeight="1">
      <c r="B808" s="2"/>
      <c r="C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2:34" ht="12.75" customHeight="1">
      <c r="B809" s="2"/>
      <c r="C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2:34" ht="12.75" customHeight="1">
      <c r="B810" s="2"/>
      <c r="C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2:34" ht="12.75" customHeight="1">
      <c r="B811" s="2"/>
      <c r="C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2:34" ht="12.75" customHeight="1">
      <c r="B812" s="2"/>
      <c r="C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2:34" ht="12.75" customHeight="1">
      <c r="B813" s="2"/>
      <c r="C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2:34" ht="12.75" customHeight="1">
      <c r="B814" s="2"/>
      <c r="C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2:34" ht="12.75" customHeight="1">
      <c r="B815" s="2"/>
      <c r="C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2:34" ht="12.75" customHeight="1">
      <c r="B816" s="2"/>
      <c r="C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2:34" ht="12.75" customHeight="1">
      <c r="B817" s="2"/>
      <c r="C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2:34" ht="12.75" customHeight="1">
      <c r="B818" s="2"/>
      <c r="C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2:34" ht="12.75" customHeight="1">
      <c r="B819" s="2"/>
      <c r="C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2:34" ht="12.75" customHeight="1">
      <c r="B820" s="2"/>
      <c r="C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2:34" ht="12.75" customHeight="1">
      <c r="B821" s="2"/>
      <c r="C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2:34" ht="12.75" customHeight="1">
      <c r="B822" s="2"/>
      <c r="C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2:34" ht="12.75" customHeight="1">
      <c r="B823" s="2"/>
      <c r="C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2:34" ht="12.75" customHeight="1">
      <c r="B824" s="2"/>
      <c r="C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2:34" ht="12.75" customHeight="1">
      <c r="B825" s="2"/>
      <c r="C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2:34" ht="12.75" customHeight="1">
      <c r="B826" s="2"/>
      <c r="C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2:34" ht="12.75" customHeight="1">
      <c r="B827" s="2"/>
      <c r="C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2:34" ht="12.75" customHeight="1">
      <c r="B828" s="2"/>
      <c r="C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2:34" ht="12.75" customHeight="1">
      <c r="B829" s="2"/>
      <c r="C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2:34" ht="12.75" customHeight="1">
      <c r="B830" s="2"/>
      <c r="C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2:34" ht="12.75" customHeight="1">
      <c r="B831" s="2"/>
      <c r="C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2:34" ht="12.75" customHeight="1">
      <c r="B832" s="2"/>
      <c r="C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2.75" customHeight="1">
      <c r="B833" s="2"/>
      <c r="C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2.75" customHeight="1">
      <c r="B834" s="2"/>
      <c r="C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2.75" customHeight="1">
      <c r="B835" s="2"/>
      <c r="C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2.75" customHeight="1">
      <c r="B836" s="2"/>
      <c r="C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2.75" customHeight="1">
      <c r="B837" s="2"/>
      <c r="C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2.75" customHeight="1">
      <c r="B838" s="2"/>
      <c r="C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2.75" customHeight="1">
      <c r="B839" s="2"/>
      <c r="C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2.75" customHeight="1">
      <c r="B840" s="2"/>
      <c r="C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2.75" customHeight="1">
      <c r="B841" s="2"/>
      <c r="C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2.75" customHeight="1">
      <c r="B842" s="2"/>
      <c r="C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2.75" customHeight="1">
      <c r="B843" s="2"/>
      <c r="C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2.75" customHeight="1">
      <c r="B844" s="2"/>
      <c r="C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2.75" customHeight="1">
      <c r="B845" s="2"/>
      <c r="C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2.75" customHeight="1">
      <c r="B846" s="2"/>
      <c r="C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2.75" customHeight="1">
      <c r="B847" s="2"/>
      <c r="C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2.75" customHeight="1">
      <c r="B848" s="2"/>
      <c r="C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2.75" customHeight="1">
      <c r="B849" s="2"/>
      <c r="C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2.75" customHeight="1">
      <c r="B850" s="2"/>
      <c r="C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2.75" customHeight="1">
      <c r="B851" s="2"/>
      <c r="C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2.75" customHeight="1">
      <c r="B852" s="2"/>
      <c r="C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2.75" customHeight="1">
      <c r="B853" s="2"/>
      <c r="C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2.75" customHeight="1">
      <c r="B854" s="2"/>
      <c r="C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2.75" customHeight="1">
      <c r="B855" s="2"/>
      <c r="C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2.75" customHeight="1">
      <c r="B856" s="2"/>
      <c r="C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2.75" customHeight="1">
      <c r="B857" s="2"/>
      <c r="C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2.75" customHeight="1">
      <c r="B858" s="2"/>
      <c r="C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2.75" customHeight="1">
      <c r="B859" s="2"/>
      <c r="C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2.75" customHeight="1">
      <c r="B860" s="2"/>
      <c r="C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2.75" customHeight="1">
      <c r="B861" s="2"/>
      <c r="C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2.75" customHeight="1">
      <c r="B862" s="2"/>
      <c r="C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2.75" customHeight="1">
      <c r="B863" s="2"/>
      <c r="C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2.75" customHeight="1">
      <c r="B864" s="2"/>
      <c r="C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2.75" customHeight="1">
      <c r="B865" s="2"/>
      <c r="C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2.75" customHeight="1">
      <c r="B866" s="2"/>
      <c r="C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2.75" customHeight="1">
      <c r="B867" s="2"/>
      <c r="C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2.75" customHeight="1">
      <c r="B868" s="2"/>
      <c r="C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2.75" customHeight="1">
      <c r="B869" s="2"/>
      <c r="C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2.75" customHeight="1">
      <c r="B870" s="2"/>
      <c r="C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2.75" customHeight="1">
      <c r="B871" s="2"/>
      <c r="C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2.75" customHeight="1">
      <c r="B872" s="2"/>
      <c r="C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2.75" customHeight="1">
      <c r="B873" s="2"/>
      <c r="C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2.75" customHeight="1">
      <c r="B874" s="2"/>
      <c r="C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2.75" customHeight="1">
      <c r="B875" s="2"/>
      <c r="C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2.75" customHeight="1">
      <c r="B876" s="2"/>
      <c r="C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2.75" customHeight="1">
      <c r="B877" s="2"/>
      <c r="C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2.75" customHeight="1">
      <c r="B878" s="2"/>
      <c r="C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2.75" customHeight="1">
      <c r="B879" s="2"/>
      <c r="C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2.75" customHeight="1">
      <c r="B880" s="2"/>
      <c r="C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2.75" customHeight="1">
      <c r="B881" s="2"/>
      <c r="C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2.75" customHeight="1">
      <c r="B882" s="2"/>
      <c r="C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2.75" customHeight="1">
      <c r="B883" s="2"/>
      <c r="C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2.75" customHeight="1">
      <c r="B884" s="2"/>
      <c r="C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2.75" customHeight="1">
      <c r="B885" s="2"/>
      <c r="C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2.75" customHeight="1">
      <c r="B886" s="2"/>
      <c r="C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2.75" customHeight="1">
      <c r="B887" s="2"/>
      <c r="C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2.75" customHeight="1">
      <c r="B888" s="2"/>
      <c r="C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2.75" customHeight="1">
      <c r="B889" s="2"/>
      <c r="C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2.75" customHeight="1">
      <c r="B890" s="2"/>
      <c r="C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2.75" customHeight="1">
      <c r="B891" s="2"/>
      <c r="C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2.75" customHeight="1">
      <c r="B892" s="2"/>
      <c r="C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2.75" customHeight="1">
      <c r="B893" s="2"/>
      <c r="C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2.75" customHeight="1">
      <c r="B894" s="2"/>
      <c r="C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2.75" customHeight="1">
      <c r="B895" s="2"/>
      <c r="C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2.75" customHeight="1">
      <c r="B896" s="2"/>
      <c r="C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2.75" customHeight="1">
      <c r="B897" s="2"/>
      <c r="C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2.75" customHeight="1">
      <c r="B898" s="2"/>
      <c r="C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2.75" customHeight="1">
      <c r="B899" s="2"/>
      <c r="C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2.75" customHeight="1">
      <c r="B900" s="2"/>
      <c r="C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2.75" customHeight="1">
      <c r="B901" s="2"/>
      <c r="C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2.75" customHeight="1">
      <c r="B902" s="2"/>
      <c r="C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2.75" customHeight="1">
      <c r="B903" s="2"/>
      <c r="C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2.75" customHeight="1">
      <c r="B904" s="2"/>
      <c r="C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2.75" customHeight="1">
      <c r="B905" s="2"/>
      <c r="C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2.75" customHeight="1">
      <c r="B906" s="2"/>
      <c r="C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ht="12.75" customHeight="1">
      <c r="B907" s="2"/>
      <c r="C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ht="12.75" customHeight="1">
      <c r="B908" s="2"/>
      <c r="C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ht="12.75" customHeight="1">
      <c r="B909" s="2"/>
      <c r="C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ht="12.75" customHeight="1">
      <c r="B910" s="2"/>
      <c r="C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ht="12.75" customHeight="1">
      <c r="B911" s="2"/>
      <c r="C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ht="12.75" customHeight="1">
      <c r="B912" s="2"/>
      <c r="C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ht="12.75" customHeight="1">
      <c r="B913" s="2"/>
      <c r="C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ht="12.75" customHeight="1">
      <c r="B914" s="2"/>
      <c r="C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ht="12.75" customHeight="1">
      <c r="B915" s="2"/>
      <c r="C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ht="12.75" customHeight="1">
      <c r="B916" s="2"/>
      <c r="C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ht="12.75" customHeight="1">
      <c r="B917" s="2"/>
      <c r="C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ht="12.75" customHeight="1">
      <c r="B918" s="2"/>
      <c r="C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ht="12.75" customHeight="1">
      <c r="B919" s="2"/>
      <c r="C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ht="12.75" customHeight="1">
      <c r="B920" s="2"/>
      <c r="C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ht="12.75" customHeight="1">
      <c r="B921" s="2"/>
      <c r="C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2:34" ht="12.75" customHeight="1">
      <c r="B922" s="2"/>
      <c r="C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2:34" ht="12.75" customHeight="1">
      <c r="B923" s="2"/>
      <c r="C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2:34" ht="12.75" customHeight="1">
      <c r="B924" s="2"/>
      <c r="C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2:34" ht="12.75" customHeight="1">
      <c r="B925" s="2"/>
      <c r="C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2:34" ht="12.75" customHeight="1">
      <c r="B926" s="2"/>
      <c r="C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2:34" ht="12.75" customHeight="1">
      <c r="B927" s="2"/>
      <c r="C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2:34" ht="12.75" customHeight="1">
      <c r="B928" s="2"/>
      <c r="C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2:34" ht="12.75" customHeight="1">
      <c r="B929" s="2"/>
      <c r="C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2:34" ht="12.75" customHeight="1">
      <c r="B930" s="2"/>
      <c r="C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2:34" ht="12.75" customHeight="1">
      <c r="B931" s="2"/>
      <c r="C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2:34" ht="12.75" customHeight="1">
      <c r="B932" s="2"/>
      <c r="C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2:34" ht="12.75" customHeight="1">
      <c r="B933" s="2"/>
      <c r="C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2:34" ht="12.75" customHeight="1">
      <c r="B934" s="2"/>
      <c r="C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2:34" ht="12.75" customHeight="1">
      <c r="B935" s="2"/>
      <c r="C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2:34" ht="12.75" customHeight="1">
      <c r="B936" s="2"/>
      <c r="C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2:34" ht="12.75" customHeight="1">
      <c r="B937" s="2"/>
      <c r="C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2:34" ht="12.75" customHeight="1">
      <c r="B938" s="2"/>
      <c r="C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2:34" ht="12.75" customHeight="1">
      <c r="B939" s="2"/>
      <c r="C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2:34" ht="12.75" customHeight="1">
      <c r="B940" s="2"/>
      <c r="C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2:34" ht="12.75" customHeight="1">
      <c r="B941" s="2"/>
      <c r="C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2:34" ht="12.75" customHeight="1">
      <c r="B942" s="2"/>
      <c r="C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2:34" ht="12.75" customHeight="1">
      <c r="B943" s="2"/>
      <c r="C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2:34" ht="12.75" customHeight="1">
      <c r="B944" s="2"/>
      <c r="C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2:34" ht="12.75" customHeight="1">
      <c r="B945" s="2"/>
      <c r="C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2:34" ht="12.75" customHeight="1">
      <c r="B946" s="2"/>
      <c r="C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2:34" ht="12.75" customHeight="1">
      <c r="B947" s="2"/>
      <c r="C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2:34" ht="12.75" customHeight="1">
      <c r="B948" s="2"/>
      <c r="C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2:34" ht="12.75" customHeight="1">
      <c r="B949" s="2"/>
      <c r="C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2:34" ht="12.75" customHeight="1">
      <c r="B950" s="2"/>
      <c r="C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2:34" ht="12.75" customHeight="1">
      <c r="B951" s="2"/>
      <c r="C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2:34" ht="12.75" customHeight="1">
      <c r="B952" s="2"/>
      <c r="C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2:34" ht="12.75" customHeight="1">
      <c r="B953" s="2"/>
      <c r="C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2:34" ht="12.75" customHeight="1">
      <c r="B954" s="2"/>
      <c r="C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2:34" ht="12.75" customHeight="1">
      <c r="B955" s="2"/>
      <c r="C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2:34" ht="12.75" customHeight="1">
      <c r="B956" s="2"/>
      <c r="C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2:34" ht="12.75" customHeight="1">
      <c r="B957" s="2"/>
      <c r="C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2:34" ht="12.75" customHeight="1">
      <c r="B958" s="2"/>
      <c r="C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2:34" ht="12.75" customHeight="1">
      <c r="B959" s="2"/>
      <c r="C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2:34" ht="12.75" customHeight="1">
      <c r="B960" s="2"/>
      <c r="C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2:34" ht="12.75" customHeight="1">
      <c r="B961" s="2"/>
      <c r="C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2:34" ht="12.75" customHeight="1">
      <c r="B962" s="2"/>
      <c r="C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2:34" ht="12.75" customHeight="1">
      <c r="B963" s="2"/>
      <c r="C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2:34" ht="12.75" customHeight="1">
      <c r="B964" s="2"/>
      <c r="C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2:34" ht="12.75" customHeight="1">
      <c r="B965" s="2"/>
      <c r="C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2:34" ht="12.75" customHeight="1">
      <c r="B966" s="2"/>
      <c r="C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2:34" ht="12.75" customHeight="1">
      <c r="B967" s="2"/>
      <c r="C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2:34" ht="12.75" customHeight="1">
      <c r="B968" s="2"/>
      <c r="C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2:34" ht="12.75" customHeight="1">
      <c r="B969" s="2"/>
      <c r="C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2:34" ht="12.75" customHeight="1">
      <c r="B970" s="2"/>
      <c r="C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2:34" ht="12.75" customHeight="1">
      <c r="B971" s="2"/>
      <c r="C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2:34" ht="12.75" customHeight="1">
      <c r="B972" s="2"/>
      <c r="C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2:34" ht="12.75" customHeight="1">
      <c r="B973" s="2"/>
      <c r="C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2:34" ht="12.75" customHeight="1">
      <c r="B974" s="2"/>
      <c r="C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2:34" ht="12.75" customHeight="1">
      <c r="B975" s="2"/>
      <c r="C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2:34" ht="12.75" customHeight="1">
      <c r="B976" s="2"/>
      <c r="C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2:34" ht="12.75" customHeight="1">
      <c r="B977" s="2"/>
      <c r="C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2:34" ht="12.75" customHeight="1">
      <c r="B978" s="2"/>
      <c r="C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2:34" ht="12.75" customHeight="1">
      <c r="B979" s="2"/>
      <c r="C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2:34" ht="12.75" customHeight="1">
      <c r="B980" s="2"/>
      <c r="C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2:34" ht="12.75" customHeight="1">
      <c r="B981" s="2"/>
      <c r="C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2:34" ht="12.75" customHeight="1">
      <c r="B982" s="2"/>
      <c r="C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2:34" ht="12.75" customHeight="1">
      <c r="B983" s="2"/>
      <c r="C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2:34" ht="12.75" customHeight="1">
      <c r="B984" s="2"/>
      <c r="C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2:34" ht="12.75" customHeight="1">
      <c r="B985" s="2"/>
      <c r="C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2:34" ht="12.75" customHeight="1">
      <c r="B986" s="2"/>
      <c r="C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2:34" ht="12.75" customHeight="1">
      <c r="B987" s="2"/>
      <c r="C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2:34" ht="12.75" customHeight="1">
      <c r="B988" s="2"/>
      <c r="C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2:34" ht="12.75" customHeight="1">
      <c r="B989" s="2"/>
      <c r="C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2:34" ht="12.75" customHeight="1">
      <c r="B990" s="2"/>
      <c r="C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2:34" ht="12.75" customHeight="1">
      <c r="B991" s="2"/>
      <c r="C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2:34" ht="12.75" customHeight="1">
      <c r="B992" s="2"/>
      <c r="C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2:34" ht="12.75" customHeight="1">
      <c r="B993" s="2"/>
      <c r="C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2:34" ht="12.75" customHeight="1">
      <c r="B994" s="2"/>
      <c r="C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2:34" ht="12.75" customHeight="1">
      <c r="B995" s="2"/>
      <c r="C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2:34" ht="12.75" customHeight="1">
      <c r="B996" s="2"/>
      <c r="C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2:34" ht="12.75" customHeight="1">
      <c r="B997" s="2"/>
      <c r="C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2:34" ht="12.75" customHeight="1">
      <c r="B998" s="2"/>
      <c r="C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2:34" ht="12.75" customHeight="1">
      <c r="B999" s="2"/>
      <c r="C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2:34" ht="12.75" customHeight="1">
      <c r="B1000" s="2"/>
      <c r="C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62">
    <mergeCell ref="J245:N245"/>
    <mergeCell ref="J246:N246"/>
    <mergeCell ref="J180:K180"/>
    <mergeCell ref="J181:K181"/>
    <mergeCell ref="J182:K182"/>
    <mergeCell ref="I184:K184"/>
    <mergeCell ref="M184:O184"/>
    <mergeCell ref="J2:O2"/>
    <mergeCell ref="K5:N5"/>
    <mergeCell ref="I7:K7"/>
    <mergeCell ref="M7:O7"/>
    <mergeCell ref="G9:G20"/>
    <mergeCell ref="N9:O9"/>
    <mergeCell ref="I176:K176"/>
    <mergeCell ref="M176:O176"/>
    <mergeCell ref="J178:K178"/>
    <mergeCell ref="J179:K179"/>
    <mergeCell ref="J9:K9"/>
    <mergeCell ref="J22:K22"/>
    <mergeCell ref="J28:K28"/>
    <mergeCell ref="N28:O28"/>
    <mergeCell ref="J29:K29"/>
    <mergeCell ref="N29:O29"/>
    <mergeCell ref="J30:K30"/>
    <mergeCell ref="N30:O30"/>
    <mergeCell ref="J31:K31"/>
    <mergeCell ref="N31:O31"/>
    <mergeCell ref="J32:K32"/>
    <mergeCell ref="N32:O32"/>
    <mergeCell ref="J33:K33"/>
    <mergeCell ref="N33:O33"/>
    <mergeCell ref="E146:R146"/>
    <mergeCell ref="G22:G33"/>
    <mergeCell ref="J25:K25"/>
    <mergeCell ref="N25:O25"/>
    <mergeCell ref="J26:K26"/>
    <mergeCell ref="N26:O26"/>
    <mergeCell ref="J27:K27"/>
    <mergeCell ref="N27:O27"/>
    <mergeCell ref="J20:K20"/>
    <mergeCell ref="N20:O20"/>
    <mergeCell ref="N22:O22"/>
    <mergeCell ref="J24:K24"/>
    <mergeCell ref="N24:O24"/>
    <mergeCell ref="J17:K17"/>
    <mergeCell ref="N17:O17"/>
    <mergeCell ref="J18:K18"/>
    <mergeCell ref="N18:O18"/>
    <mergeCell ref="J19:K19"/>
    <mergeCell ref="N19:O19"/>
    <mergeCell ref="J14:K14"/>
    <mergeCell ref="N14:O14"/>
    <mergeCell ref="J15:K15"/>
    <mergeCell ref="N15:O15"/>
    <mergeCell ref="J16:K16"/>
    <mergeCell ref="N16:O16"/>
    <mergeCell ref="J11:K11"/>
    <mergeCell ref="N11:O11"/>
    <mergeCell ref="J12:K12"/>
    <mergeCell ref="N12:O12"/>
    <mergeCell ref="J13:K13"/>
    <mergeCell ref="N13:O13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7365D"/>
    <pageSetUpPr fitToPage="1"/>
  </sheetPr>
  <dimension ref="A1:AG1000"/>
  <sheetViews>
    <sheetView showGridLine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baseColWidth="10" defaultColWidth="12.5703125" defaultRowHeight="15" customHeight="1"/>
  <cols>
    <col min="1" max="1" width="11.42578125" hidden="1" customWidth="1"/>
    <col min="2" max="2" width="0.85546875" customWidth="1"/>
    <col min="3" max="3" width="1.85546875" customWidth="1"/>
    <col min="4" max="4" width="2.7109375" customWidth="1"/>
    <col min="5" max="5" width="6.7109375" customWidth="1"/>
    <col min="6" max="6" width="21" customWidth="1"/>
    <col min="7" max="7" width="16.5703125" customWidth="1"/>
    <col min="8" max="8" width="5.5703125" customWidth="1"/>
    <col min="9" max="9" width="6.7109375" customWidth="1"/>
    <col min="10" max="10" width="26" customWidth="1"/>
    <col min="11" max="11" width="30.7109375" customWidth="1"/>
    <col min="12" max="13" width="6.7109375" customWidth="1"/>
    <col min="14" max="14" width="26" customWidth="1"/>
    <col min="15" max="15" width="22.42578125" customWidth="1"/>
    <col min="16" max="16" width="1.85546875" customWidth="1"/>
    <col min="17" max="17" width="4.7109375" customWidth="1"/>
    <col min="18" max="33" width="11.42578125" customWidth="1"/>
  </cols>
  <sheetData>
    <row r="1" spans="1:33" ht="4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9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34.5" customHeight="1">
      <c r="B2" s="2"/>
      <c r="C2" s="33"/>
      <c r="D2" s="34"/>
      <c r="E2" s="34"/>
      <c r="F2" s="126"/>
      <c r="G2" s="126"/>
      <c r="H2" s="126" t="s">
        <v>85</v>
      </c>
      <c r="I2" s="126"/>
      <c r="J2" s="126"/>
      <c r="K2" s="126"/>
      <c r="L2" s="36"/>
      <c r="M2" s="36"/>
      <c r="N2" s="36"/>
      <c r="O2" s="36"/>
      <c r="P2" s="37"/>
      <c r="Q2" s="38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7.5" customHeight="1">
      <c r="B3" s="3"/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  <c r="Q3" s="4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4.75" customHeight="1">
      <c r="B4" s="2"/>
      <c r="C4" s="39"/>
      <c r="D4" s="127"/>
      <c r="E4" s="128"/>
      <c r="F4" s="129"/>
      <c r="G4" s="130"/>
      <c r="H4" s="131"/>
      <c r="I4" s="132" t="s">
        <v>28</v>
      </c>
      <c r="J4" s="133"/>
      <c r="K4" s="134"/>
      <c r="L4" s="135"/>
      <c r="M4" s="136" t="s">
        <v>26</v>
      </c>
      <c r="N4" s="137"/>
      <c r="O4" s="138"/>
      <c r="P4" s="4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>
      <c r="A5" s="3"/>
      <c r="B5" s="3"/>
      <c r="C5" s="39"/>
      <c r="D5" s="476" t="s">
        <v>86</v>
      </c>
      <c r="E5" s="477"/>
      <c r="F5" s="477"/>
      <c r="G5" s="478"/>
      <c r="H5" s="139"/>
      <c r="I5" s="140" t="str">
        <f>'DAFO 1'!N24</f>
        <v xml:space="preserve">Mercados amplios que desean adquirir productos para el cuidado diario de la piel  </v>
      </c>
      <c r="J5" s="141"/>
      <c r="K5" s="142"/>
      <c r="L5" s="143"/>
      <c r="M5" s="144" t="str">
        <f>'DAFO 1'!J24</f>
        <v>Competividad con los demas emprendimientos</v>
      </c>
      <c r="N5" s="145"/>
      <c r="O5" s="146"/>
      <c r="P5" s="14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5.75" customHeight="1">
      <c r="A6" s="3"/>
      <c r="B6" s="3"/>
      <c r="C6" s="39"/>
      <c r="D6" s="479"/>
      <c r="E6" s="416"/>
      <c r="F6" s="416"/>
      <c r="G6" s="480"/>
      <c r="H6" s="139"/>
      <c r="I6" s="148" t="str">
        <f>'DAFO 1'!N25</f>
        <v>Los beneficios que ofrece el uso de protector solarcon color  a base de productos mas naturales en el cuidado de la piel de las personas.</v>
      </c>
      <c r="J6" s="149"/>
      <c r="K6" s="150"/>
      <c r="L6" s="151"/>
      <c r="M6" s="144" t="str">
        <f>'DAFO 1'!J25</f>
        <v xml:space="preserve">Falta de capital para iniciar el negocio </v>
      </c>
      <c r="N6" s="145"/>
      <c r="O6" s="146"/>
      <c r="P6" s="14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5.75" customHeight="1">
      <c r="A7" s="3"/>
      <c r="B7" s="3"/>
      <c r="C7" s="39"/>
      <c r="D7" s="479"/>
      <c r="E7" s="416"/>
      <c r="F7" s="416"/>
      <c r="G7" s="480"/>
      <c r="H7" s="139"/>
      <c r="I7" s="148" t="str">
        <f>'DAFO 1'!N26</f>
        <v>La existencia de empresas que buscan  promover  lineas de negocio de protectores solares</v>
      </c>
      <c r="J7" s="149"/>
      <c r="K7" s="150"/>
      <c r="L7" s="151"/>
      <c r="M7" s="144" t="str">
        <f>'DAFO 1'!J26</f>
        <v xml:space="preserve">Los competidores copien el producto </v>
      </c>
      <c r="N7" s="145"/>
      <c r="O7" s="146"/>
      <c r="P7" s="14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5.75" customHeight="1">
      <c r="A8" s="3"/>
      <c r="B8" s="3"/>
      <c r="C8" s="39"/>
      <c r="D8" s="479"/>
      <c r="E8" s="416"/>
      <c r="F8" s="416"/>
      <c r="G8" s="480"/>
      <c r="H8" s="139"/>
      <c r="I8" s="148" t="str">
        <f>'DAFO 1'!N27</f>
        <v>Alta demanda de mujeres interesadas en productos de belleza que protejan su piel  de los rayos uv</v>
      </c>
      <c r="J8" s="149"/>
      <c r="K8" s="150"/>
      <c r="L8" s="151"/>
      <c r="M8" s="144" t="str">
        <f>'DAFO 1'!J27</f>
        <v xml:space="preserve">Falta de proveedores de materia prima </v>
      </c>
      <c r="N8" s="145"/>
      <c r="O8" s="146"/>
      <c r="P8" s="14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5.75" customHeight="1">
      <c r="A9" s="3"/>
      <c r="B9" s="3"/>
      <c r="C9" s="39"/>
      <c r="D9" s="479"/>
      <c r="E9" s="416"/>
      <c r="F9" s="416"/>
      <c r="G9" s="480"/>
      <c r="H9" s="139"/>
      <c r="I9" s="148" t="str">
        <f>'DAFO 1'!N28</f>
        <v>Fuertes radiaciones solares obligando a dar uso necesario de protectores.</v>
      </c>
      <c r="J9" s="149"/>
      <c r="K9" s="150"/>
      <c r="L9" s="151"/>
      <c r="M9" s="144" t="str">
        <f>'DAFO 1'!J28</f>
        <v>Los precios de otros empredimientos son menores</v>
      </c>
      <c r="N9" s="145"/>
      <c r="O9" s="146"/>
      <c r="P9" s="14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5.75" customHeight="1">
      <c r="A10" s="3"/>
      <c r="B10" s="3"/>
      <c r="C10" s="39"/>
      <c r="D10" s="479"/>
      <c r="E10" s="416"/>
      <c r="F10" s="416"/>
      <c r="G10" s="480"/>
      <c r="H10" s="139"/>
      <c r="I10" s="152">
        <f>'DAFO 1'!N29</f>
        <v>0</v>
      </c>
      <c r="J10" s="153"/>
      <c r="K10" s="154"/>
      <c r="L10" s="155"/>
      <c r="M10" s="144">
        <f>'DAFO 1'!J29</f>
        <v>0</v>
      </c>
      <c r="N10" s="145"/>
      <c r="O10" s="146"/>
      <c r="P10" s="14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5.75" customHeight="1">
      <c r="A11" s="3"/>
      <c r="B11" s="3"/>
      <c r="C11" s="39"/>
      <c r="D11" s="479"/>
      <c r="E11" s="416"/>
      <c r="F11" s="416"/>
      <c r="G11" s="480"/>
      <c r="H11" s="139"/>
      <c r="I11" s="152">
        <f>'DAFO 1'!N30</f>
        <v>0</v>
      </c>
      <c r="J11" s="153"/>
      <c r="K11" s="154"/>
      <c r="L11" s="155"/>
      <c r="M11" s="144">
        <f>'DAFO 1'!J30</f>
        <v>0</v>
      </c>
      <c r="N11" s="145"/>
      <c r="O11" s="146"/>
      <c r="P11" s="14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 customHeight="1">
      <c r="A12" s="3"/>
      <c r="B12" s="3"/>
      <c r="C12" s="39"/>
      <c r="D12" s="481"/>
      <c r="E12" s="482"/>
      <c r="F12" s="482"/>
      <c r="G12" s="483"/>
      <c r="H12" s="139"/>
      <c r="I12" s="152">
        <f>'DAFO 1'!N31</f>
        <v>0</v>
      </c>
      <c r="J12" s="153"/>
      <c r="K12" s="154"/>
      <c r="L12" s="155"/>
      <c r="M12" s="144">
        <f>'DAFO 1'!J31</f>
        <v>0</v>
      </c>
      <c r="N12" s="145"/>
      <c r="O12" s="146"/>
      <c r="P12" s="14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customHeight="1">
      <c r="A13" s="3"/>
      <c r="B13" s="3"/>
      <c r="C13" s="39"/>
      <c r="D13" s="156"/>
      <c r="E13" s="157"/>
      <c r="F13" s="158"/>
      <c r="G13" s="159"/>
      <c r="H13" s="139"/>
      <c r="I13" s="152">
        <f>'DAFO 1'!N32</f>
        <v>0</v>
      </c>
      <c r="J13" s="153"/>
      <c r="K13" s="154"/>
      <c r="L13" s="155"/>
      <c r="M13" s="144">
        <f>'DAFO 1'!J32</f>
        <v>0</v>
      </c>
      <c r="N13" s="145"/>
      <c r="O13" s="146"/>
      <c r="P13" s="14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27" customHeight="1">
      <c r="A14" s="3"/>
      <c r="B14" s="3"/>
      <c r="C14" s="39"/>
      <c r="D14" s="156"/>
      <c r="E14" s="157"/>
      <c r="F14" s="158"/>
      <c r="G14" s="159"/>
      <c r="H14" s="139"/>
      <c r="I14" s="152">
        <f>'DAFO 1'!N33</f>
        <v>0</v>
      </c>
      <c r="J14" s="153"/>
      <c r="K14" s="154"/>
      <c r="L14" s="155"/>
      <c r="M14" s="144">
        <f>'DAFO 1'!J33</f>
        <v>0</v>
      </c>
      <c r="N14" s="145"/>
      <c r="O14" s="146"/>
      <c r="P14" s="14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4.5" customHeight="1">
      <c r="B15" s="2"/>
      <c r="C15" s="39"/>
      <c r="D15" s="160"/>
      <c r="E15" s="161"/>
      <c r="F15" s="162"/>
      <c r="G15" s="163"/>
      <c r="H15" s="164"/>
      <c r="I15" s="165"/>
      <c r="J15" s="165"/>
      <c r="K15" s="166"/>
      <c r="L15" s="167"/>
      <c r="M15" s="168"/>
      <c r="N15" s="168"/>
      <c r="O15" s="169"/>
      <c r="P15" s="4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4.75" customHeight="1">
      <c r="B16" s="2"/>
      <c r="C16" s="39"/>
      <c r="D16" s="131"/>
      <c r="E16" s="170" t="s">
        <v>13</v>
      </c>
      <c r="F16" s="133"/>
      <c r="G16" s="133"/>
      <c r="H16" s="484" t="s">
        <v>87</v>
      </c>
      <c r="I16" s="485"/>
      <c r="J16" s="485"/>
      <c r="K16" s="486"/>
      <c r="L16" s="487" t="s">
        <v>88</v>
      </c>
      <c r="M16" s="488"/>
      <c r="N16" s="488"/>
      <c r="O16" s="489"/>
      <c r="P16" s="4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ht="18" customHeight="1">
      <c r="B17" s="2"/>
      <c r="C17" s="39"/>
      <c r="D17" s="139"/>
      <c r="E17" s="152" t="str">
        <f>'DAFO 1'!N11</f>
        <v>Servicio las 24 horas</v>
      </c>
      <c r="F17" s="171" t="s">
        <v>89</v>
      </c>
      <c r="G17" s="153"/>
      <c r="H17" s="172">
        <v>1</v>
      </c>
      <c r="I17" s="490" t="s">
        <v>90</v>
      </c>
      <c r="J17" s="491"/>
      <c r="K17" s="492"/>
      <c r="L17" s="172">
        <v>1</v>
      </c>
      <c r="M17" s="493" t="s">
        <v>91</v>
      </c>
      <c r="N17" s="494"/>
      <c r="O17" s="495"/>
      <c r="P17" s="4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ht="18" customHeight="1">
      <c r="B18" s="2"/>
      <c r="C18" s="39"/>
      <c r="D18" s="139"/>
      <c r="E18" s="152" t="str">
        <f>'DAFO 1'!N12</f>
        <v>Atención personalizada</v>
      </c>
      <c r="F18" s="171" t="s">
        <v>92</v>
      </c>
      <c r="G18" s="153"/>
      <c r="H18" s="173">
        <v>2</v>
      </c>
      <c r="I18" s="473" t="s">
        <v>93</v>
      </c>
      <c r="J18" s="474"/>
      <c r="K18" s="496"/>
      <c r="L18" s="173">
        <v>2</v>
      </c>
      <c r="M18" s="473" t="s">
        <v>94</v>
      </c>
      <c r="N18" s="474"/>
      <c r="O18" s="475"/>
      <c r="P18" s="4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ht="18" customHeight="1">
      <c r="B19" s="2"/>
      <c r="C19" s="39"/>
      <c r="D19" s="139"/>
      <c r="E19" s="152" t="str">
        <f>'DAFO 1'!N13</f>
        <v>Variedad de productos</v>
      </c>
      <c r="F19" s="171" t="s">
        <v>95</v>
      </c>
      <c r="G19" s="153"/>
      <c r="H19" s="173">
        <v>3</v>
      </c>
      <c r="I19" s="473" t="s">
        <v>96</v>
      </c>
      <c r="J19" s="474"/>
      <c r="K19" s="496"/>
      <c r="L19" s="173">
        <v>3</v>
      </c>
      <c r="M19" s="473" t="s">
        <v>97</v>
      </c>
      <c r="N19" s="474"/>
      <c r="O19" s="475"/>
      <c r="P19" s="4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ht="18" customHeight="1">
      <c r="B20" s="2"/>
      <c r="C20" s="39"/>
      <c r="D20" s="139"/>
      <c r="E20" s="152" t="str">
        <f>'DAFO 1'!N14</f>
        <v>Personal con experiencia calificada</v>
      </c>
      <c r="F20" s="171" t="s">
        <v>98</v>
      </c>
      <c r="G20" s="153"/>
      <c r="H20" s="173">
        <v>4</v>
      </c>
      <c r="I20" s="473" t="s">
        <v>99</v>
      </c>
      <c r="J20" s="474"/>
      <c r="K20" s="496"/>
      <c r="L20" s="173">
        <v>4</v>
      </c>
      <c r="M20" s="473" t="s">
        <v>100</v>
      </c>
      <c r="N20" s="474"/>
      <c r="O20" s="475"/>
      <c r="P20" s="4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ht="18" customHeight="1">
      <c r="B21" s="2"/>
      <c r="C21" s="39"/>
      <c r="D21" s="139"/>
      <c r="E21" s="152" t="str">
        <f>'DAFO 1'!N15</f>
        <v>Experiencia de producción</v>
      </c>
      <c r="F21" s="171" t="s">
        <v>101</v>
      </c>
      <c r="G21" s="153"/>
      <c r="H21" s="173">
        <v>5</v>
      </c>
      <c r="I21" s="473" t="s">
        <v>102</v>
      </c>
      <c r="J21" s="474"/>
      <c r="K21" s="496"/>
      <c r="L21" s="173">
        <v>5</v>
      </c>
      <c r="M21" s="473" t="s">
        <v>103</v>
      </c>
      <c r="N21" s="474"/>
      <c r="O21" s="475"/>
      <c r="P21" s="4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 ht="18" customHeight="1">
      <c r="B22" s="2"/>
      <c r="C22" s="39"/>
      <c r="D22" s="139"/>
      <c r="E22" s="152">
        <f>'DAFO 1'!N16</f>
        <v>0</v>
      </c>
      <c r="F22" s="153"/>
      <c r="G22" s="153"/>
      <c r="H22" s="173">
        <v>6</v>
      </c>
      <c r="I22" s="473"/>
      <c r="J22" s="474"/>
      <c r="K22" s="496"/>
      <c r="L22" s="173">
        <v>6</v>
      </c>
      <c r="M22" s="473"/>
      <c r="N22" s="474"/>
      <c r="O22" s="475"/>
      <c r="P22" s="4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 ht="18" customHeight="1">
      <c r="B23" s="2"/>
      <c r="C23" s="39"/>
      <c r="D23" s="139"/>
      <c r="E23" s="152">
        <f>'DAFO 1'!N17</f>
        <v>0</v>
      </c>
      <c r="F23" s="153"/>
      <c r="G23" s="153"/>
      <c r="H23" s="173">
        <v>7</v>
      </c>
      <c r="I23" s="473"/>
      <c r="J23" s="474"/>
      <c r="K23" s="496"/>
      <c r="L23" s="173">
        <v>7</v>
      </c>
      <c r="M23" s="473"/>
      <c r="N23" s="474"/>
      <c r="O23" s="475"/>
      <c r="P23" s="4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 ht="18" customHeight="1">
      <c r="B24" s="2"/>
      <c r="C24" s="39"/>
      <c r="D24" s="139"/>
      <c r="E24" s="152">
        <f>'DAFO 1'!N18</f>
        <v>0</v>
      </c>
      <c r="F24" s="153"/>
      <c r="G24" s="153"/>
      <c r="H24" s="173">
        <v>8</v>
      </c>
      <c r="I24" s="473"/>
      <c r="J24" s="474"/>
      <c r="K24" s="496"/>
      <c r="L24" s="173">
        <v>8</v>
      </c>
      <c r="M24" s="473"/>
      <c r="N24" s="474"/>
      <c r="O24" s="475"/>
      <c r="P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 ht="18" customHeight="1">
      <c r="B25" s="2"/>
      <c r="C25" s="39"/>
      <c r="D25" s="139"/>
      <c r="E25" s="152">
        <f>'DAFO 1'!N19</f>
        <v>0</v>
      </c>
      <c r="F25" s="153"/>
      <c r="G25" s="153"/>
      <c r="H25" s="173">
        <v>9</v>
      </c>
      <c r="I25" s="473"/>
      <c r="J25" s="474"/>
      <c r="K25" s="496"/>
      <c r="L25" s="173">
        <v>9</v>
      </c>
      <c r="M25" s="473"/>
      <c r="N25" s="474"/>
      <c r="O25" s="475"/>
      <c r="P25" s="4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ht="18" customHeight="1">
      <c r="B26" s="2"/>
      <c r="C26" s="39"/>
      <c r="D26" s="139"/>
      <c r="E26" s="152">
        <f>'DAFO 1'!N20</f>
        <v>0</v>
      </c>
      <c r="F26" s="153"/>
      <c r="G26" s="153"/>
      <c r="H26" s="173">
        <v>10</v>
      </c>
      <c r="I26" s="473"/>
      <c r="J26" s="474"/>
      <c r="K26" s="496"/>
      <c r="L26" s="173">
        <v>10</v>
      </c>
      <c r="M26" s="473"/>
      <c r="N26" s="474"/>
      <c r="O26" s="475"/>
      <c r="P26" s="4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 ht="4.5" customHeight="1">
      <c r="B27" s="2"/>
      <c r="C27" s="39"/>
      <c r="D27" s="174"/>
      <c r="E27" s="175"/>
      <c r="F27" s="175"/>
      <c r="G27" s="175"/>
      <c r="H27" s="176"/>
      <c r="I27" s="177"/>
      <c r="J27" s="177"/>
      <c r="K27" s="178"/>
      <c r="L27" s="179"/>
      <c r="M27" s="180"/>
      <c r="N27" s="180"/>
      <c r="O27" s="181"/>
      <c r="P27" s="4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ht="24.75" customHeight="1">
      <c r="B28" s="2"/>
      <c r="C28" s="39"/>
      <c r="D28" s="135"/>
      <c r="E28" s="136" t="s">
        <v>11</v>
      </c>
      <c r="F28" s="137"/>
      <c r="G28" s="138"/>
      <c r="H28" s="497" t="s">
        <v>104</v>
      </c>
      <c r="I28" s="498"/>
      <c r="J28" s="498"/>
      <c r="K28" s="499"/>
      <c r="L28" s="504" t="s">
        <v>105</v>
      </c>
      <c r="M28" s="505"/>
      <c r="N28" s="505"/>
      <c r="O28" s="506"/>
      <c r="P28" s="4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 ht="18" customHeight="1">
      <c r="B29" s="2"/>
      <c r="C29" s="39"/>
      <c r="D29" s="155"/>
      <c r="E29" s="144" t="str">
        <f>'DAFO 1'!J11</f>
        <v>Presupuesto limitado</v>
      </c>
      <c r="F29" s="182" t="s">
        <v>106</v>
      </c>
      <c r="G29" s="183"/>
      <c r="H29" s="184">
        <v>1</v>
      </c>
      <c r="I29" s="500" t="s">
        <v>107</v>
      </c>
      <c r="J29" s="501"/>
      <c r="K29" s="502"/>
      <c r="L29" s="185">
        <v>1</v>
      </c>
      <c r="M29" s="507" t="s">
        <v>108</v>
      </c>
      <c r="N29" s="508"/>
      <c r="O29" s="509"/>
      <c r="P29" s="4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ht="18" customHeight="1">
      <c r="B30" s="2"/>
      <c r="C30" s="39"/>
      <c r="D30" s="155"/>
      <c r="E30" s="144" t="str">
        <f>'DAFO 1'!J12</f>
        <v>Dificultad de distribución</v>
      </c>
      <c r="F30" s="182" t="s">
        <v>109</v>
      </c>
      <c r="G30" s="146"/>
      <c r="H30" s="186">
        <v>2</v>
      </c>
      <c r="I30" s="473" t="s">
        <v>110</v>
      </c>
      <c r="J30" s="474"/>
      <c r="K30" s="503"/>
      <c r="L30" s="187">
        <v>2</v>
      </c>
      <c r="M30" s="473" t="s">
        <v>111</v>
      </c>
      <c r="N30" s="474"/>
      <c r="O30" s="503"/>
      <c r="P30" s="4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2:33" ht="18" customHeight="1">
      <c r="B31" s="2"/>
      <c r="C31" s="39"/>
      <c r="D31" s="155"/>
      <c r="E31" s="144" t="str">
        <f>'DAFO 1'!J13</f>
        <v>Productos nuevos en el mercado</v>
      </c>
      <c r="F31" s="145"/>
      <c r="G31" s="146"/>
      <c r="H31" s="186">
        <v>3</v>
      </c>
      <c r="I31" s="473" t="s">
        <v>112</v>
      </c>
      <c r="J31" s="474"/>
      <c r="K31" s="503"/>
      <c r="L31" s="187">
        <v>3</v>
      </c>
      <c r="M31" s="473" t="s">
        <v>113</v>
      </c>
      <c r="N31" s="474"/>
      <c r="O31" s="503"/>
      <c r="P31" s="4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2:33" ht="18" customHeight="1">
      <c r="B32" s="2"/>
      <c r="C32" s="39"/>
      <c r="D32" s="155"/>
      <c r="E32" s="144" t="str">
        <f>'DAFO 1'!J14</f>
        <v>Instalaciones reducidas (pequeñas)</v>
      </c>
      <c r="F32" s="182" t="s">
        <v>114</v>
      </c>
      <c r="G32" s="146"/>
      <c r="H32" s="186">
        <v>4</v>
      </c>
      <c r="I32" s="473" t="s">
        <v>115</v>
      </c>
      <c r="J32" s="474"/>
      <c r="K32" s="503"/>
      <c r="L32" s="187">
        <v>4</v>
      </c>
      <c r="M32" s="473" t="s">
        <v>116</v>
      </c>
      <c r="N32" s="474"/>
      <c r="O32" s="503"/>
      <c r="P32" s="4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8" customHeight="1">
      <c r="B33" s="2"/>
      <c r="C33" s="39"/>
      <c r="D33" s="155"/>
      <c r="E33" s="144" t="str">
        <f>'DAFO 1'!J15</f>
        <v>Deficiencia en la organizacion gerencial</v>
      </c>
      <c r="F33" s="145"/>
      <c r="G33" s="146"/>
      <c r="H33" s="186">
        <v>5</v>
      </c>
      <c r="I33" s="473" t="s">
        <v>117</v>
      </c>
      <c r="J33" s="474"/>
      <c r="K33" s="503"/>
      <c r="L33" s="187">
        <v>5</v>
      </c>
      <c r="M33" s="473" t="s">
        <v>118</v>
      </c>
      <c r="N33" s="474"/>
      <c r="O33" s="503"/>
      <c r="P33" s="4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8" customHeight="1">
      <c r="B34" s="2"/>
      <c r="C34" s="39"/>
      <c r="D34" s="155"/>
      <c r="E34" s="144">
        <f>'DAFO 1'!J16</f>
        <v>0</v>
      </c>
      <c r="F34" s="182" t="s">
        <v>119</v>
      </c>
      <c r="G34" s="146"/>
      <c r="H34" s="186">
        <v>6</v>
      </c>
      <c r="I34" s="473"/>
      <c r="J34" s="474"/>
      <c r="K34" s="503"/>
      <c r="L34" s="187">
        <v>6</v>
      </c>
      <c r="M34" s="473"/>
      <c r="N34" s="474"/>
      <c r="O34" s="503"/>
      <c r="P34" s="4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8" customHeight="1">
      <c r="B35" s="2"/>
      <c r="C35" s="39"/>
      <c r="D35" s="155"/>
      <c r="E35" s="144">
        <f>'DAFO 1'!J17</f>
        <v>0</v>
      </c>
      <c r="F35" s="182" t="s">
        <v>120</v>
      </c>
      <c r="G35" s="146"/>
      <c r="H35" s="186">
        <v>7</v>
      </c>
      <c r="I35" s="473"/>
      <c r="J35" s="474"/>
      <c r="K35" s="503"/>
      <c r="L35" s="187">
        <v>7</v>
      </c>
      <c r="M35" s="473"/>
      <c r="N35" s="474"/>
      <c r="O35" s="503"/>
      <c r="P35" s="4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8" customHeight="1">
      <c r="B36" s="2"/>
      <c r="C36" s="39"/>
      <c r="D36" s="155"/>
      <c r="E36" s="144">
        <f>'DAFO 1'!J18</f>
        <v>0</v>
      </c>
      <c r="F36" s="182" t="s">
        <v>121</v>
      </c>
      <c r="G36" s="146"/>
      <c r="H36" s="186">
        <v>8</v>
      </c>
      <c r="I36" s="473"/>
      <c r="J36" s="474"/>
      <c r="K36" s="503"/>
      <c r="L36" s="187">
        <v>8</v>
      </c>
      <c r="M36" s="473"/>
      <c r="N36" s="474"/>
      <c r="O36" s="503"/>
      <c r="P36" s="4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8" customHeight="1">
      <c r="B37" s="2"/>
      <c r="C37" s="39"/>
      <c r="D37" s="155"/>
      <c r="E37" s="144">
        <f>'DAFO 1'!J19</f>
        <v>0</v>
      </c>
      <c r="F37" s="145"/>
      <c r="G37" s="146"/>
      <c r="H37" s="186">
        <v>9</v>
      </c>
      <c r="I37" s="473"/>
      <c r="J37" s="474"/>
      <c r="K37" s="503"/>
      <c r="L37" s="187">
        <v>9</v>
      </c>
      <c r="M37" s="473"/>
      <c r="N37" s="474"/>
      <c r="O37" s="503"/>
      <c r="P37" s="4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8" customHeight="1">
      <c r="B38" s="2"/>
      <c r="C38" s="39"/>
      <c r="D38" s="155"/>
      <c r="E38" s="144">
        <f>'DAFO 1'!J20</f>
        <v>0</v>
      </c>
      <c r="F38" s="182" t="s">
        <v>122</v>
      </c>
      <c r="G38" s="146"/>
      <c r="H38" s="186">
        <v>10</v>
      </c>
      <c r="I38" s="473"/>
      <c r="J38" s="474"/>
      <c r="K38" s="503"/>
      <c r="L38" s="187">
        <v>10</v>
      </c>
      <c r="M38" s="473"/>
      <c r="N38" s="474"/>
      <c r="O38" s="503"/>
      <c r="P38" s="4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4.5" customHeight="1">
      <c r="B39" s="2"/>
      <c r="C39" s="39"/>
      <c r="D39" s="188"/>
      <c r="E39" s="189"/>
      <c r="F39" s="189"/>
      <c r="G39" s="190"/>
      <c r="H39" s="191"/>
      <c r="I39" s="177"/>
      <c r="J39" s="177"/>
      <c r="K39" s="177"/>
      <c r="L39" s="192"/>
      <c r="M39" s="193"/>
      <c r="N39" s="193"/>
      <c r="O39" s="194"/>
      <c r="P39" s="4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9" customHeight="1">
      <c r="B40" s="2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4.5" customHeight="1">
      <c r="B41" s="2"/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4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4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4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30" customHeight="1">
      <c r="B190" s="2"/>
      <c r="C190" s="195"/>
      <c r="D190" s="195"/>
      <c r="E190" s="195"/>
      <c r="F190" s="195"/>
      <c r="G190" s="195"/>
      <c r="H190" s="126"/>
      <c r="I190" s="195"/>
      <c r="J190" s="195"/>
      <c r="K190" s="195"/>
      <c r="L190" s="195"/>
      <c r="M190" s="195"/>
      <c r="N190" s="195"/>
      <c r="O190" s="195"/>
      <c r="P190" s="19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7.25" customHeight="1">
      <c r="B191" s="2"/>
      <c r="C191" s="197"/>
      <c r="D191" s="198"/>
      <c r="E191" s="198"/>
      <c r="F191" s="198"/>
      <c r="G191" s="198"/>
      <c r="H191" s="198"/>
      <c r="I191" s="198"/>
      <c r="J191" s="198"/>
      <c r="K191" s="199"/>
      <c r="L191" s="199"/>
      <c r="M191" s="199"/>
      <c r="N191" s="199"/>
      <c r="O191" s="199"/>
      <c r="P191" s="200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23.25" customHeight="1">
      <c r="B192" s="2"/>
      <c r="C192" s="201"/>
      <c r="D192" s="77"/>
      <c r="E192" s="77" t="s">
        <v>85</v>
      </c>
      <c r="F192" s="72"/>
      <c r="G192" s="72"/>
      <c r="H192" s="72"/>
      <c r="I192" s="72"/>
      <c r="J192" s="72"/>
      <c r="K192" s="73"/>
      <c r="L192" s="73"/>
      <c r="M192" s="73"/>
      <c r="N192" s="73"/>
      <c r="O192" s="73"/>
      <c r="P192" s="20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2.75" customHeight="1">
      <c r="B193" s="2"/>
      <c r="C193" s="201"/>
      <c r="D193" s="80"/>
      <c r="E193" s="203" t="s">
        <v>123</v>
      </c>
      <c r="F193" s="72"/>
      <c r="G193" s="72"/>
      <c r="H193" s="72"/>
      <c r="I193" s="72"/>
      <c r="J193" s="72"/>
      <c r="K193" s="73"/>
      <c r="L193" s="72"/>
      <c r="M193" s="72"/>
      <c r="N193" s="72"/>
      <c r="O193" s="72"/>
      <c r="P193" s="204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30.75" customHeight="1">
      <c r="A194" s="82"/>
      <c r="B194" s="82"/>
      <c r="C194" s="205"/>
      <c r="D194" s="206"/>
      <c r="E194" s="207" t="s">
        <v>124</v>
      </c>
      <c r="F194" s="84"/>
      <c r="G194" s="84"/>
      <c r="H194" s="84"/>
      <c r="I194" s="84"/>
      <c r="J194" s="84"/>
      <c r="K194" s="85"/>
      <c r="L194" s="84"/>
      <c r="M194" s="84"/>
      <c r="N194" s="84"/>
      <c r="O194" s="84"/>
      <c r="P194" s="208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</row>
    <row r="195" spans="1:33" ht="19.5" customHeight="1">
      <c r="B195" s="2"/>
      <c r="C195" s="201"/>
      <c r="D195" s="79"/>
      <c r="E195" s="209" t="s">
        <v>125</v>
      </c>
      <c r="F195" s="72"/>
      <c r="G195" s="72"/>
      <c r="H195" s="72"/>
      <c r="I195" s="72"/>
      <c r="J195" s="72"/>
      <c r="K195" s="73"/>
      <c r="L195" s="72"/>
      <c r="M195" s="72"/>
      <c r="N195" s="72"/>
      <c r="O195" s="72"/>
      <c r="P195" s="204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2.75" customHeight="1">
      <c r="B196" s="2"/>
      <c r="C196" s="201"/>
      <c r="D196" s="79"/>
      <c r="E196" s="210" t="s">
        <v>126</v>
      </c>
      <c r="F196" s="72"/>
      <c r="G196" s="72"/>
      <c r="H196" s="72"/>
      <c r="I196" s="72"/>
      <c r="J196" s="72"/>
      <c r="K196" s="73"/>
      <c r="L196" s="72"/>
      <c r="M196" s="72"/>
      <c r="N196" s="72"/>
      <c r="O196" s="72"/>
      <c r="P196" s="204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2.75" customHeight="1">
      <c r="B197" s="2"/>
      <c r="C197" s="201"/>
      <c r="D197" s="79"/>
      <c r="E197" s="79" t="s">
        <v>127</v>
      </c>
      <c r="F197" s="72"/>
      <c r="G197" s="72"/>
      <c r="H197" s="72"/>
      <c r="I197" s="72"/>
      <c r="J197" s="72"/>
      <c r="K197" s="73"/>
      <c r="L197" s="72"/>
      <c r="M197" s="72"/>
      <c r="N197" s="72"/>
      <c r="O197" s="72"/>
      <c r="P197" s="204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7.5" customHeight="1">
      <c r="B198" s="2"/>
      <c r="C198" s="201"/>
      <c r="D198" s="79"/>
      <c r="E198" s="79"/>
      <c r="F198" s="72"/>
      <c r="G198" s="72"/>
      <c r="H198" s="72"/>
      <c r="I198" s="72"/>
      <c r="J198" s="72"/>
      <c r="K198" s="73"/>
      <c r="L198" s="72"/>
      <c r="M198" s="72"/>
      <c r="N198" s="72"/>
      <c r="O198" s="72"/>
      <c r="P198" s="204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2.75" customHeight="1">
      <c r="B199" s="2"/>
      <c r="C199" s="201"/>
      <c r="D199" s="79"/>
      <c r="E199" s="209" t="s">
        <v>128</v>
      </c>
      <c r="F199" s="72"/>
      <c r="G199" s="72"/>
      <c r="H199" s="72"/>
      <c r="I199" s="72"/>
      <c r="J199" s="72"/>
      <c r="K199" s="73"/>
      <c r="L199" s="72"/>
      <c r="M199" s="72"/>
      <c r="N199" s="72"/>
      <c r="O199" s="72"/>
      <c r="P199" s="204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2.75" customHeight="1">
      <c r="B200" s="2"/>
      <c r="C200" s="201"/>
      <c r="D200" s="79"/>
      <c r="E200" s="210" t="s">
        <v>129</v>
      </c>
      <c r="F200" s="72"/>
      <c r="G200" s="72"/>
      <c r="H200" s="72"/>
      <c r="I200" s="72"/>
      <c r="J200" s="72"/>
      <c r="K200" s="73"/>
      <c r="L200" s="72"/>
      <c r="M200" s="72"/>
      <c r="N200" s="72"/>
      <c r="O200" s="72"/>
      <c r="P200" s="204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2.75" customHeight="1">
      <c r="B201" s="2"/>
      <c r="C201" s="201"/>
      <c r="D201" s="79"/>
      <c r="E201" s="210" t="s">
        <v>130</v>
      </c>
      <c r="F201" s="72"/>
      <c r="G201" s="72"/>
      <c r="H201" s="72"/>
      <c r="I201" s="72"/>
      <c r="J201" s="72"/>
      <c r="K201" s="73"/>
      <c r="L201" s="72"/>
      <c r="M201" s="72"/>
      <c r="N201" s="72"/>
      <c r="O201" s="72"/>
      <c r="P201" s="204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9" customHeight="1">
      <c r="B202" s="2"/>
      <c r="C202" s="201"/>
      <c r="D202" s="79"/>
      <c r="E202" s="79"/>
      <c r="F202" s="72"/>
      <c r="G202" s="72"/>
      <c r="H202" s="72"/>
      <c r="I202" s="72"/>
      <c r="J202" s="72"/>
      <c r="K202" s="73"/>
      <c r="L202" s="72"/>
      <c r="M202" s="72"/>
      <c r="N202" s="72"/>
      <c r="O202" s="72"/>
      <c r="P202" s="204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21.75" customHeight="1">
      <c r="B203" s="2"/>
      <c r="C203" s="201"/>
      <c r="D203" s="80"/>
      <c r="E203" s="209" t="s">
        <v>131</v>
      </c>
      <c r="F203" s="72"/>
      <c r="G203" s="72"/>
      <c r="H203" s="72"/>
      <c r="I203" s="72"/>
      <c r="J203" s="72"/>
      <c r="K203" s="73"/>
      <c r="L203" s="72"/>
      <c r="M203" s="72"/>
      <c r="N203" s="72"/>
      <c r="O203" s="72"/>
      <c r="P203" s="204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2.75" customHeight="1">
      <c r="B204" s="2"/>
      <c r="C204" s="201"/>
      <c r="D204" s="79"/>
      <c r="E204" s="210" t="s">
        <v>132</v>
      </c>
      <c r="F204" s="72"/>
      <c r="G204" s="72"/>
      <c r="H204" s="72"/>
      <c r="I204" s="72"/>
      <c r="J204" s="72"/>
      <c r="K204" s="73"/>
      <c r="L204" s="72"/>
      <c r="M204" s="72"/>
      <c r="N204" s="72"/>
      <c r="O204" s="72"/>
      <c r="P204" s="204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2.75" customHeight="1">
      <c r="B205" s="2"/>
      <c r="C205" s="201"/>
      <c r="D205" s="79"/>
      <c r="E205" s="210" t="s">
        <v>133</v>
      </c>
      <c r="F205" s="72"/>
      <c r="G205" s="72"/>
      <c r="H205" s="72"/>
      <c r="I205" s="72"/>
      <c r="J205" s="72"/>
      <c r="K205" s="73"/>
      <c r="L205" s="72"/>
      <c r="M205" s="72"/>
      <c r="N205" s="72"/>
      <c r="O205" s="72"/>
      <c r="P205" s="204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2.75" customHeight="1">
      <c r="B206" s="2"/>
      <c r="C206" s="201"/>
      <c r="D206" s="79"/>
      <c r="E206" s="79"/>
      <c r="F206" s="72"/>
      <c r="G206" s="72"/>
      <c r="H206" s="72"/>
      <c r="I206" s="72"/>
      <c r="J206" s="72"/>
      <c r="K206" s="73"/>
      <c r="L206" s="72"/>
      <c r="M206" s="72"/>
      <c r="N206" s="72"/>
      <c r="O206" s="72"/>
      <c r="P206" s="204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2.75" customHeight="1">
      <c r="B207" s="2"/>
      <c r="C207" s="201"/>
      <c r="D207" s="79"/>
      <c r="E207" s="209" t="s">
        <v>134</v>
      </c>
      <c r="F207" s="72"/>
      <c r="G207" s="72"/>
      <c r="H207" s="72"/>
      <c r="I207" s="72"/>
      <c r="J207" s="72"/>
      <c r="K207" s="73"/>
      <c r="L207" s="72"/>
      <c r="M207" s="72"/>
      <c r="N207" s="72"/>
      <c r="O207" s="72"/>
      <c r="P207" s="204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2.75" customHeight="1">
      <c r="B208" s="2"/>
      <c r="C208" s="201"/>
      <c r="D208" s="79"/>
      <c r="E208" s="210" t="s">
        <v>135</v>
      </c>
      <c r="F208" s="72"/>
      <c r="G208" s="72"/>
      <c r="H208" s="72"/>
      <c r="I208" s="72"/>
      <c r="J208" s="72"/>
      <c r="K208" s="73"/>
      <c r="L208" s="72"/>
      <c r="M208" s="72"/>
      <c r="N208" s="72"/>
      <c r="O208" s="72"/>
      <c r="P208" s="204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ht="12.75" customHeight="1">
      <c r="B209" s="2"/>
      <c r="C209" s="201"/>
      <c r="D209" s="79"/>
      <c r="E209" s="210" t="s">
        <v>136</v>
      </c>
      <c r="F209" s="72"/>
      <c r="G209" s="72"/>
      <c r="H209" s="72"/>
      <c r="I209" s="72"/>
      <c r="J209" s="72"/>
      <c r="K209" s="73"/>
      <c r="L209" s="72"/>
      <c r="M209" s="72"/>
      <c r="N209" s="72"/>
      <c r="O209" s="72"/>
      <c r="P209" s="204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ht="12.75" customHeight="1">
      <c r="B210" s="2"/>
      <c r="C210" s="201"/>
      <c r="D210" s="79"/>
      <c r="E210" s="79"/>
      <c r="F210" s="72"/>
      <c r="G210" s="72"/>
      <c r="H210" s="72"/>
      <c r="I210" s="72"/>
      <c r="J210" s="72"/>
      <c r="K210" s="73"/>
      <c r="L210" s="72"/>
      <c r="M210" s="72"/>
      <c r="N210" s="72"/>
      <c r="O210" s="72"/>
      <c r="P210" s="204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ht="12.75" customHeight="1">
      <c r="B211" s="2"/>
      <c r="C211" s="201"/>
      <c r="D211" s="79"/>
      <c r="E211" s="207" t="s">
        <v>137</v>
      </c>
      <c r="F211" s="72"/>
      <c r="G211" s="72"/>
      <c r="H211" s="72"/>
      <c r="I211" s="72"/>
      <c r="J211" s="72"/>
      <c r="K211" s="73"/>
      <c r="L211" s="72"/>
      <c r="M211" s="72"/>
      <c r="N211" s="72"/>
      <c r="O211" s="72"/>
      <c r="P211" s="204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ht="18.75" customHeight="1">
      <c r="B212" s="2"/>
      <c r="C212" s="201"/>
      <c r="D212" s="72"/>
      <c r="E212" s="211" t="s">
        <v>138</v>
      </c>
      <c r="F212" s="72"/>
      <c r="G212" s="72"/>
      <c r="H212" s="72"/>
      <c r="I212" s="72"/>
      <c r="J212" s="72"/>
      <c r="K212" s="73"/>
      <c r="L212" s="72"/>
      <c r="M212" s="72"/>
      <c r="N212" s="72"/>
      <c r="O212" s="72"/>
      <c r="P212" s="204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ht="12.75" customHeight="1">
      <c r="B213" s="2"/>
      <c r="C213" s="212"/>
      <c r="D213" s="213"/>
      <c r="E213" s="213"/>
      <c r="F213" s="213"/>
      <c r="G213" s="213"/>
      <c r="H213" s="213"/>
      <c r="I213" s="213"/>
      <c r="J213" s="214"/>
      <c r="K213" s="215"/>
      <c r="L213" s="213"/>
      <c r="M213" s="213"/>
      <c r="N213" s="213"/>
      <c r="O213" s="213"/>
      <c r="P213" s="216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ht="12.75" customHeight="1">
      <c r="B214" s="2"/>
      <c r="C214" s="115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ht="12.75" customHeight="1">
      <c r="B215" s="2"/>
      <c r="C215" s="118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119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ht="12.75" customHeight="1">
      <c r="B216" s="2"/>
      <c r="C216" s="118"/>
      <c r="D216" s="74"/>
      <c r="E216" s="74"/>
      <c r="F216" s="74"/>
      <c r="G216" s="469" t="s">
        <v>82</v>
      </c>
      <c r="H216" s="470"/>
      <c r="I216" s="470"/>
      <c r="J216" s="470"/>
      <c r="K216" s="470"/>
      <c r="L216" s="471"/>
      <c r="M216" s="217"/>
      <c r="N216" s="217"/>
      <c r="O216" s="217"/>
      <c r="P216" s="119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ht="12.75" customHeight="1">
      <c r="B217" s="2"/>
      <c r="C217" s="118"/>
      <c r="D217" s="74"/>
      <c r="E217" s="74"/>
      <c r="F217" s="74"/>
      <c r="G217" s="74"/>
      <c r="H217" s="218"/>
      <c r="I217" s="218"/>
      <c r="J217" s="218"/>
      <c r="K217" s="218"/>
      <c r="L217" s="218"/>
      <c r="M217" s="218"/>
      <c r="N217" s="218"/>
      <c r="O217" s="218"/>
      <c r="P217" s="119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ht="12.75" customHeight="1">
      <c r="B218" s="2"/>
      <c r="C218" s="118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119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ht="12.75" customHeight="1">
      <c r="B219" s="2"/>
      <c r="C219" s="118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119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ht="12.75" customHeight="1">
      <c r="B220" s="2"/>
      <c r="C220" s="118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119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ht="12.75" customHeight="1">
      <c r="B221" s="2"/>
      <c r="C221" s="118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119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ht="12.75" customHeight="1">
      <c r="B222" s="2"/>
      <c r="C222" s="118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119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ht="12.75" customHeight="1">
      <c r="B223" s="2"/>
      <c r="C223" s="118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119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ht="12.75" customHeight="1">
      <c r="B224" s="2"/>
      <c r="C224" s="118"/>
      <c r="D224" s="74"/>
      <c r="E224" s="74"/>
      <c r="F224" s="121" t="s">
        <v>83</v>
      </c>
      <c r="G224" s="74"/>
      <c r="H224" s="74"/>
      <c r="I224" s="74"/>
      <c r="J224" s="74"/>
      <c r="K224" s="74"/>
      <c r="L224" s="74"/>
      <c r="M224" s="74"/>
      <c r="N224" s="74"/>
      <c r="O224" s="74"/>
      <c r="P224" s="119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2.75" customHeight="1">
      <c r="B225" s="2"/>
      <c r="C225" s="118"/>
      <c r="D225" s="122"/>
      <c r="E225" s="122"/>
      <c r="F225" s="121" t="s">
        <v>139</v>
      </c>
      <c r="G225" s="121"/>
      <c r="H225" s="74"/>
      <c r="I225" s="121"/>
      <c r="J225" s="121"/>
      <c r="K225" s="121"/>
      <c r="L225" s="121"/>
      <c r="M225" s="121"/>
      <c r="N225" s="121"/>
      <c r="O225" s="121"/>
      <c r="P225" s="119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2.75" customHeight="1">
      <c r="B226" s="2"/>
      <c r="C226" s="118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119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2.75" customHeight="1">
      <c r="B227" s="2"/>
      <c r="C227" s="118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119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2.75" customHeight="1">
      <c r="B228" s="2"/>
      <c r="C228" s="123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2.75" customHeight="1">
      <c r="A387" s="2"/>
      <c r="B387" s="219"/>
      <c r="C387" s="219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</row>
    <row r="388" spans="1:33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2.75" customHeight="1">
      <c r="B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2.75" customHeight="1">
      <c r="B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2.75" customHeight="1">
      <c r="B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2.75" customHeight="1">
      <c r="B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2.75" customHeight="1">
      <c r="B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2.75" customHeight="1">
      <c r="B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2.75" customHeight="1">
      <c r="B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2.75" customHeight="1">
      <c r="B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2:33" ht="12.75" customHeight="1">
      <c r="B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2:33" ht="12.75" customHeight="1">
      <c r="B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2:33" ht="12.75" customHeight="1">
      <c r="B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2:33" ht="12.75" customHeight="1">
      <c r="B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2:33" ht="12.75" customHeight="1">
      <c r="B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2:33" ht="12.75" customHeight="1">
      <c r="B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2:33" ht="12.75" customHeight="1">
      <c r="B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2:33" ht="12.75" customHeight="1">
      <c r="B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2:33" ht="12.75" customHeight="1">
      <c r="B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2:33" ht="12.75" customHeight="1">
      <c r="B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2:33" ht="12.75" customHeight="1">
      <c r="B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2:33" ht="12.75" customHeight="1">
      <c r="B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2:33" ht="12.75" customHeight="1">
      <c r="B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2:33" ht="12.75" customHeight="1">
      <c r="B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2:33" ht="12.75" customHeight="1">
      <c r="B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2:33" ht="12.75" customHeight="1">
      <c r="B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2:33" ht="12.75" customHeight="1">
      <c r="B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2:33" ht="12.75" customHeight="1">
      <c r="B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2:33" ht="12.75" customHeight="1">
      <c r="B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2:33" ht="12.75" customHeight="1">
      <c r="B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2:33" ht="12.75" customHeight="1">
      <c r="B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2:33" ht="12.75" customHeight="1">
      <c r="B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2:33" ht="12.75" customHeight="1">
      <c r="B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2:33" ht="12.75" customHeight="1">
      <c r="B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2:33" ht="12.75" customHeight="1">
      <c r="B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2:33" ht="12.75" customHeight="1">
      <c r="B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2:33" ht="12.75" customHeight="1">
      <c r="B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2:33" ht="12.75" customHeight="1">
      <c r="B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2:33" ht="12.75" customHeight="1">
      <c r="B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2:33" ht="12.75" customHeight="1">
      <c r="B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2:33" ht="12.75" customHeight="1">
      <c r="B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2:33" ht="12.75" customHeight="1">
      <c r="B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2:33" ht="12.75" customHeight="1">
      <c r="B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2:33" ht="12.75" customHeight="1">
      <c r="B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2:33" ht="12.75" customHeight="1">
      <c r="B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2:33" ht="12.75" customHeight="1">
      <c r="B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2:33" ht="12.75" customHeight="1">
      <c r="B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2:33" ht="12.75" customHeight="1">
      <c r="B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2:33" ht="12.75" customHeight="1">
      <c r="B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2:33" ht="12.75" customHeight="1">
      <c r="B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2:33" ht="12.75" customHeight="1">
      <c r="B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2:33" ht="12.75" customHeight="1">
      <c r="B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2:33" ht="12.75" customHeight="1">
      <c r="B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2:33" ht="12.75" customHeight="1">
      <c r="B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2:33" ht="12.75" customHeight="1">
      <c r="B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2:33" ht="12.75" customHeight="1">
      <c r="B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2:33" ht="12.75" customHeight="1">
      <c r="B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2:33" ht="12.75" customHeight="1">
      <c r="B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2:33" ht="12.75" customHeight="1">
      <c r="B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2:33" ht="12.75" customHeight="1">
      <c r="B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2:33" ht="12.75" customHeight="1">
      <c r="B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2:33" ht="12.75" customHeight="1">
      <c r="B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2:33" ht="12.75" customHeight="1">
      <c r="B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2:33" ht="12.75" customHeight="1">
      <c r="B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2:33" ht="12.75" customHeight="1">
      <c r="B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2:33" ht="12.75" customHeight="1">
      <c r="B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2:33" ht="12.75" customHeight="1">
      <c r="B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2:33" ht="12.75" customHeight="1">
      <c r="B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2:33" ht="12.75" customHeight="1">
      <c r="B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2:33" ht="12.75" customHeight="1">
      <c r="B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2:33" ht="12.75" customHeight="1">
      <c r="B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2:33" ht="12.75" customHeight="1">
      <c r="B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2:33" ht="12.75" customHeight="1">
      <c r="B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2:33" ht="12.75" customHeight="1">
      <c r="B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2:33" ht="12.75" customHeight="1">
      <c r="B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2:33" ht="12.75" customHeight="1">
      <c r="B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2:33" ht="12.75" customHeight="1">
      <c r="B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2:33" ht="12.75" customHeight="1">
      <c r="B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2:33" ht="12.75" customHeight="1">
      <c r="B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2:33" ht="12.75" customHeight="1">
      <c r="B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2:33" ht="12.75" customHeight="1">
      <c r="B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2:33" ht="12.75" customHeight="1">
      <c r="B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2:33" ht="12.75" customHeight="1">
      <c r="B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2:33" ht="12.75" customHeight="1">
      <c r="B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2:33" ht="12.75" customHeight="1">
      <c r="B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2:33" ht="12.75" customHeight="1">
      <c r="B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2:33" ht="12.75" customHeight="1">
      <c r="B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2:33" ht="12.75" customHeight="1">
      <c r="B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2:33" ht="12.75" customHeight="1">
      <c r="B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2:33" ht="12.75" customHeight="1">
      <c r="B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2:33" ht="12.75" customHeight="1">
      <c r="B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2:33" ht="12.75" customHeight="1">
      <c r="B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2:33" ht="12.75" customHeight="1">
      <c r="B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2:33" ht="12.75" customHeight="1">
      <c r="B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2:33" ht="12.75" customHeight="1">
      <c r="B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2:33" ht="12.75" customHeight="1">
      <c r="B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2:33" ht="12.75" customHeight="1">
      <c r="B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2:33" ht="12.75" customHeight="1">
      <c r="B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2:33" ht="12.75" customHeight="1">
      <c r="B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2:33" ht="12.75" customHeight="1">
      <c r="B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2:33" ht="12.75" customHeight="1">
      <c r="B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2:33" ht="12.75" customHeight="1">
      <c r="B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2:33" ht="12.75" customHeight="1">
      <c r="B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2:33" ht="12.75" customHeight="1">
      <c r="B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2:33" ht="12.75" customHeight="1">
      <c r="B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2:33" ht="12.75" customHeight="1">
      <c r="B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2:33" ht="12.75" customHeight="1">
      <c r="B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2:33" ht="12.75" customHeight="1">
      <c r="B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2:33" ht="12.75" customHeight="1">
      <c r="B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2:33" ht="12.75" customHeight="1">
      <c r="B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2:33" ht="12.75" customHeight="1">
      <c r="B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2:33" ht="12.75" customHeight="1">
      <c r="B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2:33" ht="12.75" customHeight="1">
      <c r="B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2:33" ht="12.75" customHeight="1">
      <c r="B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2:33" ht="12.75" customHeight="1">
      <c r="B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2:33" ht="12.75" customHeight="1">
      <c r="B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2:33" ht="12.75" customHeight="1">
      <c r="B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2:33" ht="12.75" customHeight="1">
      <c r="B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2:33" ht="12.75" customHeight="1">
      <c r="B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2:33" ht="12.75" customHeight="1">
      <c r="B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2:33" ht="12.75" customHeight="1">
      <c r="B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2:33" ht="12.75" customHeight="1">
      <c r="B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2:33" ht="12.75" customHeight="1">
      <c r="B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2:33" ht="12.75" customHeight="1">
      <c r="B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2:33" ht="12.75" customHeight="1">
      <c r="B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2:33" ht="12.75" customHeight="1">
      <c r="B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2:33" ht="12.75" customHeight="1">
      <c r="B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2:33" ht="12.75" customHeight="1">
      <c r="B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2:33" ht="12.75" customHeight="1">
      <c r="B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2:33" ht="12.75" customHeight="1">
      <c r="B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2:33" ht="12.75" customHeight="1">
      <c r="B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2:33" ht="12.75" customHeight="1">
      <c r="B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2:33" ht="12.75" customHeight="1">
      <c r="B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2:33" ht="12.75" customHeight="1">
      <c r="B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2:33" ht="12.75" customHeight="1">
      <c r="B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2:33" ht="12.75" customHeight="1">
      <c r="B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2:33" ht="12.75" customHeight="1">
      <c r="B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2:33" ht="12.75" customHeight="1">
      <c r="B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2:33" ht="12.75" customHeight="1">
      <c r="B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2:33" ht="12.75" customHeight="1">
      <c r="B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2:33" ht="12.75" customHeight="1">
      <c r="B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2:33" ht="12.75" customHeight="1">
      <c r="B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2:33" ht="12.75" customHeight="1">
      <c r="B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2:33" ht="12.75" customHeight="1">
      <c r="B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2:33" ht="12.75" customHeight="1">
      <c r="B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2:33" ht="12.75" customHeight="1">
      <c r="B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2:33" ht="12.75" customHeight="1">
      <c r="B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2:33" ht="12.75" customHeight="1">
      <c r="B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2:33" ht="12.75" customHeight="1">
      <c r="B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2:33" ht="12.75" customHeight="1">
      <c r="B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2:33" ht="12.75" customHeight="1">
      <c r="B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2:33" ht="12.75" customHeight="1">
      <c r="B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2:33" ht="12.75" customHeight="1">
      <c r="B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2:33" ht="12.75" customHeight="1">
      <c r="B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2:33" ht="12.75" customHeight="1">
      <c r="B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2:33" ht="12.75" customHeight="1">
      <c r="B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2:33" ht="12.75" customHeight="1">
      <c r="B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2:33" ht="12.75" customHeight="1">
      <c r="B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2:33" ht="12.75" customHeight="1">
      <c r="B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2:33" ht="12.75" customHeight="1">
      <c r="B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2:33" ht="12.75" customHeight="1">
      <c r="B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2:33" ht="12.75" customHeight="1">
      <c r="B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2:33" ht="12.75" customHeight="1">
      <c r="B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2:33" ht="12.75" customHeight="1">
      <c r="B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2:33" ht="12.75" customHeight="1">
      <c r="B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2:33" ht="12.75" customHeight="1">
      <c r="B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2:33" ht="12.75" customHeight="1">
      <c r="B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2:33" ht="12.75" customHeight="1">
      <c r="B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2:33" ht="12.75" customHeight="1">
      <c r="B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2:33" ht="12.75" customHeight="1">
      <c r="B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2:33" ht="12.75" customHeight="1">
      <c r="B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2:33" ht="12.75" customHeight="1">
      <c r="B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2:33" ht="12.75" customHeight="1">
      <c r="B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2:33" ht="12.75" customHeight="1">
      <c r="B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2:33" ht="12.75" customHeight="1">
      <c r="B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2:33" ht="12.75" customHeight="1">
      <c r="B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2:33" ht="12.75" customHeight="1">
      <c r="B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2:33" ht="12.75" customHeight="1">
      <c r="B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2:33" ht="12.75" customHeight="1">
      <c r="B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2:33" ht="12.75" customHeight="1">
      <c r="B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2:33" ht="12.75" customHeight="1">
      <c r="B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2:33" ht="12.75" customHeight="1">
      <c r="B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2:33" ht="12.75" customHeight="1">
      <c r="B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2:33" ht="12.75" customHeight="1">
      <c r="B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2:33" ht="12.75" customHeight="1">
      <c r="B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2:33" ht="12.75" customHeight="1">
      <c r="B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2:33" ht="12.75" customHeight="1">
      <c r="B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2:33" ht="12.75" customHeight="1">
      <c r="B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2:33" ht="12.75" customHeight="1">
      <c r="B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2:33" ht="12.75" customHeight="1">
      <c r="B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2:33" ht="12.75" customHeight="1">
      <c r="B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2:33" ht="12.75" customHeight="1">
      <c r="B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2:33" ht="12.75" customHeight="1">
      <c r="B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2:33" ht="12.75" customHeight="1">
      <c r="B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2:33" ht="12.75" customHeight="1">
      <c r="B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2:33" ht="12.75" customHeight="1">
      <c r="B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2:33" ht="12.75" customHeight="1">
      <c r="B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2:33" ht="12.75" customHeight="1">
      <c r="B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2:33" ht="12.75" customHeight="1">
      <c r="B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2:33" ht="12.75" customHeight="1">
      <c r="B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2:33" ht="12.75" customHeight="1">
      <c r="B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2:33" ht="12.75" customHeight="1">
      <c r="B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2:33" ht="12.75" customHeight="1">
      <c r="B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2:33" ht="12.75" customHeight="1">
      <c r="B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2:33" ht="12.75" customHeight="1">
      <c r="B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2:33" ht="12.75" customHeight="1">
      <c r="B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2:33" ht="12.75" customHeight="1">
      <c r="B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2:33" ht="12.75" customHeight="1">
      <c r="B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2:33" ht="12.75" customHeight="1">
      <c r="B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2:33" ht="12.75" customHeight="1">
      <c r="B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2:33" ht="12.75" customHeight="1">
      <c r="B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2:33" ht="12.75" customHeight="1">
      <c r="B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2:33" ht="12.75" customHeight="1">
      <c r="B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2:33" ht="12.75" customHeight="1">
      <c r="B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2:33" ht="12.75" customHeight="1">
      <c r="B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2:33" ht="12.75" customHeight="1">
      <c r="B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2:33" ht="12.75" customHeight="1">
      <c r="B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2:33" ht="12.75" customHeight="1">
      <c r="B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2:33" ht="12.75" customHeight="1">
      <c r="B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2:33" ht="12.75" customHeight="1">
      <c r="B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2:33" ht="12.75" customHeight="1">
      <c r="B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2:33" ht="12.75" customHeight="1">
      <c r="B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2:33" ht="12.75" customHeight="1">
      <c r="B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2:33" ht="12.75" customHeight="1">
      <c r="B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2:33" ht="12.75" customHeight="1">
      <c r="B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2:33" ht="12.75" customHeight="1">
      <c r="B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2:33" ht="12.75" customHeight="1">
      <c r="B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2:33" ht="12.75" customHeight="1">
      <c r="B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2:33" ht="12.75" customHeight="1">
      <c r="B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2:33" ht="12.75" customHeight="1">
      <c r="B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2:33" ht="12.75" customHeight="1">
      <c r="B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2:33" ht="12.75" customHeight="1">
      <c r="B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2:33" ht="12.75" customHeight="1">
      <c r="B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2:33" ht="12.75" customHeight="1">
      <c r="B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2:33" ht="12.75" customHeight="1">
      <c r="B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2:33" ht="12.75" customHeight="1">
      <c r="B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2:33" ht="12.75" customHeight="1">
      <c r="B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2:33" ht="12.75" customHeight="1">
      <c r="B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2:33" ht="12.75" customHeight="1">
      <c r="B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2:33" ht="12.75" customHeight="1">
      <c r="B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2:33" ht="12.75" customHeight="1">
      <c r="B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2:33" ht="12.75" customHeight="1">
      <c r="B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2:33" ht="12.75" customHeight="1">
      <c r="B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2:33" ht="12.75" customHeight="1">
      <c r="B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2:33" ht="12.75" customHeight="1">
      <c r="B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2:33" ht="12.75" customHeight="1">
      <c r="B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2:33" ht="12.75" customHeight="1">
      <c r="B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2:33" ht="12.75" customHeight="1">
      <c r="B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2:33" ht="12.75" customHeight="1">
      <c r="B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2:33" ht="12.75" customHeight="1">
      <c r="B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2:33" ht="12.75" customHeight="1">
      <c r="B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2:33" ht="12.75" customHeight="1">
      <c r="B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2:33" ht="12.75" customHeight="1">
      <c r="B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2:33" ht="12.75" customHeight="1">
      <c r="B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2:33" ht="12.75" customHeight="1">
      <c r="B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2:33" ht="12.75" customHeight="1">
      <c r="B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2:33" ht="12.75" customHeight="1">
      <c r="B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2:33" ht="12.75" customHeight="1">
      <c r="B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2:33" ht="12.75" customHeight="1">
      <c r="B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2:33" ht="12.75" customHeight="1">
      <c r="B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2:33" ht="12.75" customHeight="1">
      <c r="B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2:33" ht="12.75" customHeight="1">
      <c r="B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2:33" ht="12.75" customHeight="1">
      <c r="B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2:33" ht="12.75" customHeight="1">
      <c r="B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2:33" ht="12.75" customHeight="1">
      <c r="B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2:33" ht="12.75" customHeight="1">
      <c r="B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2:33" ht="12.75" customHeight="1">
      <c r="B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2:33" ht="12.75" customHeight="1">
      <c r="B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2:33" ht="12.75" customHeight="1">
      <c r="B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2:33" ht="12.75" customHeight="1">
      <c r="B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2:33" ht="12.75" customHeight="1">
      <c r="B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2:33" ht="12.75" customHeight="1">
      <c r="B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2:33" ht="12.75" customHeight="1">
      <c r="B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2:33" ht="12.75" customHeight="1">
      <c r="B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2:33" ht="12.75" customHeight="1">
      <c r="B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2:33" ht="12.75" customHeight="1">
      <c r="B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2:33" ht="12.75" customHeight="1">
      <c r="B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2:33" ht="12.75" customHeight="1">
      <c r="B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2:33" ht="12.75" customHeight="1">
      <c r="B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2:33" ht="12.75" customHeight="1">
      <c r="B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2:33" ht="12.75" customHeight="1">
      <c r="B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2:33" ht="12.75" customHeight="1">
      <c r="B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2:33" ht="12.75" customHeight="1">
      <c r="B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2:33" ht="12.75" customHeight="1">
      <c r="B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2:33" ht="12.75" customHeight="1">
      <c r="B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2:33" ht="12.75" customHeight="1">
      <c r="B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2:33" ht="12.75" customHeight="1">
      <c r="B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2:33" ht="12.75" customHeight="1">
      <c r="B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2:33" ht="12.75" customHeight="1">
      <c r="B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2:33" ht="12.75" customHeight="1">
      <c r="B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2:33" ht="12.75" customHeight="1">
      <c r="B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2:33" ht="12.75" customHeight="1">
      <c r="B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2:33" ht="12.75" customHeight="1">
      <c r="B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2:33" ht="12.75" customHeight="1">
      <c r="B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2:33" ht="12.75" customHeight="1">
      <c r="B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2:33" ht="12.75" customHeight="1">
      <c r="B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2:33" ht="12.75" customHeight="1">
      <c r="B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2:33" ht="12.75" customHeight="1">
      <c r="B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2:33" ht="12.75" customHeight="1">
      <c r="B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2:33" ht="12.75" customHeight="1">
      <c r="B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2:33" ht="12.75" customHeight="1">
      <c r="B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2:33" ht="12.75" customHeight="1">
      <c r="B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2:33" ht="12.75" customHeight="1">
      <c r="B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2:33" ht="12.75" customHeight="1">
      <c r="B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2:33" ht="12.75" customHeight="1">
      <c r="B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2:33" ht="12.75" customHeight="1">
      <c r="B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2:33" ht="12.75" customHeight="1">
      <c r="B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2:33" ht="12.75" customHeight="1">
      <c r="B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2:33" ht="12.75" customHeight="1">
      <c r="B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2:33" ht="12.75" customHeight="1">
      <c r="B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2:33" ht="12.75" customHeight="1">
      <c r="B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2:33" ht="12.75" customHeight="1">
      <c r="B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2:33" ht="12.75" customHeight="1">
      <c r="B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2:33" ht="12.75" customHeight="1">
      <c r="B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2:33" ht="12.75" customHeight="1">
      <c r="B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2:33" ht="12.75" customHeight="1">
      <c r="B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2:33" ht="12.75" customHeight="1">
      <c r="B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2:33" ht="12.75" customHeight="1">
      <c r="B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2:33" ht="12.75" customHeight="1">
      <c r="B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2:33" ht="12.75" customHeight="1">
      <c r="B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2:33" ht="12.75" customHeight="1">
      <c r="B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2:33" ht="12.75" customHeight="1">
      <c r="B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2:33" ht="12.75" customHeight="1">
      <c r="B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2:33" ht="12.75" customHeight="1">
      <c r="B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2:33" ht="12.75" customHeight="1">
      <c r="B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2:33" ht="12.75" customHeight="1">
      <c r="B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2:33" ht="12.75" customHeight="1">
      <c r="B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2:33" ht="12.75" customHeight="1">
      <c r="B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2:33" ht="12.75" customHeight="1">
      <c r="B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2:33" ht="12.75" customHeight="1">
      <c r="B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2:33" ht="12.75" customHeight="1">
      <c r="B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2:33" ht="12.75" customHeight="1">
      <c r="B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2:33" ht="12.75" customHeight="1">
      <c r="B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2:33" ht="12.75" customHeight="1">
      <c r="B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2:33" ht="12.75" customHeight="1">
      <c r="B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2:33" ht="12.75" customHeight="1">
      <c r="B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2:33" ht="12.75" customHeight="1">
      <c r="B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2:33" ht="12.75" customHeight="1">
      <c r="B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2:33" ht="12.75" customHeight="1">
      <c r="B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2:33" ht="12.75" customHeight="1">
      <c r="B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2:33" ht="12.75" customHeight="1">
      <c r="B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2:33" ht="12.75" customHeight="1">
      <c r="B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2:33" ht="12.75" customHeight="1">
      <c r="B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2:33" ht="12.75" customHeight="1">
      <c r="B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2:33" ht="12.75" customHeight="1">
      <c r="B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2:33" ht="12.75" customHeight="1">
      <c r="B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2:33" ht="12.75" customHeight="1">
      <c r="B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2:33" ht="12.75" customHeight="1">
      <c r="B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2:33" ht="12.75" customHeight="1">
      <c r="B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2:33" ht="12.75" customHeight="1">
      <c r="B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2:33" ht="12.75" customHeight="1">
      <c r="B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2:33" ht="12.75" customHeight="1">
      <c r="B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2:33" ht="12.75" customHeight="1">
      <c r="B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2:33" ht="12.75" customHeight="1">
      <c r="B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2:33" ht="12.75" customHeight="1">
      <c r="B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2:33" ht="12.75" customHeight="1">
      <c r="B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2:33" ht="12.75" customHeight="1">
      <c r="B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2:33" ht="12.75" customHeight="1">
      <c r="B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2:33" ht="12.75" customHeight="1">
      <c r="B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2:33" ht="12.75" customHeight="1">
      <c r="B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2:33" ht="12.75" customHeight="1">
      <c r="B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2:33" ht="12.75" customHeight="1">
      <c r="B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2:33" ht="12.75" customHeight="1">
      <c r="B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2:33" ht="12.75" customHeight="1">
      <c r="B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2:33" ht="12.75" customHeight="1">
      <c r="B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2:33" ht="12.75" customHeight="1">
      <c r="B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2:33" ht="12.75" customHeight="1">
      <c r="B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2:33" ht="12.75" customHeight="1">
      <c r="B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2:33" ht="12.75" customHeight="1">
      <c r="B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2:33" ht="12.75" customHeight="1">
      <c r="B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2:33" ht="12.75" customHeight="1">
      <c r="B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2:33" ht="12.75" customHeight="1">
      <c r="B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2:33" ht="12.75" customHeight="1">
      <c r="B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2:33" ht="12.75" customHeight="1">
      <c r="B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2:33" ht="12.75" customHeight="1">
      <c r="B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2:33" ht="12.75" customHeight="1">
      <c r="B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2:33" ht="12.75" customHeight="1">
      <c r="B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2:33" ht="12.75" customHeight="1">
      <c r="B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2:33" ht="12.75" customHeight="1">
      <c r="B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2:33" ht="12.75" customHeight="1">
      <c r="B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2:33" ht="12.75" customHeight="1">
      <c r="B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2:33" ht="12.75" customHeight="1">
      <c r="B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2:33" ht="12.75" customHeight="1">
      <c r="B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2:33" ht="12.75" customHeight="1">
      <c r="B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2:33" ht="12.75" customHeight="1">
      <c r="B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2:33" ht="12.75" customHeight="1">
      <c r="B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2:33" ht="12.75" customHeight="1">
      <c r="B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2:33" ht="12.75" customHeight="1">
      <c r="B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2:33" ht="12.75" customHeight="1">
      <c r="B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2:33" ht="12.75" customHeight="1">
      <c r="B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2:33" ht="12.75" customHeight="1">
      <c r="B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2:33" ht="12.75" customHeight="1">
      <c r="B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2:33" ht="12.75" customHeight="1">
      <c r="B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2:33" ht="12.75" customHeight="1">
      <c r="B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2:33" ht="12.75" customHeight="1">
      <c r="B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2:33" ht="12.75" customHeight="1">
      <c r="B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2:33" ht="12.75" customHeight="1">
      <c r="B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2:33" ht="12.75" customHeight="1">
      <c r="B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2:33" ht="12.75" customHeight="1">
      <c r="B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2:33" ht="12.75" customHeight="1">
      <c r="B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2:33" ht="12.75" customHeight="1">
      <c r="B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2:33" ht="12.75" customHeight="1">
      <c r="B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2:33" ht="12.75" customHeight="1">
      <c r="B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2:33" ht="12.75" customHeight="1">
      <c r="B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2:33" ht="12.75" customHeight="1">
      <c r="B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2:33" ht="12.75" customHeight="1">
      <c r="B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2:33" ht="12.75" customHeight="1">
      <c r="B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2:33" ht="12.75" customHeight="1">
      <c r="B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2:33" ht="12.75" customHeight="1">
      <c r="B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2:33" ht="12.75" customHeight="1">
      <c r="B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2:33" ht="12.75" customHeight="1">
      <c r="B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2:33" ht="12.75" customHeight="1">
      <c r="B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2:33" ht="12.75" customHeight="1">
      <c r="B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2:33" ht="12.75" customHeight="1">
      <c r="B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2:33" ht="12.75" customHeight="1">
      <c r="B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2:33" ht="12.75" customHeight="1">
      <c r="B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2:33" ht="12.75" customHeight="1">
      <c r="B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2:33" ht="12.75" customHeight="1">
      <c r="B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2:33" ht="12.75" customHeight="1">
      <c r="B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2:33" ht="12.75" customHeight="1">
      <c r="B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2:33" ht="12.75" customHeight="1">
      <c r="B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2:33" ht="12.75" customHeight="1">
      <c r="B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2:33" ht="12.75" customHeight="1">
      <c r="B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2:33" ht="12.75" customHeight="1">
      <c r="B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2:33" ht="12.75" customHeight="1">
      <c r="B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2:33" ht="12.75" customHeight="1">
      <c r="B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2:33" ht="12.75" customHeight="1">
      <c r="B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2:33" ht="12.75" customHeight="1">
      <c r="B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2:33" ht="12.75" customHeight="1">
      <c r="B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2:33" ht="12.75" customHeight="1">
      <c r="B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2:33" ht="12.75" customHeight="1">
      <c r="B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2:33" ht="12.75" customHeight="1">
      <c r="B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2:33" ht="12.75" customHeight="1">
      <c r="B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2:33" ht="12.75" customHeight="1">
      <c r="B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2:33" ht="12.75" customHeight="1">
      <c r="B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2:33" ht="12.75" customHeight="1">
      <c r="B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2:33" ht="12.75" customHeight="1">
      <c r="B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2:33" ht="12.75" customHeight="1">
      <c r="B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2:33" ht="12.75" customHeight="1">
      <c r="B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2:33" ht="12.75" customHeight="1">
      <c r="B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2:33" ht="12.75" customHeight="1">
      <c r="B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2:33" ht="12.75" customHeight="1">
      <c r="B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2:33" ht="12.75" customHeight="1">
      <c r="B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2:33" ht="12.75" customHeight="1">
      <c r="B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2:33" ht="12.75" customHeight="1">
      <c r="B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2:33" ht="12.75" customHeight="1">
      <c r="B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2:33" ht="12.75" customHeight="1">
      <c r="B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2:33" ht="12.75" customHeight="1">
      <c r="B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2:33" ht="12.75" customHeight="1">
      <c r="B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2:33" ht="12.75" customHeight="1">
      <c r="B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2:33" ht="12.75" customHeight="1">
      <c r="B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2:33" ht="12.75" customHeight="1">
      <c r="B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2:33" ht="12.75" customHeight="1">
      <c r="B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2:33" ht="12.75" customHeight="1">
      <c r="B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2:33" ht="12.75" customHeight="1">
      <c r="B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2:33" ht="12.75" customHeight="1">
      <c r="B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2:33" ht="12.75" customHeight="1">
      <c r="B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2:33" ht="12.75" customHeight="1">
      <c r="B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2:33" ht="12.75" customHeight="1">
      <c r="B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2:33" ht="12.75" customHeight="1">
      <c r="B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2:33" ht="12.75" customHeight="1">
      <c r="B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2:33" ht="12.75" customHeight="1">
      <c r="B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2:33" ht="12.75" customHeight="1">
      <c r="B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2:33" ht="12.75" customHeight="1">
      <c r="B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2:33" ht="12.75" customHeight="1">
      <c r="B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2:33" ht="12.75" customHeight="1">
      <c r="B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46">
    <mergeCell ref="I38:K38"/>
    <mergeCell ref="G216:L216"/>
    <mergeCell ref="I31:K31"/>
    <mergeCell ref="I32:K32"/>
    <mergeCell ref="I33:K33"/>
    <mergeCell ref="I34:K34"/>
    <mergeCell ref="I35:K35"/>
    <mergeCell ref="I36:K36"/>
    <mergeCell ref="I37:K37"/>
    <mergeCell ref="M34:O34"/>
    <mergeCell ref="M35:O35"/>
    <mergeCell ref="M36:O36"/>
    <mergeCell ref="M37:O37"/>
    <mergeCell ref="M38:O38"/>
    <mergeCell ref="H28:K28"/>
    <mergeCell ref="I29:K29"/>
    <mergeCell ref="I30:K30"/>
    <mergeCell ref="M32:O32"/>
    <mergeCell ref="M33:O33"/>
    <mergeCell ref="L28:O28"/>
    <mergeCell ref="M29:O29"/>
    <mergeCell ref="M30:O30"/>
    <mergeCell ref="M31:O31"/>
    <mergeCell ref="M23:O23"/>
    <mergeCell ref="I23:K23"/>
    <mergeCell ref="I24:K24"/>
    <mergeCell ref="I25:K25"/>
    <mergeCell ref="I26:K26"/>
    <mergeCell ref="M24:O24"/>
    <mergeCell ref="M25:O25"/>
    <mergeCell ref="M26:O26"/>
    <mergeCell ref="I20:K20"/>
    <mergeCell ref="M20:O20"/>
    <mergeCell ref="I21:K21"/>
    <mergeCell ref="M21:O21"/>
    <mergeCell ref="I22:K22"/>
    <mergeCell ref="M22:O22"/>
    <mergeCell ref="M18:O18"/>
    <mergeCell ref="M19:O19"/>
    <mergeCell ref="D5:G12"/>
    <mergeCell ref="H16:K16"/>
    <mergeCell ref="L16:O16"/>
    <mergeCell ref="I17:K17"/>
    <mergeCell ref="M17:O17"/>
    <mergeCell ref="I18:K18"/>
    <mergeCell ref="I19:K19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</sheetPr>
  <dimension ref="A1:BL1000"/>
  <sheetViews>
    <sheetView showGridLines="0" tabSelected="1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T50" sqref="T50"/>
    </sheetView>
  </sheetViews>
  <sheetFormatPr baseColWidth="10" defaultColWidth="12.5703125" defaultRowHeight="15" customHeight="1"/>
  <cols>
    <col min="1" max="1" width="10.5703125" hidden="1" customWidth="1"/>
    <col min="2" max="2" width="1.7109375" customWidth="1"/>
    <col min="3" max="3" width="10.5703125" hidden="1" customWidth="1"/>
    <col min="4" max="4" width="1.28515625" customWidth="1"/>
    <col min="5" max="5" width="3.7109375" customWidth="1"/>
    <col min="6" max="6" width="3.5703125" customWidth="1"/>
    <col min="7" max="7" width="18.5703125" customWidth="1"/>
    <col min="8" max="8" width="3.28515625" customWidth="1"/>
    <col min="9" max="9" width="24.140625" customWidth="1"/>
    <col min="10" max="10" width="11" customWidth="1"/>
    <col min="11" max="11" width="0.85546875" customWidth="1"/>
    <col min="12" max="12" width="10.28515625" customWidth="1"/>
    <col min="13" max="13" width="7.7109375" customWidth="1"/>
    <col min="14" max="14" width="20.42578125" customWidth="1"/>
    <col min="15" max="15" width="0.85546875" customWidth="1"/>
    <col min="16" max="16" width="20.42578125" customWidth="1"/>
    <col min="17" max="17" width="3.7109375" customWidth="1"/>
    <col min="18" max="18" width="0.85546875" customWidth="1"/>
    <col min="19" max="21" width="15.7109375" customWidth="1"/>
    <col min="22" max="55" width="11.42578125" customWidth="1"/>
    <col min="56" max="63" width="11.42578125" hidden="1" customWidth="1"/>
    <col min="64" max="64" width="11.42578125" customWidth="1"/>
  </cols>
  <sheetData>
    <row r="1" spans="1:64" ht="4.5" customHeight="1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9"/>
      <c r="T1" s="9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24.75" customHeight="1">
      <c r="B2" s="2"/>
      <c r="C2" s="220"/>
      <c r="D2" s="33"/>
      <c r="E2" s="34"/>
      <c r="F2" s="34"/>
      <c r="G2" s="34"/>
      <c r="H2" s="34"/>
      <c r="I2" s="221" t="s">
        <v>140</v>
      </c>
      <c r="J2" s="222"/>
      <c r="K2" s="222"/>
      <c r="L2" s="222"/>
      <c r="M2" s="222"/>
      <c r="N2" s="222"/>
      <c r="O2" s="222"/>
      <c r="P2" s="222"/>
      <c r="Q2" s="222"/>
      <c r="R2" s="37"/>
      <c r="S2" s="38"/>
      <c r="T2" s="38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7.5" customHeight="1">
      <c r="B3" s="2"/>
      <c r="C3" s="223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6"/>
      <c r="P3" s="225"/>
      <c r="Q3" s="225"/>
      <c r="R3" s="22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7.5" customHeight="1">
      <c r="B4" s="2"/>
      <c r="C4" s="220"/>
      <c r="D4" s="224"/>
      <c r="E4" s="228"/>
      <c r="F4" s="229"/>
      <c r="G4" s="229"/>
      <c r="H4" s="229"/>
      <c r="I4" s="229"/>
      <c r="J4" s="229"/>
      <c r="K4" s="229"/>
      <c r="L4" s="229"/>
      <c r="M4" s="229"/>
      <c r="N4" s="229"/>
      <c r="O4" s="230"/>
      <c r="P4" s="229"/>
      <c r="Q4" s="231"/>
      <c r="R4" s="23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1" customHeight="1">
      <c r="B5" s="2"/>
      <c r="C5" s="220"/>
      <c r="D5" s="224"/>
      <c r="E5" s="233"/>
      <c r="F5" s="234"/>
      <c r="G5" s="235"/>
      <c r="H5" s="236" t="s">
        <v>141</v>
      </c>
      <c r="I5" s="236"/>
      <c r="J5" s="236"/>
      <c r="K5" s="236"/>
      <c r="L5" s="237"/>
      <c r="M5" s="237"/>
      <c r="N5" s="237"/>
      <c r="O5" s="237"/>
      <c r="P5" s="234"/>
      <c r="Q5" s="238"/>
      <c r="R5" s="23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3" t="s">
        <v>142</v>
      </c>
      <c r="BD5" s="2"/>
      <c r="BE5" s="2"/>
      <c r="BF5" s="2"/>
      <c r="BG5" s="2"/>
      <c r="BH5" s="2"/>
      <c r="BI5" s="2"/>
      <c r="BJ5" s="2"/>
      <c r="BK5" s="2"/>
      <c r="BL5" s="2"/>
    </row>
    <row r="6" spans="1:64" ht="9.75" customHeight="1">
      <c r="B6" s="2"/>
      <c r="C6" s="220"/>
      <c r="D6" s="224"/>
      <c r="E6" s="233"/>
      <c r="F6" s="239"/>
      <c r="G6" s="240"/>
      <c r="H6" s="510"/>
      <c r="I6" s="511"/>
      <c r="J6" s="511"/>
      <c r="K6" s="512"/>
      <c r="L6" s="241"/>
      <c r="M6" s="241" t="s">
        <v>143</v>
      </c>
      <c r="N6" s="241"/>
      <c r="O6" s="241"/>
      <c r="P6" s="241"/>
      <c r="Q6" s="242"/>
      <c r="R6" s="23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43"/>
      <c r="BD6" s="244"/>
      <c r="BE6" s="244"/>
      <c r="BF6" s="244"/>
      <c r="BG6" s="244"/>
      <c r="BH6" s="244"/>
      <c r="BI6" s="244"/>
      <c r="BJ6" s="244"/>
      <c r="BK6" s="244"/>
      <c r="BL6" s="245"/>
    </row>
    <row r="7" spans="1:64" ht="15" customHeight="1">
      <c r="B7" s="2"/>
      <c r="C7" s="220"/>
      <c r="D7" s="224"/>
      <c r="E7" s="246"/>
      <c r="F7" s="247"/>
      <c r="G7" s="247"/>
      <c r="H7" s="513" t="s">
        <v>144</v>
      </c>
      <c r="I7" s="514"/>
      <c r="J7" s="515"/>
      <c r="K7" s="248"/>
      <c r="L7" s="249" t="s">
        <v>145</v>
      </c>
      <c r="M7" s="516" t="s">
        <v>146</v>
      </c>
      <c r="N7" s="515"/>
      <c r="O7" s="250"/>
      <c r="P7" s="251" t="s">
        <v>147</v>
      </c>
      <c r="Q7" s="252"/>
      <c r="R7" s="23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53"/>
      <c r="BD7" s="2"/>
      <c r="BE7" s="2"/>
      <c r="BF7" s="2"/>
      <c r="BG7" s="2"/>
      <c r="BH7" s="2"/>
      <c r="BI7" s="2"/>
      <c r="BJ7" s="2"/>
      <c r="BK7" s="2"/>
      <c r="BL7" s="254"/>
    </row>
    <row r="8" spans="1:64" ht="3" customHeight="1">
      <c r="B8" s="2"/>
      <c r="C8" s="220"/>
      <c r="D8" s="224"/>
      <c r="E8" s="255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56"/>
      <c r="R8" s="23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53"/>
      <c r="BD8" s="2"/>
      <c r="BE8" s="2"/>
      <c r="BF8" s="2"/>
      <c r="BG8" s="2"/>
      <c r="BH8" s="2"/>
      <c r="BI8" s="2"/>
      <c r="BJ8" s="2"/>
      <c r="BK8" s="2"/>
      <c r="BL8" s="254"/>
    </row>
    <row r="9" spans="1:64" ht="22.5" customHeight="1">
      <c r="B9" s="2"/>
      <c r="C9" s="220"/>
      <c r="D9" s="224"/>
      <c r="E9" s="255"/>
      <c r="F9" s="257" t="s">
        <v>12</v>
      </c>
      <c r="G9" s="258"/>
      <c r="H9" s="259">
        <v>1</v>
      </c>
      <c r="I9" s="517" t="s">
        <v>15</v>
      </c>
      <c r="J9" s="518"/>
      <c r="K9" s="260"/>
      <c r="L9" s="261" t="s">
        <v>12</v>
      </c>
      <c r="M9" s="262">
        <v>0.12</v>
      </c>
      <c r="N9" s="544">
        <f t="shared" ref="N9:N19" si="0">M9</f>
        <v>0.12</v>
      </c>
      <c r="O9" s="545"/>
      <c r="P9" s="546">
        <f>[1]CÁLCULOS!I6</f>
        <v>0.36</v>
      </c>
      <c r="Q9" s="256"/>
      <c r="R9" s="232"/>
      <c r="S9" s="2"/>
      <c r="T9" s="2"/>
      <c r="U9" s="2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4"/>
      <c r="BD9" s="265" t="s">
        <v>148</v>
      </c>
      <c r="BE9" s="2"/>
      <c r="BF9" s="2"/>
      <c r="BG9" s="2"/>
      <c r="BH9" s="2"/>
      <c r="BI9" s="2"/>
      <c r="BJ9" s="2"/>
      <c r="BK9" s="2"/>
      <c r="BL9" s="254"/>
    </row>
    <row r="10" spans="1:64" ht="23.25" customHeight="1">
      <c r="B10" s="2"/>
      <c r="C10" s="220"/>
      <c r="D10" s="224"/>
      <c r="E10" s="255"/>
      <c r="F10" s="519" t="s">
        <v>149</v>
      </c>
      <c r="G10" s="520"/>
      <c r="H10" s="266">
        <v>2</v>
      </c>
      <c r="I10" s="267" t="s">
        <v>17</v>
      </c>
      <c r="K10" s="260"/>
      <c r="L10" s="268" t="s">
        <v>150</v>
      </c>
      <c r="M10" s="269">
        <v>0.08</v>
      </c>
      <c r="N10" s="547">
        <f t="shared" si="0"/>
        <v>0.08</v>
      </c>
      <c r="O10" s="545"/>
      <c r="P10" s="546">
        <f>[1]CÁLCULOS!I7</f>
        <v>0.24</v>
      </c>
      <c r="Q10" s="256"/>
      <c r="R10" s="232"/>
      <c r="S10" s="2"/>
      <c r="T10" s="2"/>
      <c r="U10" s="2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4"/>
      <c r="BD10" s="270" t="s">
        <v>12</v>
      </c>
      <c r="BE10" s="2"/>
      <c r="BF10" s="2"/>
      <c r="BG10" s="2"/>
      <c r="BH10" s="2"/>
      <c r="BI10" s="2"/>
      <c r="BJ10" s="2"/>
      <c r="BK10" s="2"/>
      <c r="BL10" s="254"/>
    </row>
    <row r="11" spans="1:64" ht="24" customHeight="1">
      <c r="B11" s="2"/>
      <c r="C11" s="220"/>
      <c r="D11" s="224"/>
      <c r="E11" s="255"/>
      <c r="F11" s="521" t="s">
        <v>151</v>
      </c>
      <c r="G11" s="520"/>
      <c r="H11" s="266">
        <v>3</v>
      </c>
      <c r="I11" s="517" t="s">
        <v>19</v>
      </c>
      <c r="J11" s="518"/>
      <c r="K11" s="260"/>
      <c r="L11" s="268" t="s">
        <v>12</v>
      </c>
      <c r="M11" s="269">
        <v>0.12</v>
      </c>
      <c r="N11" s="547">
        <f t="shared" si="0"/>
        <v>0.12</v>
      </c>
      <c r="O11" s="545"/>
      <c r="P11" s="546">
        <f>[1]CÁLCULOS!I8</f>
        <v>0.36</v>
      </c>
      <c r="Q11" s="256"/>
      <c r="R11" s="232"/>
      <c r="S11" s="2"/>
      <c r="T11" s="2"/>
      <c r="U11" s="2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4"/>
      <c r="BD11" s="270" t="s">
        <v>150</v>
      </c>
      <c r="BE11" s="2"/>
      <c r="BF11" s="2"/>
      <c r="BG11" s="2"/>
      <c r="BH11" s="2"/>
      <c r="BI11" s="2"/>
      <c r="BJ11" s="2"/>
      <c r="BK11" s="2"/>
      <c r="BL11" s="254"/>
    </row>
    <row r="12" spans="1:64" ht="23.25" customHeight="1">
      <c r="B12" s="2"/>
      <c r="C12" s="220"/>
      <c r="D12" s="224"/>
      <c r="E12" s="255"/>
      <c r="F12" s="271"/>
      <c r="G12" s="272"/>
      <c r="H12" s="266">
        <v>4</v>
      </c>
      <c r="I12" s="517" t="s">
        <v>21</v>
      </c>
      <c r="J12" s="518"/>
      <c r="K12" s="260"/>
      <c r="L12" s="268" t="s">
        <v>12</v>
      </c>
      <c r="M12" s="273">
        <v>0.1</v>
      </c>
      <c r="N12" s="547">
        <f t="shared" si="0"/>
        <v>0.1</v>
      </c>
      <c r="O12" s="545"/>
      <c r="P12" s="546">
        <f>[1]CÁLCULOS!I9</f>
        <v>0.30000000000000004</v>
      </c>
      <c r="Q12" s="256"/>
      <c r="R12" s="23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53"/>
      <c r="BD12" s="2"/>
      <c r="BE12" s="2"/>
      <c r="BF12" s="2"/>
      <c r="BG12" s="2"/>
      <c r="BH12" s="2"/>
      <c r="BI12" s="2"/>
      <c r="BJ12" s="2"/>
      <c r="BK12" s="2"/>
      <c r="BL12" s="254"/>
    </row>
    <row r="13" spans="1:64" ht="24" customHeight="1">
      <c r="B13" s="2"/>
      <c r="C13" s="220"/>
      <c r="D13" s="224"/>
      <c r="E13" s="255"/>
      <c r="F13" s="522"/>
      <c r="G13" s="523"/>
      <c r="H13" s="274">
        <v>5</v>
      </c>
      <c r="I13" s="524" t="s">
        <v>23</v>
      </c>
      <c r="J13" s="525"/>
      <c r="K13" s="260"/>
      <c r="L13" s="275" t="s">
        <v>150</v>
      </c>
      <c r="M13" s="276">
        <v>0.08</v>
      </c>
      <c r="N13" s="548">
        <f t="shared" si="0"/>
        <v>0.08</v>
      </c>
      <c r="O13" s="545"/>
      <c r="P13" s="546">
        <f>[1]CÁLCULOS!I10</f>
        <v>0.24</v>
      </c>
      <c r="Q13" s="256"/>
      <c r="R13" s="23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53"/>
      <c r="BD13" s="2"/>
      <c r="BE13" s="2"/>
      <c r="BF13" s="2"/>
      <c r="BG13" s="2"/>
      <c r="BH13" s="2"/>
      <c r="BI13" s="2"/>
      <c r="BJ13" s="2"/>
      <c r="BK13" s="2"/>
      <c r="BL13" s="254"/>
    </row>
    <row r="14" spans="1:64" ht="3" customHeight="1">
      <c r="B14" s="2"/>
      <c r="C14" s="220"/>
      <c r="D14" s="224"/>
      <c r="E14" s="277"/>
      <c r="F14" s="278"/>
      <c r="G14" s="278"/>
      <c r="H14" s="279"/>
      <c r="I14" s="280"/>
      <c r="J14" s="280"/>
      <c r="K14" s="281"/>
      <c r="L14" s="282"/>
      <c r="M14" s="283"/>
      <c r="N14" s="549"/>
      <c r="O14" s="550"/>
      <c r="P14" s="551"/>
      <c r="Q14" s="285"/>
      <c r="R14" s="23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53"/>
      <c r="BD14" s="2"/>
      <c r="BE14" s="2"/>
      <c r="BF14" s="2"/>
      <c r="BG14" s="2"/>
      <c r="BH14" s="2"/>
      <c r="BI14" s="2"/>
      <c r="BJ14" s="2"/>
      <c r="BK14" s="2"/>
      <c r="BL14" s="254"/>
    </row>
    <row r="15" spans="1:64" ht="22.5" customHeight="1">
      <c r="B15" s="2"/>
      <c r="C15" s="220"/>
      <c r="D15" s="224"/>
      <c r="E15" s="277"/>
      <c r="F15" s="286" t="s">
        <v>10</v>
      </c>
      <c r="G15" s="287"/>
      <c r="H15" s="259">
        <v>1</v>
      </c>
      <c r="I15" s="526" t="s">
        <v>14</v>
      </c>
      <c r="J15" s="527"/>
      <c r="K15" s="288"/>
      <c r="L15" s="261" t="s">
        <v>152</v>
      </c>
      <c r="M15" s="262">
        <v>0.12</v>
      </c>
      <c r="N15" s="544">
        <f t="shared" si="0"/>
        <v>0.12</v>
      </c>
      <c r="O15" s="545"/>
      <c r="P15" s="546">
        <f>[1]CÁLCULOS!I12</f>
        <v>0.12</v>
      </c>
      <c r="Q15" s="285"/>
      <c r="R15" s="232"/>
      <c r="S15" s="2"/>
      <c r="T15" s="2"/>
      <c r="U15" s="2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4"/>
      <c r="BD15" s="289" t="s">
        <v>152</v>
      </c>
      <c r="BE15" s="2"/>
      <c r="BF15" s="2"/>
      <c r="BG15" s="2"/>
      <c r="BH15" s="2"/>
      <c r="BI15" s="2"/>
      <c r="BJ15" s="2"/>
      <c r="BK15" s="2"/>
      <c r="BL15" s="254"/>
    </row>
    <row r="16" spans="1:64" ht="25.5" customHeight="1">
      <c r="B16" s="2"/>
      <c r="C16" s="220"/>
      <c r="D16" s="224"/>
      <c r="E16" s="277"/>
      <c r="F16" s="528" t="s">
        <v>153</v>
      </c>
      <c r="G16" s="529"/>
      <c r="H16" s="266">
        <v>2</v>
      </c>
      <c r="I16" s="517" t="s">
        <v>16</v>
      </c>
      <c r="J16" s="518"/>
      <c r="K16" s="288"/>
      <c r="L16" s="290" t="s">
        <v>10</v>
      </c>
      <c r="M16" s="269">
        <v>0.12</v>
      </c>
      <c r="N16" s="547">
        <f t="shared" si="0"/>
        <v>0.12</v>
      </c>
      <c r="O16" s="545"/>
      <c r="P16" s="546">
        <f>[1]CÁLCULOS!I13</f>
        <v>0.24</v>
      </c>
      <c r="Q16" s="285"/>
      <c r="R16" s="232"/>
      <c r="S16" s="2"/>
      <c r="T16" s="2"/>
      <c r="U16" s="2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4"/>
      <c r="BD16" s="291" t="s">
        <v>10</v>
      </c>
      <c r="BE16" s="2"/>
      <c r="BF16" s="2"/>
      <c r="BG16" s="2"/>
      <c r="BH16" s="2"/>
      <c r="BI16" s="2"/>
      <c r="BJ16" s="2"/>
      <c r="BK16" s="2"/>
      <c r="BL16" s="254"/>
    </row>
    <row r="17" spans="2:64" ht="21.75" customHeight="1">
      <c r="B17" s="2"/>
      <c r="C17" s="220"/>
      <c r="D17" s="224"/>
      <c r="E17" s="277"/>
      <c r="F17" s="530" t="s">
        <v>151</v>
      </c>
      <c r="G17" s="529"/>
      <c r="H17" s="266">
        <v>3</v>
      </c>
      <c r="I17" s="517" t="s">
        <v>154</v>
      </c>
      <c r="J17" s="518"/>
      <c r="K17" s="288"/>
      <c r="L17" s="268" t="s">
        <v>150</v>
      </c>
      <c r="M17" s="269">
        <v>0.08</v>
      </c>
      <c r="N17" s="547">
        <f t="shared" si="0"/>
        <v>0.08</v>
      </c>
      <c r="O17" s="545"/>
      <c r="P17" s="546">
        <f>[1]CÁLCULOS!I14</f>
        <v>0.16</v>
      </c>
      <c r="Q17" s="285"/>
      <c r="R17" s="232"/>
      <c r="S17" s="2"/>
      <c r="T17" s="2"/>
      <c r="U17" s="2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4"/>
      <c r="BD17" s="292" t="s">
        <v>150</v>
      </c>
      <c r="BE17" s="2"/>
      <c r="BF17" s="2"/>
      <c r="BG17" s="2"/>
      <c r="BH17" s="2"/>
      <c r="BI17" s="2"/>
      <c r="BJ17" s="2"/>
      <c r="BK17" s="2"/>
      <c r="BL17" s="254"/>
    </row>
    <row r="18" spans="2:64" ht="24" customHeight="1">
      <c r="B18" s="2"/>
      <c r="C18" s="220"/>
      <c r="D18" s="224"/>
      <c r="E18" s="277"/>
      <c r="F18" s="293"/>
      <c r="G18" s="294"/>
      <c r="H18" s="266">
        <v>4</v>
      </c>
      <c r="I18" s="517" t="s">
        <v>155</v>
      </c>
      <c r="J18" s="518"/>
      <c r="K18" s="288"/>
      <c r="L18" s="268" t="s">
        <v>150</v>
      </c>
      <c r="M18" s="269">
        <v>0.08</v>
      </c>
      <c r="N18" s="547">
        <f t="shared" si="0"/>
        <v>0.08</v>
      </c>
      <c r="O18" s="545"/>
      <c r="P18" s="546">
        <f>[1]CÁLCULOS!I15</f>
        <v>0.16</v>
      </c>
      <c r="Q18" s="285"/>
      <c r="R18" s="23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53"/>
      <c r="BD18" s="2"/>
      <c r="BE18" s="2"/>
      <c r="BF18" s="2"/>
      <c r="BG18" s="2"/>
      <c r="BH18" s="2"/>
      <c r="BI18" s="2"/>
      <c r="BJ18" s="2"/>
      <c r="BK18" s="2"/>
      <c r="BL18" s="254"/>
    </row>
    <row r="19" spans="2:64" ht="23.25" customHeight="1">
      <c r="B19" s="2"/>
      <c r="C19" s="220"/>
      <c r="D19" s="224"/>
      <c r="E19" s="277"/>
      <c r="F19" s="295"/>
      <c r="G19" s="296"/>
      <c r="H19" s="274">
        <v>5</v>
      </c>
      <c r="I19" s="524" t="s">
        <v>156</v>
      </c>
      <c r="J19" s="525"/>
      <c r="K19" s="288"/>
      <c r="L19" s="275" t="s">
        <v>152</v>
      </c>
      <c r="M19" s="297">
        <v>0.1</v>
      </c>
      <c r="N19" s="548">
        <f t="shared" si="0"/>
        <v>0.1</v>
      </c>
      <c r="O19" s="545"/>
      <c r="P19" s="546">
        <f>[1]CÁLCULOS!I16</f>
        <v>0.1</v>
      </c>
      <c r="Q19" s="285"/>
      <c r="R19" s="23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53"/>
      <c r="BD19" s="2"/>
      <c r="BE19" s="2"/>
      <c r="BF19" s="2"/>
      <c r="BG19" s="2"/>
      <c r="BH19" s="2"/>
      <c r="BI19" s="2"/>
      <c r="BJ19" s="2"/>
      <c r="BK19" s="2"/>
      <c r="BL19" s="254"/>
    </row>
    <row r="20" spans="2:64" ht="14.25" customHeight="1">
      <c r="B20" s="2"/>
      <c r="C20" s="220"/>
      <c r="D20" s="224"/>
      <c r="E20" s="277"/>
      <c r="F20" s="278"/>
      <c r="G20" s="278"/>
      <c r="H20" s="279"/>
      <c r="I20" s="280"/>
      <c r="J20" s="280"/>
      <c r="K20" s="281"/>
      <c r="L20" s="298" t="str">
        <f>CÁLCULOS!$J$4</f>
        <v/>
      </c>
      <c r="M20" s="299">
        <f>SUM(M9:M19)</f>
        <v>0.99999999999999989</v>
      </c>
      <c r="N20" s="300"/>
      <c r="O20" s="281"/>
      <c r="P20" s="284"/>
      <c r="Q20" s="285"/>
      <c r="R20" s="23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53"/>
      <c r="BD20" s="2"/>
      <c r="BE20" s="2"/>
      <c r="BF20" s="2"/>
      <c r="BG20" s="2"/>
      <c r="BH20" s="2"/>
      <c r="BI20" s="2"/>
      <c r="BJ20" s="2"/>
      <c r="BK20" s="2"/>
      <c r="BL20" s="254"/>
    </row>
    <row r="21" spans="2:64" ht="18" customHeight="1">
      <c r="B21" s="2"/>
      <c r="C21" s="220"/>
      <c r="D21" s="224"/>
      <c r="E21" s="277"/>
      <c r="F21" s="237"/>
      <c r="G21" s="235"/>
      <c r="H21" s="236" t="s">
        <v>157</v>
      </c>
      <c r="I21" s="236"/>
      <c r="J21" s="236"/>
      <c r="K21" s="236"/>
      <c r="L21" s="237"/>
      <c r="M21" s="237"/>
      <c r="N21" s="237"/>
      <c r="O21" s="237"/>
      <c r="P21" s="237"/>
      <c r="Q21" s="285"/>
      <c r="R21" s="23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53"/>
      <c r="BD21" s="2"/>
      <c r="BE21" s="2"/>
      <c r="BF21" s="2"/>
      <c r="BG21" s="2"/>
      <c r="BH21" s="2"/>
      <c r="BI21" s="2"/>
      <c r="BJ21" s="2"/>
      <c r="BK21" s="2"/>
      <c r="BL21" s="254"/>
    </row>
    <row r="22" spans="2:64" ht="9.75" customHeight="1">
      <c r="B22" s="2"/>
      <c r="C22" s="220"/>
      <c r="D22" s="224"/>
      <c r="E22" s="277"/>
      <c r="F22" s="278"/>
      <c r="G22" s="278"/>
      <c r="H22" s="279"/>
      <c r="I22" s="280"/>
      <c r="J22" s="280"/>
      <c r="K22" s="281"/>
      <c r="L22" s="282"/>
      <c r="M22" s="283"/>
      <c r="N22" s="283"/>
      <c r="O22" s="281"/>
      <c r="P22" s="284"/>
      <c r="Q22" s="285"/>
      <c r="R22" s="23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53"/>
      <c r="BD22" s="2"/>
      <c r="BE22" s="2"/>
      <c r="BF22" s="2"/>
      <c r="BG22" s="2"/>
      <c r="BH22" s="2"/>
      <c r="BI22" s="2"/>
      <c r="BJ22" s="2"/>
      <c r="BK22" s="2"/>
      <c r="BL22" s="254"/>
    </row>
    <row r="23" spans="2:64" ht="15" customHeight="1">
      <c r="B23" s="2"/>
      <c r="C23" s="220"/>
      <c r="D23" s="224"/>
      <c r="E23" s="277"/>
      <c r="F23" s="278"/>
      <c r="G23" s="278"/>
      <c r="H23" s="513" t="s">
        <v>144</v>
      </c>
      <c r="I23" s="514"/>
      <c r="J23" s="515"/>
      <c r="K23" s="248"/>
      <c r="L23" s="301">
        <v>0.08</v>
      </c>
      <c r="M23" s="516" t="s">
        <v>146</v>
      </c>
      <c r="N23" s="515"/>
      <c r="O23" s="250"/>
      <c r="P23" s="251" t="s">
        <v>147</v>
      </c>
      <c r="Q23" s="285"/>
      <c r="R23" s="23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53"/>
      <c r="BD23" s="2"/>
      <c r="BE23" s="2"/>
      <c r="BF23" s="2"/>
      <c r="BG23" s="2"/>
      <c r="BH23" s="2"/>
      <c r="BI23" s="2"/>
      <c r="BJ23" s="2"/>
      <c r="BK23" s="2"/>
      <c r="BL23" s="254"/>
    </row>
    <row r="24" spans="2:64" ht="3" customHeight="1">
      <c r="B24" s="2"/>
      <c r="C24" s="220"/>
      <c r="D24" s="224"/>
      <c r="E24" s="277"/>
      <c r="F24" s="278"/>
      <c r="G24" s="278"/>
      <c r="H24" s="279"/>
      <c r="I24" s="302"/>
      <c r="J24" s="302"/>
      <c r="K24" s="281"/>
      <c r="L24" s="282"/>
      <c r="M24" s="283"/>
      <c r="N24" s="283"/>
      <c r="O24" s="281"/>
      <c r="P24" s="284"/>
      <c r="Q24" s="285"/>
      <c r="R24" s="23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53"/>
      <c r="BD24" s="2"/>
      <c r="BE24" s="2"/>
      <c r="BF24" s="2"/>
      <c r="BG24" s="2"/>
      <c r="BH24" s="2"/>
      <c r="BI24" s="2"/>
      <c r="BJ24" s="2"/>
      <c r="BK24" s="2"/>
      <c r="BL24" s="254"/>
    </row>
    <row r="25" spans="2:64" ht="30" customHeight="1">
      <c r="B25" s="2"/>
      <c r="C25" s="220"/>
      <c r="D25" s="224"/>
      <c r="E25" s="255"/>
      <c r="F25" s="257" t="s">
        <v>27</v>
      </c>
      <c r="G25" s="258"/>
      <c r="H25" s="303">
        <v>1</v>
      </c>
      <c r="I25" s="304" t="s">
        <v>158</v>
      </c>
      <c r="J25" s="305"/>
      <c r="K25" s="306"/>
      <c r="L25" s="307" t="s">
        <v>12</v>
      </c>
      <c r="M25" s="262">
        <v>0.15</v>
      </c>
      <c r="N25" s="544">
        <f t="shared" ref="N25:N35" si="1">M25</f>
        <v>0.15</v>
      </c>
      <c r="O25" s="545"/>
      <c r="P25" s="546">
        <f>[1]CÁLCULOS!I22</f>
        <v>0.44999999999999996</v>
      </c>
      <c r="Q25" s="256"/>
      <c r="R25" s="232"/>
      <c r="S25" s="2"/>
      <c r="T25" s="2"/>
      <c r="U25" s="2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4"/>
      <c r="BD25" s="265" t="s">
        <v>148</v>
      </c>
      <c r="BE25" s="2"/>
      <c r="BF25" s="2"/>
      <c r="BG25" s="2"/>
      <c r="BH25" s="2"/>
      <c r="BI25" s="2"/>
      <c r="BJ25" s="2"/>
      <c r="BK25" s="2"/>
      <c r="BL25" s="254"/>
    </row>
    <row r="26" spans="2:64" ht="30.75" customHeight="1">
      <c r="B26" s="2"/>
      <c r="C26" s="220"/>
      <c r="D26" s="224"/>
      <c r="E26" s="255"/>
      <c r="F26" s="519" t="s">
        <v>159</v>
      </c>
      <c r="G26" s="520"/>
      <c r="H26" s="308">
        <v>2</v>
      </c>
      <c r="I26" s="532" t="s">
        <v>160</v>
      </c>
      <c r="J26" s="429"/>
      <c r="K26" s="288"/>
      <c r="L26" s="309" t="s">
        <v>12</v>
      </c>
      <c r="M26" s="269">
        <v>0.1</v>
      </c>
      <c r="N26" s="547">
        <f t="shared" si="1"/>
        <v>0.1</v>
      </c>
      <c r="O26" s="545"/>
      <c r="P26" s="546">
        <f>[1]CÁLCULOS!I23</f>
        <v>0.30000000000000004</v>
      </c>
      <c r="Q26" s="256"/>
      <c r="R26" s="232"/>
      <c r="S26" s="2"/>
      <c r="T26" s="2"/>
      <c r="U26" s="2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4"/>
      <c r="BD26" s="270" t="s">
        <v>12</v>
      </c>
      <c r="BE26" s="2"/>
      <c r="BF26" s="2"/>
      <c r="BG26" s="2"/>
      <c r="BH26" s="2"/>
      <c r="BI26" s="2"/>
      <c r="BJ26" s="2"/>
      <c r="BK26" s="2"/>
      <c r="BL26" s="254"/>
    </row>
    <row r="27" spans="2:64" ht="30" customHeight="1">
      <c r="B27" s="2"/>
      <c r="C27" s="220"/>
      <c r="D27" s="224"/>
      <c r="E27" s="255"/>
      <c r="F27" s="521" t="s">
        <v>151</v>
      </c>
      <c r="G27" s="520"/>
      <c r="H27" s="308">
        <v>3</v>
      </c>
      <c r="I27" s="531" t="s">
        <v>34</v>
      </c>
      <c r="J27" s="518"/>
      <c r="K27" s="288"/>
      <c r="L27" s="309" t="s">
        <v>150</v>
      </c>
      <c r="M27" s="269">
        <v>0.08</v>
      </c>
      <c r="N27" s="547">
        <f t="shared" si="1"/>
        <v>0.08</v>
      </c>
      <c r="O27" s="545"/>
      <c r="P27" s="546">
        <f>[1]CÁLCULOS!I24</f>
        <v>0.16</v>
      </c>
      <c r="Q27" s="256"/>
      <c r="R27" s="232"/>
      <c r="S27" s="2"/>
      <c r="T27" s="2"/>
      <c r="U27" s="2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4"/>
      <c r="BD27" s="270" t="s">
        <v>150</v>
      </c>
      <c r="BE27" s="2"/>
      <c r="BF27" s="2"/>
      <c r="BG27" s="2"/>
      <c r="BH27" s="2"/>
      <c r="BI27" s="2"/>
      <c r="BJ27" s="2"/>
      <c r="BK27" s="2"/>
      <c r="BL27" s="254"/>
    </row>
    <row r="28" spans="2:64" ht="30.75" customHeight="1">
      <c r="B28" s="2"/>
      <c r="C28" s="220"/>
      <c r="D28" s="224"/>
      <c r="E28" s="255"/>
      <c r="F28" s="271"/>
      <c r="G28" s="272"/>
      <c r="H28" s="308">
        <v>4</v>
      </c>
      <c r="I28" s="531" t="s">
        <v>36</v>
      </c>
      <c r="J28" s="518"/>
      <c r="K28" s="288"/>
      <c r="L28" s="309" t="s">
        <v>150</v>
      </c>
      <c r="M28" s="269">
        <v>7.0000000000000007E-2</v>
      </c>
      <c r="N28" s="547">
        <f t="shared" si="1"/>
        <v>7.0000000000000007E-2</v>
      </c>
      <c r="O28" s="545"/>
      <c r="P28" s="546">
        <f>[1]CÁLCULOS!I25</f>
        <v>0.14000000000000001</v>
      </c>
      <c r="Q28" s="256"/>
      <c r="R28" s="232"/>
      <c r="S28" s="2"/>
      <c r="T28" s="2"/>
      <c r="U28" s="2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4"/>
      <c r="BD28" s="270" t="s">
        <v>10</v>
      </c>
      <c r="BE28" s="2"/>
      <c r="BF28" s="2"/>
      <c r="BG28" s="2"/>
      <c r="BH28" s="2"/>
      <c r="BI28" s="2"/>
      <c r="BJ28" s="2"/>
      <c r="BK28" s="2"/>
      <c r="BL28" s="254"/>
    </row>
    <row r="29" spans="2:64" ht="30.75" customHeight="1">
      <c r="B29" s="2"/>
      <c r="C29" s="220"/>
      <c r="D29" s="224"/>
      <c r="E29" s="255"/>
      <c r="F29" s="522"/>
      <c r="G29" s="523"/>
      <c r="H29" s="310">
        <v>5</v>
      </c>
      <c r="I29" s="534" t="s">
        <v>38</v>
      </c>
      <c r="J29" s="525"/>
      <c r="K29" s="288"/>
      <c r="L29" s="311" t="s">
        <v>148</v>
      </c>
      <c r="M29" s="276">
        <v>0.1</v>
      </c>
      <c r="N29" s="548">
        <f t="shared" si="1"/>
        <v>0.1</v>
      </c>
      <c r="O29" s="545"/>
      <c r="P29" s="546">
        <f>[1]CÁLCULOS!I26</f>
        <v>0.4</v>
      </c>
      <c r="Q29" s="256"/>
      <c r="R29" s="23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53"/>
      <c r="BD29" s="2"/>
      <c r="BE29" s="2"/>
      <c r="BF29" s="2"/>
      <c r="BG29" s="2"/>
      <c r="BH29" s="2"/>
      <c r="BI29" s="2"/>
      <c r="BJ29" s="2"/>
      <c r="BK29" s="2"/>
      <c r="BL29" s="254"/>
    </row>
    <row r="30" spans="2:64" ht="4.5" customHeight="1">
      <c r="B30" s="2"/>
      <c r="C30" s="220"/>
      <c r="D30" s="224"/>
      <c r="E30" s="277"/>
      <c r="F30" s="278"/>
      <c r="G30" s="278"/>
      <c r="H30" s="279"/>
      <c r="I30" s="280"/>
      <c r="J30" s="280"/>
      <c r="K30" s="281"/>
      <c r="L30" s="282"/>
      <c r="M30" s="283"/>
      <c r="N30" s="552"/>
      <c r="O30" s="553"/>
      <c r="P30" s="551"/>
      <c r="Q30" s="285"/>
      <c r="R30" s="23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53"/>
      <c r="BD30" s="2"/>
      <c r="BE30" s="2"/>
      <c r="BF30" s="2"/>
      <c r="BG30" s="2"/>
      <c r="BH30" s="2"/>
      <c r="BI30" s="2"/>
      <c r="BJ30" s="2"/>
      <c r="BK30" s="2"/>
      <c r="BL30" s="254"/>
    </row>
    <row r="31" spans="2:64" ht="30.75" customHeight="1">
      <c r="B31" s="2"/>
      <c r="C31" s="220"/>
      <c r="D31" s="224"/>
      <c r="E31" s="255"/>
      <c r="F31" s="286" t="s">
        <v>25</v>
      </c>
      <c r="G31" s="312"/>
      <c r="H31" s="259">
        <v>1</v>
      </c>
      <c r="I31" s="526" t="s">
        <v>29</v>
      </c>
      <c r="J31" s="527"/>
      <c r="K31" s="288"/>
      <c r="L31" s="307" t="s">
        <v>12</v>
      </c>
      <c r="M31" s="313">
        <v>0.1</v>
      </c>
      <c r="N31" s="544">
        <f t="shared" si="1"/>
        <v>0.1</v>
      </c>
      <c r="O31" s="545"/>
      <c r="P31" s="546">
        <f>[1]CÁLCULOS!I28</f>
        <v>0.30000000000000004</v>
      </c>
      <c r="Q31" s="256"/>
      <c r="R31" s="23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53"/>
      <c r="BD31" s="2"/>
      <c r="BE31" s="2"/>
      <c r="BF31" s="2"/>
      <c r="BG31" s="2"/>
      <c r="BH31" s="2"/>
      <c r="BI31" s="2"/>
      <c r="BJ31" s="2"/>
      <c r="BK31" s="2"/>
      <c r="BL31" s="254"/>
    </row>
    <row r="32" spans="2:64" ht="28.5" customHeight="1">
      <c r="B32" s="2"/>
      <c r="C32" s="220"/>
      <c r="D32" s="224"/>
      <c r="E32" s="255"/>
      <c r="F32" s="528" t="s">
        <v>161</v>
      </c>
      <c r="G32" s="529"/>
      <c r="H32" s="266">
        <v>2</v>
      </c>
      <c r="I32" s="517" t="s">
        <v>162</v>
      </c>
      <c r="J32" s="518"/>
      <c r="K32" s="288"/>
      <c r="L32" s="314" t="s">
        <v>148</v>
      </c>
      <c r="M32" s="315">
        <v>0.15</v>
      </c>
      <c r="N32" s="547">
        <f t="shared" si="1"/>
        <v>0.15</v>
      </c>
      <c r="O32" s="545"/>
      <c r="P32" s="546">
        <f>[1]CÁLCULOS!I29</f>
        <v>0.6</v>
      </c>
      <c r="Q32" s="256"/>
      <c r="R32" s="23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53"/>
      <c r="BD32" s="2"/>
      <c r="BE32" s="2"/>
      <c r="BF32" s="2"/>
      <c r="BG32" s="2"/>
      <c r="BH32" s="2"/>
      <c r="BI32" s="2"/>
      <c r="BJ32" s="2"/>
      <c r="BK32" s="2"/>
      <c r="BL32" s="254"/>
    </row>
    <row r="33" spans="2:64" ht="32.25" customHeight="1">
      <c r="B33" s="2"/>
      <c r="C33" s="220"/>
      <c r="D33" s="224"/>
      <c r="E33" s="255"/>
      <c r="F33" s="530" t="s">
        <v>151</v>
      </c>
      <c r="G33" s="529"/>
      <c r="H33" s="266">
        <v>3</v>
      </c>
      <c r="I33" s="517" t="s">
        <v>163</v>
      </c>
      <c r="J33" s="518"/>
      <c r="K33" s="288"/>
      <c r="L33" s="314" t="s">
        <v>150</v>
      </c>
      <c r="M33" s="315">
        <v>0.05</v>
      </c>
      <c r="N33" s="547">
        <f t="shared" si="1"/>
        <v>0.05</v>
      </c>
      <c r="O33" s="545"/>
      <c r="P33" s="546">
        <f>[1]CÁLCULOS!I30</f>
        <v>0.1</v>
      </c>
      <c r="Q33" s="256"/>
      <c r="R33" s="23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53"/>
      <c r="BD33" s="2"/>
      <c r="BE33" s="2"/>
      <c r="BF33" s="2"/>
      <c r="BG33" s="2"/>
      <c r="BH33" s="2"/>
      <c r="BI33" s="2"/>
      <c r="BJ33" s="2"/>
      <c r="BK33" s="2"/>
      <c r="BL33" s="254"/>
    </row>
    <row r="34" spans="2:64" ht="30.75" customHeight="1">
      <c r="B34" s="2"/>
      <c r="C34" s="220"/>
      <c r="D34" s="224"/>
      <c r="E34" s="255"/>
      <c r="F34" s="293"/>
      <c r="G34" s="294"/>
      <c r="H34" s="266">
        <v>4</v>
      </c>
      <c r="I34" s="517" t="s">
        <v>164</v>
      </c>
      <c r="J34" s="518"/>
      <c r="K34" s="288"/>
      <c r="L34" s="314" t="s">
        <v>12</v>
      </c>
      <c r="M34" s="315">
        <v>0.15</v>
      </c>
      <c r="N34" s="547">
        <f t="shared" si="1"/>
        <v>0.15</v>
      </c>
      <c r="O34" s="545"/>
      <c r="P34" s="546">
        <f>[1]CÁLCULOS!I31</f>
        <v>0.44999999999999996</v>
      </c>
      <c r="Q34" s="256"/>
      <c r="R34" s="23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53"/>
      <c r="BD34" s="2"/>
      <c r="BE34" s="2"/>
      <c r="BF34" s="2"/>
      <c r="BG34" s="2"/>
      <c r="BH34" s="2"/>
      <c r="BI34" s="2"/>
      <c r="BJ34" s="2"/>
      <c r="BK34" s="2"/>
      <c r="BL34" s="254"/>
    </row>
    <row r="35" spans="2:64" ht="31.5" customHeight="1">
      <c r="B35" s="2"/>
      <c r="C35" s="220"/>
      <c r="D35" s="224"/>
      <c r="E35" s="255"/>
      <c r="F35" s="533"/>
      <c r="G35" s="525"/>
      <c r="H35" s="274">
        <v>5</v>
      </c>
      <c r="I35" s="534" t="s">
        <v>165</v>
      </c>
      <c r="J35" s="525"/>
      <c r="K35" s="288"/>
      <c r="L35" s="311" t="s">
        <v>12</v>
      </c>
      <c r="M35" s="316">
        <v>0.05</v>
      </c>
      <c r="N35" s="548">
        <f t="shared" si="1"/>
        <v>0.05</v>
      </c>
      <c r="O35" s="545"/>
      <c r="P35" s="546">
        <f>[1]CÁLCULOS!I32</f>
        <v>0.15000000000000002</v>
      </c>
      <c r="Q35" s="256"/>
      <c r="R35" s="23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53"/>
      <c r="BD35" s="2"/>
      <c r="BE35" s="2"/>
      <c r="BF35" s="2"/>
      <c r="BG35" s="2"/>
      <c r="BH35" s="2"/>
      <c r="BI35" s="2"/>
      <c r="BJ35" s="2"/>
      <c r="BK35" s="2"/>
      <c r="BL35" s="254"/>
    </row>
    <row r="36" spans="2:64" ht="15" customHeight="1">
      <c r="B36" s="2"/>
      <c r="C36" s="220"/>
      <c r="D36" s="224"/>
      <c r="E36" s="255"/>
      <c r="F36" s="317"/>
      <c r="G36" s="318"/>
      <c r="H36" s="318"/>
      <c r="I36" s="318"/>
      <c r="J36" s="318"/>
      <c r="K36" s="318"/>
      <c r="L36" s="298" t="str">
        <f>CÁLCULOS!$J$20</f>
        <v/>
      </c>
      <c r="M36" s="299">
        <f>SUM(M25:M35)</f>
        <v>1</v>
      </c>
      <c r="N36" s="318"/>
      <c r="O36" s="318"/>
      <c r="P36" s="318"/>
      <c r="Q36" s="256"/>
      <c r="R36" s="23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19"/>
      <c r="BD36" s="320"/>
      <c r="BE36" s="321"/>
      <c r="BF36" s="321"/>
      <c r="BG36" s="321"/>
      <c r="BH36" s="321"/>
      <c r="BI36" s="321"/>
      <c r="BJ36" s="321"/>
      <c r="BK36" s="320"/>
      <c r="BL36" s="322"/>
    </row>
    <row r="37" spans="2:64" ht="24.75" customHeight="1">
      <c r="B37" s="2"/>
      <c r="C37" s="220"/>
      <c r="D37" s="224"/>
      <c r="E37" s="255"/>
      <c r="F37" s="234"/>
      <c r="G37" s="235"/>
      <c r="H37" s="236" t="s">
        <v>166</v>
      </c>
      <c r="I37" s="236"/>
      <c r="J37" s="236"/>
      <c r="K37" s="236"/>
      <c r="L37" s="237"/>
      <c r="M37" s="237"/>
      <c r="N37" s="237"/>
      <c r="O37" s="237"/>
      <c r="P37" s="234"/>
      <c r="Q37" s="256"/>
      <c r="R37" s="23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2:64" ht="9.75" customHeight="1">
      <c r="B38" s="2"/>
      <c r="C38" s="220"/>
      <c r="D38" s="224"/>
      <c r="E38" s="255"/>
      <c r="F38" s="317"/>
      <c r="G38" s="318"/>
      <c r="H38" s="318"/>
      <c r="I38" s="318"/>
      <c r="J38" s="318"/>
      <c r="K38" s="318"/>
      <c r="L38" s="298"/>
      <c r="M38" s="299"/>
      <c r="N38" s="318"/>
      <c r="O38" s="318"/>
      <c r="P38" s="318"/>
      <c r="Q38" s="256"/>
      <c r="R38" s="23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2:64" ht="15" customHeight="1">
      <c r="B39" s="2"/>
      <c r="C39" s="220"/>
      <c r="D39" s="224"/>
      <c r="E39" s="255"/>
      <c r="F39" s="554"/>
      <c r="G39" s="555"/>
      <c r="H39" s="555"/>
      <c r="I39" s="555"/>
      <c r="J39" s="555"/>
      <c r="K39" s="555"/>
      <c r="L39" s="556"/>
      <c r="M39" s="557"/>
      <c r="N39" s="555"/>
      <c r="O39" s="555"/>
      <c r="P39" s="555"/>
      <c r="Q39" s="256"/>
      <c r="R39" s="23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2:64" ht="15" customHeight="1">
      <c r="B40" s="2"/>
      <c r="C40" s="220"/>
      <c r="D40" s="224"/>
      <c r="E40" s="255"/>
      <c r="F40" s="554"/>
      <c r="G40" s="555"/>
      <c r="H40" s="555"/>
      <c r="I40" s="555"/>
      <c r="J40" s="555"/>
      <c r="K40" s="555"/>
      <c r="L40" s="556"/>
      <c r="M40" s="557"/>
      <c r="N40" s="555"/>
      <c r="O40" s="555"/>
      <c r="P40" s="555"/>
      <c r="Q40" s="256"/>
      <c r="R40" s="23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2:64" ht="15" customHeight="1">
      <c r="B41" s="2"/>
      <c r="C41" s="220"/>
      <c r="D41" s="224"/>
      <c r="E41" s="255"/>
      <c r="F41" s="554"/>
      <c r="G41" s="555"/>
      <c r="H41" s="555"/>
      <c r="I41" s="555"/>
      <c r="J41" s="555"/>
      <c r="K41" s="555"/>
      <c r="L41" s="556"/>
      <c r="M41" s="557"/>
      <c r="N41" s="555"/>
      <c r="O41" s="555"/>
      <c r="P41" s="555"/>
      <c r="Q41" s="256"/>
      <c r="R41" s="23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2:64" ht="15" customHeight="1">
      <c r="B42" s="2"/>
      <c r="C42" s="220"/>
      <c r="D42" s="224"/>
      <c r="E42" s="255"/>
      <c r="F42" s="554"/>
      <c r="G42" s="555"/>
      <c r="H42" s="555"/>
      <c r="I42" s="555"/>
      <c r="J42" s="555"/>
      <c r="K42" s="555"/>
      <c r="L42" s="556"/>
      <c r="M42" s="557"/>
      <c r="N42" s="555"/>
      <c r="O42" s="555"/>
      <c r="P42" s="555"/>
      <c r="Q42" s="256"/>
      <c r="R42" s="23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2:64" ht="15" customHeight="1">
      <c r="B43" s="2"/>
      <c r="C43" s="220"/>
      <c r="D43" s="224"/>
      <c r="E43" s="255"/>
      <c r="F43" s="554"/>
      <c r="G43" s="555"/>
      <c r="H43" s="555"/>
      <c r="I43" s="555"/>
      <c r="J43" s="555"/>
      <c r="K43" s="555"/>
      <c r="L43" s="556"/>
      <c r="M43" s="557"/>
      <c r="N43" s="555"/>
      <c r="O43" s="555"/>
      <c r="P43" s="555"/>
      <c r="Q43" s="256"/>
      <c r="R43" s="23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2:64" ht="15" customHeight="1">
      <c r="B44" s="2"/>
      <c r="C44" s="220"/>
      <c r="D44" s="224"/>
      <c r="E44" s="255"/>
      <c r="F44" s="554"/>
      <c r="G44" s="555"/>
      <c r="H44" s="555"/>
      <c r="I44" s="555"/>
      <c r="J44" s="555"/>
      <c r="K44" s="555"/>
      <c r="L44" s="556"/>
      <c r="M44" s="557"/>
      <c r="N44" s="555"/>
      <c r="O44" s="555"/>
      <c r="P44" s="555"/>
      <c r="Q44" s="256"/>
      <c r="R44" s="23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2:64" ht="15" customHeight="1">
      <c r="B45" s="2"/>
      <c r="C45" s="220"/>
      <c r="D45" s="224"/>
      <c r="E45" s="255"/>
      <c r="F45" s="554"/>
      <c r="G45" s="555"/>
      <c r="H45" s="555"/>
      <c r="I45" s="555"/>
      <c r="J45" s="555"/>
      <c r="K45" s="555"/>
      <c r="L45" s="556"/>
      <c r="M45" s="557"/>
      <c r="N45" s="555"/>
      <c r="O45" s="555"/>
      <c r="P45" s="555"/>
      <c r="Q45" s="256"/>
      <c r="R45" s="23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2:64" ht="15" customHeight="1">
      <c r="B46" s="2"/>
      <c r="C46" s="220"/>
      <c r="D46" s="224"/>
      <c r="E46" s="255"/>
      <c r="F46" s="554"/>
      <c r="G46" s="555"/>
      <c r="H46" s="555"/>
      <c r="I46" s="555"/>
      <c r="J46" s="555"/>
      <c r="K46" s="555"/>
      <c r="L46" s="556"/>
      <c r="M46" s="557"/>
      <c r="N46" s="555"/>
      <c r="O46" s="555"/>
      <c r="P46" s="555"/>
      <c r="Q46" s="256"/>
      <c r="R46" s="23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2:64" ht="15" customHeight="1">
      <c r="B47" s="2"/>
      <c r="C47" s="220"/>
      <c r="D47" s="224"/>
      <c r="E47" s="255"/>
      <c r="F47" s="554"/>
      <c r="G47" s="555"/>
      <c r="H47" s="555"/>
      <c r="I47" s="555"/>
      <c r="J47" s="555"/>
      <c r="K47" s="555"/>
      <c r="L47" s="556"/>
      <c r="M47" s="557"/>
      <c r="N47" s="555"/>
      <c r="O47" s="555"/>
      <c r="P47" s="555"/>
      <c r="Q47" s="256"/>
      <c r="R47" s="23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2:64" ht="15" customHeight="1">
      <c r="B48" s="2"/>
      <c r="C48" s="220"/>
      <c r="D48" s="224"/>
      <c r="E48" s="255"/>
      <c r="F48" s="554"/>
      <c r="G48" s="555"/>
      <c r="H48" s="555"/>
      <c r="I48" s="555"/>
      <c r="J48" s="555"/>
      <c r="K48" s="555"/>
      <c r="L48" s="556"/>
      <c r="M48" s="557"/>
      <c r="N48" s="555"/>
      <c r="O48" s="555"/>
      <c r="P48" s="555"/>
      <c r="Q48" s="256"/>
      <c r="R48" s="23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" customHeight="1">
      <c r="B49" s="2"/>
      <c r="C49" s="220"/>
      <c r="D49" s="224"/>
      <c r="E49" s="255"/>
      <c r="F49" s="554"/>
      <c r="G49" s="555"/>
      <c r="H49" s="555"/>
      <c r="I49" s="555"/>
      <c r="J49" s="555"/>
      <c r="K49" s="555"/>
      <c r="L49" s="556"/>
      <c r="M49" s="557"/>
      <c r="N49" s="555"/>
      <c r="O49" s="555"/>
      <c r="P49" s="555"/>
      <c r="Q49" s="256"/>
      <c r="R49" s="23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" customHeight="1">
      <c r="B50" s="2"/>
      <c r="C50" s="220"/>
      <c r="D50" s="224"/>
      <c r="E50" s="255"/>
      <c r="F50" s="554"/>
      <c r="G50" s="555"/>
      <c r="H50" s="555"/>
      <c r="I50" s="555"/>
      <c r="J50" s="555"/>
      <c r="K50" s="555"/>
      <c r="L50" s="556"/>
      <c r="M50" s="557"/>
      <c r="N50" s="555"/>
      <c r="O50" s="555"/>
      <c r="P50" s="555"/>
      <c r="Q50" s="256"/>
      <c r="R50" s="23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" customHeight="1">
      <c r="B51" s="2"/>
      <c r="C51" s="220"/>
      <c r="D51" s="224"/>
      <c r="E51" s="255"/>
      <c r="F51" s="554"/>
      <c r="G51" s="555"/>
      <c r="H51" s="555"/>
      <c r="I51" s="555"/>
      <c r="J51" s="555"/>
      <c r="K51" s="555"/>
      <c r="L51" s="556"/>
      <c r="M51" s="557"/>
      <c r="N51" s="555"/>
      <c r="O51" s="555"/>
      <c r="P51" s="555"/>
      <c r="Q51" s="256"/>
      <c r="R51" s="23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" customHeight="1">
      <c r="B52" s="2"/>
      <c r="C52" s="220"/>
      <c r="D52" s="224"/>
      <c r="E52" s="255"/>
      <c r="F52" s="554"/>
      <c r="G52" s="555"/>
      <c r="H52" s="555"/>
      <c r="I52" s="555"/>
      <c r="J52" s="555"/>
      <c r="K52" s="555"/>
      <c r="L52" s="556"/>
      <c r="M52" s="557"/>
      <c r="N52" s="555"/>
      <c r="O52" s="555"/>
      <c r="P52" s="555"/>
      <c r="Q52" s="256"/>
      <c r="R52" s="23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" customHeight="1">
      <c r="B53" s="2"/>
      <c r="C53" s="220"/>
      <c r="D53" s="224"/>
      <c r="E53" s="255"/>
      <c r="F53" s="554"/>
      <c r="G53" s="555"/>
      <c r="H53" s="555"/>
      <c r="I53" s="555"/>
      <c r="J53" s="555"/>
      <c r="K53" s="555"/>
      <c r="L53" s="556"/>
      <c r="M53" s="557"/>
      <c r="N53" s="555"/>
      <c r="O53" s="555"/>
      <c r="P53" s="555"/>
      <c r="Q53" s="256"/>
      <c r="R53" s="23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" customHeight="1">
      <c r="B54" s="2"/>
      <c r="C54" s="220"/>
      <c r="D54" s="224"/>
      <c r="E54" s="255"/>
      <c r="F54" s="554"/>
      <c r="G54" s="555"/>
      <c r="H54" s="555"/>
      <c r="I54" s="555"/>
      <c r="J54" s="555"/>
      <c r="K54" s="555"/>
      <c r="L54" s="556"/>
      <c r="M54" s="557"/>
      <c r="N54" s="555"/>
      <c r="O54" s="555"/>
      <c r="P54" s="555"/>
      <c r="Q54" s="256"/>
      <c r="R54" s="23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" customHeight="1">
      <c r="B55" s="2"/>
      <c r="C55" s="220"/>
      <c r="D55" s="224"/>
      <c r="E55" s="255"/>
      <c r="F55" s="554"/>
      <c r="G55" s="555"/>
      <c r="H55" s="555"/>
      <c r="I55" s="555"/>
      <c r="J55" s="555"/>
      <c r="K55" s="555"/>
      <c r="L55" s="556"/>
      <c r="M55" s="557"/>
      <c r="N55" s="555"/>
      <c r="O55" s="555"/>
      <c r="P55" s="555"/>
      <c r="Q55" s="256"/>
      <c r="R55" s="23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" customHeight="1">
      <c r="B56" s="2"/>
      <c r="C56" s="220"/>
      <c r="D56" s="224"/>
      <c r="E56" s="255"/>
      <c r="F56" s="554"/>
      <c r="G56" s="555"/>
      <c r="H56" s="555"/>
      <c r="I56" s="555"/>
      <c r="J56" s="555"/>
      <c r="K56" s="555"/>
      <c r="L56" s="556"/>
      <c r="M56" s="557"/>
      <c r="N56" s="555"/>
      <c r="O56" s="555"/>
      <c r="P56" s="555"/>
      <c r="Q56" s="256"/>
      <c r="R56" s="23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6" customHeight="1">
      <c r="B57" s="2"/>
      <c r="C57" s="220"/>
      <c r="D57" s="224"/>
      <c r="E57" s="255"/>
      <c r="F57" s="554"/>
      <c r="G57" s="555"/>
      <c r="H57" s="555"/>
      <c r="I57" s="555"/>
      <c r="J57" s="555"/>
      <c r="K57" s="555"/>
      <c r="L57" s="556"/>
      <c r="M57" s="557"/>
      <c r="N57" s="555"/>
      <c r="O57" s="555"/>
      <c r="P57" s="555"/>
      <c r="Q57" s="256"/>
      <c r="R57" s="23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2.75" customHeight="1">
      <c r="B58" s="2"/>
      <c r="C58" s="220"/>
      <c r="D58" s="224"/>
      <c r="E58" s="323"/>
      <c r="F58" s="324"/>
      <c r="G58" s="324"/>
      <c r="H58" s="324"/>
      <c r="I58" s="324"/>
      <c r="J58" s="324"/>
      <c r="K58" s="325"/>
      <c r="L58" s="325"/>
      <c r="M58" s="325"/>
      <c r="N58" s="325"/>
      <c r="O58" s="326"/>
      <c r="P58" s="325"/>
      <c r="Q58" s="327"/>
      <c r="R58" s="23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9.75" customHeight="1">
      <c r="B59" s="2"/>
      <c r="C59" s="220"/>
      <c r="D59" s="328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29"/>
      <c r="Q59" s="329"/>
      <c r="R59" s="33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3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3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3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3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3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3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3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3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3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3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3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3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3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3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3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3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3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3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3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3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3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3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3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3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3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3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3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3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3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3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3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3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3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3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3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3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3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3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3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3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3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3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3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3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3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3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3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3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3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3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3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3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3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3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3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3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3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3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3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3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3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3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3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3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3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3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3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3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3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3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3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3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3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3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3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3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3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3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3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3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3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3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3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3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3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3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3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3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3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3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3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3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3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3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3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3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3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3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3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3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3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3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3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3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3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3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3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3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3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3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 ht="24.75" customHeight="1">
      <c r="B170" s="2"/>
      <c r="C170" s="220"/>
      <c r="D170" s="535" t="s">
        <v>167</v>
      </c>
      <c r="E170" s="470"/>
      <c r="F170" s="470"/>
      <c r="G170" s="470"/>
      <c r="H170" s="470"/>
      <c r="I170" s="470"/>
      <c r="J170" s="470"/>
      <c r="K170" s="470"/>
      <c r="L170" s="470"/>
      <c r="M170" s="470"/>
      <c r="N170" s="470"/>
      <c r="O170" s="470"/>
      <c r="P170" s="470"/>
      <c r="Q170" s="470"/>
      <c r="R170" s="536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 ht="12.75" customHeight="1">
      <c r="B171" s="2"/>
      <c r="C171" s="220"/>
      <c r="D171" s="333"/>
      <c r="E171" s="334"/>
      <c r="F171" s="334"/>
      <c r="G171" s="335"/>
      <c r="H171" s="335"/>
      <c r="I171" s="335"/>
      <c r="J171" s="335"/>
      <c r="K171" s="335"/>
      <c r="L171" s="335"/>
      <c r="M171" s="335"/>
      <c r="N171" s="335"/>
      <c r="O171" s="336"/>
      <c r="P171" s="335"/>
      <c r="Q171" s="334"/>
      <c r="R171" s="337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 ht="12.75" customHeight="1">
      <c r="B172" s="2"/>
      <c r="C172" s="220"/>
      <c r="D172" s="333"/>
      <c r="E172" s="338" t="s">
        <v>168</v>
      </c>
      <c r="F172" s="334"/>
      <c r="G172" s="335"/>
      <c r="H172" s="335"/>
      <c r="I172" s="335"/>
      <c r="J172" s="335"/>
      <c r="K172" s="335"/>
      <c r="L172" s="335"/>
      <c r="M172" s="335"/>
      <c r="N172" s="335"/>
      <c r="O172" s="336"/>
      <c r="P172" s="335"/>
      <c r="Q172" s="334"/>
      <c r="R172" s="337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 ht="12.75" customHeight="1">
      <c r="B173" s="2"/>
      <c r="C173" s="220"/>
      <c r="D173" s="333"/>
      <c r="E173" s="334" t="s">
        <v>169</v>
      </c>
      <c r="F173" s="334"/>
      <c r="G173" s="335"/>
      <c r="H173" s="335"/>
      <c r="I173" s="335"/>
      <c r="J173" s="335"/>
      <c r="K173" s="335"/>
      <c r="L173" s="335"/>
      <c r="M173" s="335"/>
      <c r="N173" s="335"/>
      <c r="O173" s="336"/>
      <c r="P173" s="335"/>
      <c r="Q173" s="334"/>
      <c r="R173" s="337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 ht="12.75" customHeight="1">
      <c r="B174" s="2"/>
      <c r="C174" s="220"/>
      <c r="D174" s="333"/>
      <c r="E174" s="334"/>
      <c r="F174" s="334"/>
      <c r="G174" s="335"/>
      <c r="H174" s="335"/>
      <c r="I174" s="335"/>
      <c r="J174" s="335"/>
      <c r="K174" s="335"/>
      <c r="L174" s="335"/>
      <c r="M174" s="335"/>
      <c r="N174" s="335"/>
      <c r="O174" s="336"/>
      <c r="P174" s="335"/>
      <c r="Q174" s="334"/>
      <c r="R174" s="337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 ht="12.75" customHeight="1">
      <c r="B175" s="2"/>
      <c r="C175" s="220"/>
      <c r="D175" s="333"/>
      <c r="E175" s="338" t="s">
        <v>170</v>
      </c>
      <c r="F175" s="334"/>
      <c r="G175" s="335"/>
      <c r="H175" s="335"/>
      <c r="I175" s="335"/>
      <c r="J175" s="335"/>
      <c r="K175" s="335"/>
      <c r="L175" s="335"/>
      <c r="M175" s="335"/>
      <c r="N175" s="335"/>
      <c r="O175" s="336"/>
      <c r="P175" s="335"/>
      <c r="Q175" s="334"/>
      <c r="R175" s="337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 ht="15.75" customHeight="1">
      <c r="B176" s="2"/>
      <c r="C176" s="220"/>
      <c r="D176" s="333"/>
      <c r="E176" s="339" t="s">
        <v>171</v>
      </c>
      <c r="F176" s="334"/>
      <c r="G176" s="335"/>
      <c r="H176" s="335"/>
      <c r="I176" s="335"/>
      <c r="J176" s="335"/>
      <c r="K176" s="335"/>
      <c r="L176" s="335"/>
      <c r="M176" s="335"/>
      <c r="N176" s="335"/>
      <c r="O176" s="336"/>
      <c r="P176" s="335"/>
      <c r="Q176" s="334"/>
      <c r="R176" s="337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2:64" ht="12.75" customHeight="1">
      <c r="B177" s="2"/>
      <c r="C177" s="220"/>
      <c r="D177" s="333"/>
      <c r="E177" s="334" t="s">
        <v>172</v>
      </c>
      <c r="F177" s="334"/>
      <c r="G177" s="335"/>
      <c r="H177" s="335"/>
      <c r="I177" s="335"/>
      <c r="J177" s="335"/>
      <c r="K177" s="335"/>
      <c r="L177" s="335"/>
      <c r="M177" s="335"/>
      <c r="N177" s="335"/>
      <c r="O177" s="336"/>
      <c r="P177" s="335"/>
      <c r="Q177" s="334"/>
      <c r="R177" s="337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2:64" ht="12.75" customHeight="1">
      <c r="B178" s="2"/>
      <c r="C178" s="220"/>
      <c r="D178" s="333"/>
      <c r="E178" s="334" t="s">
        <v>173</v>
      </c>
      <c r="F178" s="334"/>
      <c r="G178" s="335"/>
      <c r="H178" s="335"/>
      <c r="I178" s="335"/>
      <c r="J178" s="335"/>
      <c r="K178" s="335"/>
      <c r="L178" s="335"/>
      <c r="M178" s="335"/>
      <c r="N178" s="335"/>
      <c r="O178" s="336"/>
      <c r="P178" s="335"/>
      <c r="Q178" s="334"/>
      <c r="R178" s="337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2:64" ht="15" customHeight="1">
      <c r="B179" s="2"/>
      <c r="C179" s="220"/>
      <c r="D179" s="333"/>
      <c r="E179" s="339" t="s">
        <v>174</v>
      </c>
      <c r="F179" s="334"/>
      <c r="G179" s="335"/>
      <c r="H179" s="335"/>
      <c r="I179" s="335"/>
      <c r="J179" s="335"/>
      <c r="K179" s="335"/>
      <c r="L179" s="335"/>
      <c r="M179" s="335"/>
      <c r="N179" s="335"/>
      <c r="O179" s="336"/>
      <c r="P179" s="335"/>
      <c r="Q179" s="334"/>
      <c r="R179" s="337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2:64" ht="12.75" customHeight="1">
      <c r="B180" s="2"/>
      <c r="C180" s="220"/>
      <c r="D180" s="333"/>
      <c r="E180" s="334" t="s">
        <v>175</v>
      </c>
      <c r="F180" s="334"/>
      <c r="G180" s="335"/>
      <c r="H180" s="335"/>
      <c r="I180" s="335"/>
      <c r="J180" s="335"/>
      <c r="K180" s="335"/>
      <c r="L180" s="335"/>
      <c r="M180" s="335"/>
      <c r="N180" s="335"/>
      <c r="O180" s="336"/>
      <c r="P180" s="335"/>
      <c r="Q180" s="334"/>
      <c r="R180" s="337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2:64" ht="12.75" customHeight="1">
      <c r="B181" s="2"/>
      <c r="C181" s="220"/>
      <c r="D181" s="333"/>
      <c r="E181" s="334" t="s">
        <v>176</v>
      </c>
      <c r="F181" s="334"/>
      <c r="G181" s="335"/>
      <c r="H181" s="335"/>
      <c r="I181" s="335"/>
      <c r="J181" s="335"/>
      <c r="K181" s="335"/>
      <c r="L181" s="335"/>
      <c r="M181" s="335"/>
      <c r="N181" s="335"/>
      <c r="O181" s="336"/>
      <c r="P181" s="335"/>
      <c r="Q181" s="334"/>
      <c r="R181" s="337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2:64" ht="16.5" customHeight="1">
      <c r="B182" s="2"/>
      <c r="C182" s="220"/>
      <c r="D182" s="333"/>
      <c r="E182" s="339" t="s">
        <v>177</v>
      </c>
      <c r="F182" s="334"/>
      <c r="G182" s="335"/>
      <c r="H182" s="335"/>
      <c r="I182" s="335"/>
      <c r="J182" s="335"/>
      <c r="K182" s="335"/>
      <c r="L182" s="335"/>
      <c r="M182" s="335"/>
      <c r="N182" s="335"/>
      <c r="O182" s="336"/>
      <c r="P182" s="335"/>
      <c r="Q182" s="334"/>
      <c r="R182" s="337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2:64" ht="12.75" customHeight="1">
      <c r="B183" s="2"/>
      <c r="C183" s="220"/>
      <c r="D183" s="333"/>
      <c r="E183" s="334" t="s">
        <v>178</v>
      </c>
      <c r="F183" s="334"/>
      <c r="G183" s="335"/>
      <c r="H183" s="335"/>
      <c r="I183" s="335"/>
      <c r="J183" s="335"/>
      <c r="K183" s="335"/>
      <c r="L183" s="335"/>
      <c r="M183" s="335"/>
      <c r="N183" s="335"/>
      <c r="O183" s="336"/>
      <c r="P183" s="335"/>
      <c r="Q183" s="334"/>
      <c r="R183" s="33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2:64" ht="17.25" customHeight="1">
      <c r="B184" s="2"/>
      <c r="C184" s="220"/>
      <c r="D184" s="333"/>
      <c r="E184" s="339" t="s">
        <v>179</v>
      </c>
      <c r="F184" s="334"/>
      <c r="G184" s="335"/>
      <c r="H184" s="335"/>
      <c r="I184" s="335"/>
      <c r="J184" s="335"/>
      <c r="K184" s="335"/>
      <c r="L184" s="335"/>
      <c r="M184" s="335"/>
      <c r="N184" s="335"/>
      <c r="O184" s="336"/>
      <c r="P184" s="335"/>
      <c r="Q184" s="334"/>
      <c r="R184" s="33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2:64" ht="3.75" customHeight="1">
      <c r="B185" s="2"/>
      <c r="C185" s="220"/>
      <c r="D185" s="333"/>
      <c r="E185" s="334"/>
      <c r="F185" s="334"/>
      <c r="G185" s="335"/>
      <c r="H185" s="335"/>
      <c r="I185" s="335"/>
      <c r="J185" s="335"/>
      <c r="K185" s="335"/>
      <c r="L185" s="335"/>
      <c r="M185" s="335"/>
      <c r="N185" s="335"/>
      <c r="O185" s="336"/>
      <c r="P185" s="335"/>
      <c r="Q185" s="334"/>
      <c r="R185" s="33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2:64" ht="12.75" customHeight="1">
      <c r="B186" s="2"/>
      <c r="C186" s="220"/>
      <c r="D186" s="333"/>
      <c r="E186" s="340" t="s">
        <v>180</v>
      </c>
      <c r="F186" s="334"/>
      <c r="G186" s="335"/>
      <c r="H186" s="335"/>
      <c r="I186" s="335"/>
      <c r="J186" s="335"/>
      <c r="K186" s="335"/>
      <c r="L186" s="335"/>
      <c r="M186" s="335"/>
      <c r="N186" s="335"/>
      <c r="O186" s="336"/>
      <c r="P186" s="335"/>
      <c r="Q186" s="334"/>
      <c r="R186" s="33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2:64" ht="14.25" customHeight="1">
      <c r="B187" s="2"/>
      <c r="C187" s="220"/>
      <c r="D187" s="333"/>
      <c r="E187" s="340" t="s">
        <v>181</v>
      </c>
      <c r="F187" s="334"/>
      <c r="G187" s="335"/>
      <c r="H187" s="335"/>
      <c r="I187" s="335"/>
      <c r="J187" s="335"/>
      <c r="K187" s="335"/>
      <c r="L187" s="335"/>
      <c r="M187" s="335"/>
      <c r="N187" s="335"/>
      <c r="O187" s="336"/>
      <c r="P187" s="335"/>
      <c r="Q187" s="334"/>
      <c r="R187" s="33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2:64" ht="12.75" customHeight="1">
      <c r="B188" s="2"/>
      <c r="C188" s="220"/>
      <c r="D188" s="333"/>
      <c r="E188" s="334"/>
      <c r="F188" s="334"/>
      <c r="G188" s="335"/>
      <c r="H188" s="335"/>
      <c r="I188" s="335"/>
      <c r="J188" s="335"/>
      <c r="K188" s="335"/>
      <c r="L188" s="335"/>
      <c r="M188" s="335"/>
      <c r="N188" s="335"/>
      <c r="O188" s="336"/>
      <c r="P188" s="335"/>
      <c r="Q188" s="334"/>
      <c r="R188" s="33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2:64" ht="12.75" customHeight="1">
      <c r="B189" s="2"/>
      <c r="C189" s="220"/>
      <c r="D189" s="333"/>
      <c r="E189" s="338" t="s">
        <v>182</v>
      </c>
      <c r="F189" s="334"/>
      <c r="G189" s="335"/>
      <c r="H189" s="335"/>
      <c r="I189" s="335"/>
      <c r="J189" s="335"/>
      <c r="K189" s="335"/>
      <c r="L189" s="335"/>
      <c r="M189" s="335"/>
      <c r="N189" s="335"/>
      <c r="O189" s="336"/>
      <c r="P189" s="335"/>
      <c r="Q189" s="334"/>
      <c r="R189" s="33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2:64" ht="12.75" customHeight="1">
      <c r="B190" s="2"/>
      <c r="C190" s="220"/>
      <c r="D190" s="333"/>
      <c r="E190" s="334" t="s">
        <v>183</v>
      </c>
      <c r="F190" s="334"/>
      <c r="G190" s="335"/>
      <c r="H190" s="335"/>
      <c r="I190" s="335"/>
      <c r="J190" s="335"/>
      <c r="K190" s="335"/>
      <c r="L190" s="335"/>
      <c r="M190" s="335"/>
      <c r="N190" s="335"/>
      <c r="O190" s="336"/>
      <c r="P190" s="335"/>
      <c r="Q190" s="334"/>
      <c r="R190" s="33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2:64" ht="12.75" customHeight="1">
      <c r="B191" s="2"/>
      <c r="C191" s="220"/>
      <c r="D191" s="333"/>
      <c r="E191" s="334" t="s">
        <v>184</v>
      </c>
      <c r="F191" s="334"/>
      <c r="G191" s="335"/>
      <c r="H191" s="335"/>
      <c r="I191" s="335"/>
      <c r="J191" s="335"/>
      <c r="K191" s="335"/>
      <c r="L191" s="335"/>
      <c r="M191" s="335"/>
      <c r="N191" s="335"/>
      <c r="O191" s="336"/>
      <c r="P191" s="335"/>
      <c r="Q191" s="334"/>
      <c r="R191" s="33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2:64" ht="12.75" customHeight="1">
      <c r="B192" s="2"/>
      <c r="C192" s="220"/>
      <c r="D192" s="333"/>
      <c r="E192" s="339"/>
      <c r="F192" s="334"/>
      <c r="G192" s="335"/>
      <c r="H192" s="335"/>
      <c r="I192" s="335"/>
      <c r="J192" s="335"/>
      <c r="K192" s="335"/>
      <c r="L192" s="335"/>
      <c r="M192" s="335"/>
      <c r="N192" s="335"/>
      <c r="O192" s="336"/>
      <c r="P192" s="335"/>
      <c r="Q192" s="334"/>
      <c r="R192" s="33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2:64" ht="12.75" customHeight="1">
      <c r="B193" s="2"/>
      <c r="C193" s="220"/>
      <c r="D193" s="333"/>
      <c r="E193" s="341" t="s">
        <v>185</v>
      </c>
      <c r="F193" s="334"/>
      <c r="G193" s="335"/>
      <c r="H193" s="335"/>
      <c r="I193" s="335"/>
      <c r="J193" s="335"/>
      <c r="K193" s="335"/>
      <c r="L193" s="335"/>
      <c r="M193" s="335"/>
      <c r="N193" s="335"/>
      <c r="O193" s="336"/>
      <c r="P193" s="335"/>
      <c r="Q193" s="334"/>
      <c r="R193" s="33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2:64" ht="12.75" customHeight="1">
      <c r="B194" s="2"/>
      <c r="C194" s="220"/>
      <c r="D194" s="342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4"/>
      <c r="P194" s="343"/>
      <c r="Q194" s="343"/>
      <c r="R194" s="345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2:64" ht="12.75" customHeight="1">
      <c r="B195" s="2"/>
      <c r="C195" s="220"/>
      <c r="D195" s="115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7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2:64" ht="12.75" customHeight="1">
      <c r="B196" s="2"/>
      <c r="C196" s="220"/>
      <c r="D196" s="118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119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2:64" ht="12.75" customHeight="1">
      <c r="B197" s="2"/>
      <c r="C197" s="220"/>
      <c r="D197" s="118"/>
      <c r="E197" s="346"/>
      <c r="F197" s="346"/>
      <c r="G197" s="346"/>
      <c r="H197" s="537" t="s">
        <v>186</v>
      </c>
      <c r="I197" s="470"/>
      <c r="J197" s="470"/>
      <c r="K197" s="470"/>
      <c r="L197" s="470"/>
      <c r="M197" s="471"/>
      <c r="N197" s="347"/>
      <c r="O197" s="347"/>
      <c r="P197" s="347"/>
      <c r="Q197" s="347"/>
      <c r="R197" s="348"/>
      <c r="S197" s="349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2:64" ht="12.75" customHeight="1">
      <c r="B198" s="2"/>
      <c r="C198" s="220"/>
      <c r="D198" s="118"/>
      <c r="E198" s="74"/>
      <c r="F198" s="74"/>
      <c r="G198" s="74"/>
      <c r="H198" s="74"/>
      <c r="I198" s="218"/>
      <c r="J198" s="218"/>
      <c r="K198" s="218"/>
      <c r="L198" s="218"/>
      <c r="M198" s="218"/>
      <c r="N198" s="218"/>
      <c r="O198" s="218"/>
      <c r="P198" s="218"/>
      <c r="Q198" s="218"/>
      <c r="R198" s="119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2:64" ht="12.75" customHeight="1">
      <c r="B199" s="2"/>
      <c r="C199" s="220"/>
      <c r="D199" s="118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119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2:64" ht="12.75" customHeight="1">
      <c r="B200" s="2"/>
      <c r="C200" s="220"/>
      <c r="D200" s="118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119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2:64" ht="12.75" customHeight="1">
      <c r="B201" s="2"/>
      <c r="C201" s="220"/>
      <c r="D201" s="118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119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2:64" ht="12.75" customHeight="1">
      <c r="B202" s="2"/>
      <c r="C202" s="220"/>
      <c r="D202" s="118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119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2:64" ht="12.75" customHeight="1">
      <c r="B203" s="2"/>
      <c r="C203" s="220"/>
      <c r="D203" s="118"/>
      <c r="E203" s="74"/>
      <c r="F203" s="74"/>
      <c r="G203" s="350" t="s">
        <v>83</v>
      </c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119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2:64" ht="12.75" customHeight="1">
      <c r="B204" s="2"/>
      <c r="C204" s="220"/>
      <c r="D204" s="118"/>
      <c r="E204" s="122"/>
      <c r="F204" s="122"/>
      <c r="G204" s="350" t="s">
        <v>139</v>
      </c>
      <c r="H204" s="121"/>
      <c r="I204" s="74"/>
      <c r="J204" s="121"/>
      <c r="K204" s="121"/>
      <c r="L204" s="121"/>
      <c r="M204" s="121"/>
      <c r="N204" s="121"/>
      <c r="O204" s="121"/>
      <c r="P204" s="121"/>
      <c r="Q204" s="121"/>
      <c r="R204" s="119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2:64" ht="12.75" customHeight="1">
      <c r="B205" s="2"/>
      <c r="C205" s="220"/>
      <c r="D205" s="118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119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2:64" ht="12.75" customHeight="1">
      <c r="B206" s="2"/>
      <c r="C206" s="220"/>
      <c r="D206" s="118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119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2:64" ht="12.75" customHeight="1">
      <c r="B207" s="2"/>
      <c r="C207" s="220"/>
      <c r="D207" s="123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5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2:64" ht="12.75" customHeight="1">
      <c r="B208" s="2"/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  <c r="M208" s="220"/>
      <c r="N208" s="220"/>
      <c r="O208" s="351"/>
      <c r="P208" s="220"/>
      <c r="Q208" s="220"/>
      <c r="R208" s="220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2:64" ht="12.75" customHeight="1">
      <c r="B209" s="2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351"/>
      <c r="P209" s="220"/>
      <c r="Q209" s="220"/>
      <c r="R209" s="220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2:64" ht="12.75" customHeight="1">
      <c r="B210" s="2"/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  <c r="O210" s="351"/>
      <c r="P210" s="220"/>
      <c r="Q210" s="220"/>
      <c r="R210" s="220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2:64" ht="12.75" customHeight="1">
      <c r="B211" s="2"/>
      <c r="C211" s="220"/>
      <c r="D211" s="220"/>
      <c r="E211" s="220"/>
      <c r="F211" s="220"/>
      <c r="G211" s="220"/>
      <c r="H211" s="220"/>
      <c r="I211" s="220"/>
      <c r="J211" s="220"/>
      <c r="K211" s="220"/>
      <c r="L211" s="220"/>
      <c r="M211" s="220"/>
      <c r="N211" s="220"/>
      <c r="O211" s="351"/>
      <c r="P211" s="220"/>
      <c r="Q211" s="220"/>
      <c r="R211" s="220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2:64" ht="12.75" customHeight="1">
      <c r="B212" s="2"/>
      <c r="C212" s="220"/>
      <c r="D212" s="220"/>
      <c r="E212" s="220"/>
      <c r="F212" s="220"/>
      <c r="G212" s="220"/>
      <c r="H212" s="220"/>
      <c r="I212" s="220"/>
      <c r="J212" s="220"/>
      <c r="K212" s="220"/>
      <c r="L212" s="220"/>
      <c r="M212" s="220"/>
      <c r="N212" s="220"/>
      <c r="O212" s="351"/>
      <c r="P212" s="220"/>
      <c r="Q212" s="220"/>
      <c r="R212" s="220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2:64" ht="12.75" customHeight="1">
      <c r="B213" s="2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351"/>
      <c r="P213" s="220"/>
      <c r="Q213" s="220"/>
      <c r="R213" s="220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2:64" ht="12.75" customHeight="1">
      <c r="B214" s="2"/>
      <c r="C214" s="220"/>
      <c r="D214" s="220"/>
      <c r="E214" s="220"/>
      <c r="F214" s="220"/>
      <c r="G214" s="220"/>
      <c r="H214" s="220"/>
      <c r="I214" s="220"/>
      <c r="J214" s="220"/>
      <c r="K214" s="220"/>
      <c r="L214" s="220"/>
      <c r="M214" s="220"/>
      <c r="N214" s="220"/>
      <c r="O214" s="351"/>
      <c r="P214" s="220"/>
      <c r="Q214" s="220"/>
      <c r="R214" s="220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2:64" ht="12.75" customHeight="1">
      <c r="B215" s="2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  <c r="O215" s="351"/>
      <c r="P215" s="220"/>
      <c r="Q215" s="220"/>
      <c r="R215" s="220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2:64" ht="12.75" customHeight="1">
      <c r="B216" s="2"/>
      <c r="C216" s="220"/>
      <c r="D216" s="220"/>
      <c r="E216" s="220"/>
      <c r="F216" s="220"/>
      <c r="G216" s="220"/>
      <c r="H216" s="220"/>
      <c r="I216" s="220"/>
      <c r="J216" s="220"/>
      <c r="K216" s="220"/>
      <c r="L216" s="220"/>
      <c r="M216" s="220"/>
      <c r="N216" s="220"/>
      <c r="O216" s="351"/>
      <c r="P216" s="220"/>
      <c r="Q216" s="220"/>
      <c r="R216" s="220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2:64" ht="12.75" customHeight="1">
      <c r="B217" s="2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351"/>
      <c r="P217" s="220"/>
      <c r="Q217" s="220"/>
      <c r="R217" s="220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2:64" ht="12.75" customHeight="1">
      <c r="B218" s="2"/>
      <c r="C218" s="220"/>
      <c r="D218" s="220"/>
      <c r="E218" s="220"/>
      <c r="F218" s="220"/>
      <c r="G218" s="220"/>
      <c r="H218" s="220"/>
      <c r="I218" s="220"/>
      <c r="J218" s="220"/>
      <c r="K218" s="220"/>
      <c r="L218" s="220"/>
      <c r="M218" s="220"/>
      <c r="N218" s="220"/>
      <c r="O218" s="351"/>
      <c r="P218" s="220"/>
      <c r="Q218" s="220"/>
      <c r="R218" s="220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2:64" ht="12.75" customHeight="1">
      <c r="B219" s="2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351"/>
      <c r="P219" s="220"/>
      <c r="Q219" s="220"/>
      <c r="R219" s="220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2:64" ht="12.75" customHeight="1">
      <c r="B220" s="2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351"/>
      <c r="P220" s="220"/>
      <c r="Q220" s="220"/>
      <c r="R220" s="220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2:64" ht="12.75" customHeight="1">
      <c r="B221" s="2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220"/>
      <c r="O221" s="351"/>
      <c r="P221" s="220"/>
      <c r="Q221" s="220"/>
      <c r="R221" s="220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2:64" ht="12.75" customHeight="1">
      <c r="B222" s="2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351"/>
      <c r="P222" s="220"/>
      <c r="Q222" s="220"/>
      <c r="R222" s="220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2:64" ht="12.75" customHeight="1">
      <c r="B223" s="2"/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0"/>
      <c r="O223" s="351"/>
      <c r="P223" s="220"/>
      <c r="Q223" s="220"/>
      <c r="R223" s="220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2:64" ht="12.75" customHeight="1">
      <c r="B224" s="2"/>
      <c r="C224" s="220"/>
      <c r="D224" s="220"/>
      <c r="E224" s="220"/>
      <c r="F224" s="220"/>
      <c r="G224" s="220"/>
      <c r="H224" s="220"/>
      <c r="I224" s="220"/>
      <c r="J224" s="220"/>
      <c r="K224" s="220"/>
      <c r="L224" s="220"/>
      <c r="M224" s="220"/>
      <c r="N224" s="220"/>
      <c r="O224" s="351"/>
      <c r="P224" s="220"/>
      <c r="Q224" s="220"/>
      <c r="R224" s="220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2:64" ht="12.75" customHeight="1">
      <c r="B225" s="2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351"/>
      <c r="P225" s="220"/>
      <c r="Q225" s="220"/>
      <c r="R225" s="220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2:64" ht="12.75" customHeight="1">
      <c r="B226" s="2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351"/>
      <c r="P226" s="220"/>
      <c r="Q226" s="220"/>
      <c r="R226" s="220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2:64" ht="12.75" customHeight="1">
      <c r="B227" s="2"/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351"/>
      <c r="P227" s="220"/>
      <c r="Q227" s="220"/>
      <c r="R227" s="220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2:64" ht="12.75" customHeight="1">
      <c r="B228" s="2"/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  <c r="M228" s="220"/>
      <c r="N228" s="220"/>
      <c r="O228" s="351"/>
      <c r="P228" s="220"/>
      <c r="Q228" s="220"/>
      <c r="R228" s="220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2:64" ht="12.75" customHeight="1">
      <c r="B229" s="2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351"/>
      <c r="P229" s="220"/>
      <c r="Q229" s="220"/>
      <c r="R229" s="220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2:64" ht="12.75" customHeight="1">
      <c r="B230" s="2"/>
      <c r="C230" s="220"/>
      <c r="D230" s="220"/>
      <c r="E230" s="220"/>
      <c r="F230" s="220"/>
      <c r="G230" s="220"/>
      <c r="H230" s="220"/>
      <c r="I230" s="220"/>
      <c r="J230" s="220"/>
      <c r="K230" s="220"/>
      <c r="L230" s="220"/>
      <c r="M230" s="220"/>
      <c r="N230" s="220"/>
      <c r="O230" s="351"/>
      <c r="P230" s="220"/>
      <c r="Q230" s="220"/>
      <c r="R230" s="220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2:64" ht="12.75" customHeight="1">
      <c r="B231" s="2"/>
      <c r="C231" s="220"/>
      <c r="D231" s="220"/>
      <c r="E231" s="220"/>
      <c r="F231" s="220"/>
      <c r="G231" s="220"/>
      <c r="H231" s="220"/>
      <c r="I231" s="220"/>
      <c r="J231" s="220"/>
      <c r="K231" s="220"/>
      <c r="L231" s="220"/>
      <c r="M231" s="220"/>
      <c r="N231" s="220"/>
      <c r="O231" s="351"/>
      <c r="P231" s="220"/>
      <c r="Q231" s="220"/>
      <c r="R231" s="220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2:64" ht="12.75" customHeight="1">
      <c r="B232" s="2"/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  <c r="O232" s="351"/>
      <c r="P232" s="220"/>
      <c r="Q232" s="220"/>
      <c r="R232" s="220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2:64" ht="12.75" customHeight="1">
      <c r="B233" s="2"/>
      <c r="C233" s="220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351"/>
      <c r="P233" s="220"/>
      <c r="Q233" s="220"/>
      <c r="R233" s="220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2:64" ht="12.75" customHeight="1">
      <c r="B234" s="2"/>
      <c r="C234" s="220"/>
      <c r="D234" s="220"/>
      <c r="E234" s="220"/>
      <c r="F234" s="220"/>
      <c r="G234" s="220"/>
      <c r="H234" s="220"/>
      <c r="I234" s="220"/>
      <c r="J234" s="220"/>
      <c r="K234" s="220"/>
      <c r="L234" s="220"/>
      <c r="M234" s="220"/>
      <c r="N234" s="220"/>
      <c r="O234" s="351"/>
      <c r="P234" s="220"/>
      <c r="Q234" s="220"/>
      <c r="R234" s="220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2:64" ht="12.75" customHeight="1">
      <c r="B235" s="2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351"/>
      <c r="P235" s="220"/>
      <c r="Q235" s="220"/>
      <c r="R235" s="220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2:64" ht="12.75" customHeight="1">
      <c r="B236" s="2"/>
      <c r="C236" s="220"/>
      <c r="D236" s="220"/>
      <c r="E236" s="220"/>
      <c r="F236" s="220"/>
      <c r="G236" s="220"/>
      <c r="H236" s="220"/>
      <c r="I236" s="220"/>
      <c r="J236" s="220"/>
      <c r="K236" s="220"/>
      <c r="L236" s="220"/>
      <c r="M236" s="220"/>
      <c r="N236" s="220"/>
      <c r="O236" s="351"/>
      <c r="P236" s="220"/>
      <c r="Q236" s="220"/>
      <c r="R236" s="22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2:64" ht="12.75" customHeight="1">
      <c r="B237" s="2"/>
      <c r="C237" s="220"/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20"/>
      <c r="O237" s="351"/>
      <c r="P237" s="220"/>
      <c r="Q237" s="220"/>
      <c r="R237" s="22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2:64" ht="12.75" customHeight="1">
      <c r="B238" s="2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351"/>
      <c r="P238" s="220"/>
      <c r="Q238" s="220"/>
      <c r="R238" s="22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2:64" ht="12.75" customHeight="1">
      <c r="B239" s="2"/>
      <c r="C239" s="220"/>
      <c r="D239" s="220"/>
      <c r="E239" s="220"/>
      <c r="F239" s="220"/>
      <c r="G239" s="220"/>
      <c r="H239" s="220"/>
      <c r="I239" s="220"/>
      <c r="J239" s="220"/>
      <c r="K239" s="220"/>
      <c r="L239" s="220"/>
      <c r="M239" s="220"/>
      <c r="N239" s="220"/>
      <c r="O239" s="351"/>
      <c r="P239" s="220"/>
      <c r="Q239" s="220"/>
      <c r="R239" s="22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2:64" ht="12.75" customHeight="1">
      <c r="B240" s="2"/>
      <c r="C240" s="220"/>
      <c r="D240" s="220"/>
      <c r="E240" s="220"/>
      <c r="F240" s="220"/>
      <c r="G240" s="220"/>
      <c r="H240" s="220"/>
      <c r="I240" s="220"/>
      <c r="J240" s="220"/>
      <c r="K240" s="220"/>
      <c r="L240" s="220"/>
      <c r="M240" s="220"/>
      <c r="N240" s="220"/>
      <c r="O240" s="351"/>
      <c r="P240" s="220"/>
      <c r="Q240" s="220"/>
      <c r="R240" s="22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2:64" ht="12.75" customHeight="1">
      <c r="B241" s="2"/>
      <c r="C241" s="220"/>
      <c r="D241" s="220"/>
      <c r="E241" s="220"/>
      <c r="F241" s="220"/>
      <c r="G241" s="220"/>
      <c r="H241" s="220"/>
      <c r="I241" s="220"/>
      <c r="J241" s="220"/>
      <c r="K241" s="220"/>
      <c r="L241" s="220"/>
      <c r="M241" s="220"/>
      <c r="N241" s="220"/>
      <c r="O241" s="351"/>
      <c r="P241" s="220"/>
      <c r="Q241" s="220"/>
      <c r="R241" s="22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2:64" ht="12.75" customHeight="1">
      <c r="B242" s="2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351"/>
      <c r="P242" s="220"/>
      <c r="Q242" s="220"/>
      <c r="R242" s="22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2:64" ht="12.75" customHeight="1">
      <c r="B243" s="2"/>
      <c r="C243" s="220"/>
      <c r="D243" s="220"/>
      <c r="E243" s="220"/>
      <c r="F243" s="220"/>
      <c r="G243" s="220"/>
      <c r="H243" s="220"/>
      <c r="I243" s="220"/>
      <c r="J243" s="220"/>
      <c r="K243" s="220"/>
      <c r="L243" s="220"/>
      <c r="M243" s="220"/>
      <c r="N243" s="220"/>
      <c r="O243" s="351"/>
      <c r="P243" s="220"/>
      <c r="Q243" s="220"/>
      <c r="R243" s="22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2:64" ht="12.75" customHeight="1">
      <c r="B244" s="2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351"/>
      <c r="P244" s="220"/>
      <c r="Q244" s="220"/>
      <c r="R244" s="22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2:64" ht="12.75" customHeight="1">
      <c r="B245" s="2"/>
      <c r="C245" s="220"/>
      <c r="D245" s="220"/>
      <c r="E245" s="220"/>
      <c r="F245" s="220"/>
      <c r="G245" s="220"/>
      <c r="H245" s="220"/>
      <c r="I245" s="220"/>
      <c r="J245" s="220"/>
      <c r="K245" s="220"/>
      <c r="L245" s="220"/>
      <c r="M245" s="220"/>
      <c r="N245" s="220"/>
      <c r="O245" s="351"/>
      <c r="P245" s="220"/>
      <c r="Q245" s="220"/>
      <c r="R245" s="22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2:64" ht="12.75" customHeight="1">
      <c r="B246" s="2"/>
      <c r="C246" s="220"/>
      <c r="D246" s="220"/>
      <c r="E246" s="352"/>
      <c r="F246" s="352"/>
      <c r="G246" s="352"/>
      <c r="H246" s="352"/>
      <c r="I246" s="352" t="s">
        <v>187</v>
      </c>
      <c r="J246" s="352"/>
      <c r="K246" s="352"/>
      <c r="L246" s="220"/>
      <c r="M246" s="220"/>
      <c r="N246" s="220"/>
      <c r="O246" s="351"/>
      <c r="P246" s="220"/>
      <c r="Q246" s="220"/>
      <c r="R246" s="22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2:64" ht="12.75" customHeight="1">
      <c r="B247" s="2"/>
      <c r="C247" s="220"/>
      <c r="D247" s="220"/>
      <c r="E247" s="352"/>
      <c r="F247" s="352"/>
      <c r="G247" s="352"/>
      <c r="H247" s="352"/>
      <c r="I247" s="353">
        <f>CÁLCULOS!$M$16</f>
        <v>2.2800000000000002</v>
      </c>
      <c r="J247" s="352"/>
      <c r="K247" s="352"/>
      <c r="L247" s="220"/>
      <c r="M247" s="220"/>
      <c r="N247" s="220"/>
      <c r="O247" s="351"/>
      <c r="P247" s="220"/>
      <c r="Q247" s="220"/>
      <c r="R247" s="22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2:64" ht="12.75" customHeight="1">
      <c r="B248" s="2"/>
      <c r="C248" s="220"/>
      <c r="D248" s="220"/>
      <c r="E248" s="352"/>
      <c r="F248" s="352"/>
      <c r="G248" s="352"/>
      <c r="H248" s="352"/>
      <c r="I248" s="353">
        <f>CÁLCULOS!$M$32</f>
        <v>3.0500000000000003</v>
      </c>
      <c r="J248" s="352"/>
      <c r="K248" s="352"/>
      <c r="L248" s="220"/>
      <c r="M248" s="220"/>
      <c r="N248" s="220"/>
      <c r="O248" s="351"/>
      <c r="P248" s="220"/>
      <c r="Q248" s="220"/>
      <c r="R248" s="220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2:64" ht="12.75" customHeight="1">
      <c r="B249" s="2"/>
      <c r="C249" s="220"/>
      <c r="D249" s="220"/>
      <c r="E249" s="352"/>
      <c r="F249" s="352"/>
      <c r="G249" s="352"/>
      <c r="H249" s="352"/>
      <c r="I249" s="352"/>
      <c r="J249" s="352"/>
      <c r="K249" s="352"/>
      <c r="L249" s="220"/>
      <c r="M249" s="220"/>
      <c r="N249" s="220"/>
      <c r="O249" s="351"/>
      <c r="P249" s="220"/>
      <c r="Q249" s="220"/>
      <c r="R249" s="22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2:64" ht="12.75" customHeight="1">
      <c r="B250" s="2"/>
      <c r="C250" s="220"/>
      <c r="D250" s="220"/>
      <c r="E250" s="352"/>
      <c r="F250" s="352"/>
      <c r="G250" s="352"/>
      <c r="H250" s="352"/>
      <c r="I250" s="352"/>
      <c r="J250" s="352"/>
      <c r="K250" s="352"/>
      <c r="L250" s="220"/>
      <c r="M250" s="220"/>
      <c r="N250" s="220"/>
      <c r="O250" s="351"/>
      <c r="P250" s="220"/>
      <c r="Q250" s="220"/>
      <c r="R250" s="22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2:64" ht="12.75" customHeight="1">
      <c r="B251" s="2"/>
      <c r="C251" s="220"/>
      <c r="D251" s="220"/>
      <c r="E251" s="220"/>
      <c r="F251" s="220"/>
      <c r="G251" s="220"/>
      <c r="H251" s="220"/>
      <c r="I251" s="220"/>
      <c r="J251" s="220"/>
      <c r="K251" s="220"/>
      <c r="L251" s="220"/>
      <c r="M251" s="220"/>
      <c r="N251" s="220"/>
      <c r="O251" s="351"/>
      <c r="P251" s="220"/>
      <c r="Q251" s="220"/>
      <c r="R251" s="22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2:64" ht="12.75" customHeight="1">
      <c r="B252" s="2"/>
      <c r="C252" s="220"/>
      <c r="D252" s="220"/>
      <c r="E252" s="220"/>
      <c r="F252" s="220"/>
      <c r="G252" s="220"/>
      <c r="H252" s="220"/>
      <c r="I252" s="220"/>
      <c r="J252" s="220"/>
      <c r="K252" s="220"/>
      <c r="L252" s="220"/>
      <c r="M252" s="220"/>
      <c r="N252" s="220"/>
      <c r="O252" s="351"/>
      <c r="P252" s="220"/>
      <c r="Q252" s="220"/>
      <c r="R252" s="220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2:64" ht="12.75" customHeight="1">
      <c r="B253" s="2"/>
      <c r="C253" s="220"/>
      <c r="D253" s="220"/>
      <c r="E253" s="220"/>
      <c r="F253" s="220"/>
      <c r="G253" s="220"/>
      <c r="H253" s="220"/>
      <c r="I253" s="220"/>
      <c r="J253" s="220"/>
      <c r="K253" s="220"/>
      <c r="L253" s="220"/>
      <c r="M253" s="220"/>
      <c r="N253" s="220"/>
      <c r="O253" s="351"/>
      <c r="P253" s="220"/>
      <c r="Q253" s="220"/>
      <c r="R253" s="220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2:64" ht="12.75" customHeight="1">
      <c r="B254" s="2"/>
      <c r="C254" s="220"/>
      <c r="D254" s="220"/>
      <c r="E254" s="220"/>
      <c r="F254" s="220"/>
      <c r="G254" s="220"/>
      <c r="H254" s="220"/>
      <c r="I254" s="220"/>
      <c r="J254" s="220"/>
      <c r="K254" s="220"/>
      <c r="L254" s="220"/>
      <c r="M254" s="220"/>
      <c r="N254" s="220"/>
      <c r="O254" s="351"/>
      <c r="P254" s="220"/>
      <c r="Q254" s="220"/>
      <c r="R254" s="220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2:64" ht="12.75" customHeight="1">
      <c r="B255" s="2"/>
      <c r="C255" s="220"/>
      <c r="D255" s="220"/>
      <c r="E255" s="220"/>
      <c r="F255" s="220"/>
      <c r="G255" s="220"/>
      <c r="H255" s="220"/>
      <c r="I255" s="220"/>
      <c r="J255" s="220"/>
      <c r="K255" s="220"/>
      <c r="L255" s="220"/>
      <c r="M255" s="220"/>
      <c r="N255" s="220"/>
      <c r="O255" s="351"/>
      <c r="P255" s="220"/>
      <c r="Q255" s="220"/>
      <c r="R255" s="220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2:64" ht="12.75" customHeight="1">
      <c r="B256" s="2"/>
      <c r="C256" s="220"/>
      <c r="D256" s="220"/>
      <c r="E256" s="220"/>
      <c r="F256" s="220"/>
      <c r="G256" s="220"/>
      <c r="H256" s="220"/>
      <c r="I256" s="220"/>
      <c r="J256" s="220"/>
      <c r="K256" s="220"/>
      <c r="L256" s="220"/>
      <c r="M256" s="220"/>
      <c r="N256" s="220"/>
      <c r="O256" s="351"/>
      <c r="P256" s="220"/>
      <c r="Q256" s="220"/>
      <c r="R256" s="220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2:64" ht="12.75" customHeight="1">
      <c r="B257" s="2"/>
      <c r="C257" s="220"/>
      <c r="D257" s="220"/>
      <c r="E257" s="220"/>
      <c r="F257" s="220"/>
      <c r="G257" s="220"/>
      <c r="H257" s="220"/>
      <c r="I257" s="220"/>
      <c r="J257" s="220"/>
      <c r="K257" s="220"/>
      <c r="L257" s="220"/>
      <c r="M257" s="220"/>
      <c r="N257" s="220"/>
      <c r="O257" s="351"/>
      <c r="P257" s="220"/>
      <c r="Q257" s="220"/>
      <c r="R257" s="220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2:64" ht="12.75" customHeight="1">
      <c r="B258" s="2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351"/>
      <c r="P258" s="220"/>
      <c r="Q258" s="220"/>
      <c r="R258" s="220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2:64" ht="12.75" customHeight="1">
      <c r="B259" s="2"/>
      <c r="C259" s="220"/>
      <c r="D259" s="220"/>
      <c r="E259" s="220"/>
      <c r="F259" s="220"/>
      <c r="G259" s="220"/>
      <c r="H259" s="220"/>
      <c r="I259" s="220"/>
      <c r="J259" s="220"/>
      <c r="K259" s="220"/>
      <c r="L259" s="220"/>
      <c r="M259" s="220"/>
      <c r="N259" s="220"/>
      <c r="O259" s="351"/>
      <c r="P259" s="220"/>
      <c r="Q259" s="220"/>
      <c r="R259" s="220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2:64" ht="12.75" customHeight="1">
      <c r="B260" s="2"/>
      <c r="C260" s="220"/>
      <c r="D260" s="220"/>
      <c r="E260" s="220"/>
      <c r="F260" s="220"/>
      <c r="G260" s="220"/>
      <c r="H260" s="220"/>
      <c r="I260" s="220"/>
      <c r="J260" s="220"/>
      <c r="K260" s="220"/>
      <c r="L260" s="220"/>
      <c r="M260" s="220"/>
      <c r="N260" s="220"/>
      <c r="O260" s="351"/>
      <c r="P260" s="220"/>
      <c r="Q260" s="220"/>
      <c r="R260" s="220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2:64" ht="12.75" customHeight="1">
      <c r="B261" s="2"/>
      <c r="C261" s="220"/>
      <c r="D261" s="220"/>
      <c r="E261" s="220"/>
      <c r="F261" s="220"/>
      <c r="G261" s="220"/>
      <c r="H261" s="220"/>
      <c r="I261" s="220"/>
      <c r="J261" s="220"/>
      <c r="K261" s="220"/>
      <c r="L261" s="220"/>
      <c r="M261" s="220"/>
      <c r="N261" s="220"/>
      <c r="O261" s="351"/>
      <c r="P261" s="220"/>
      <c r="Q261" s="220"/>
      <c r="R261" s="220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2:64" ht="12.75" customHeight="1">
      <c r="B262" s="2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351"/>
      <c r="P262" s="220"/>
      <c r="Q262" s="220"/>
      <c r="R262" s="220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2:64" ht="12.75" customHeight="1">
      <c r="B263" s="2"/>
      <c r="C263" s="220"/>
      <c r="D263" s="220"/>
      <c r="E263" s="220"/>
      <c r="F263" s="220"/>
      <c r="G263" s="220"/>
      <c r="H263" s="220"/>
      <c r="I263" s="220"/>
      <c r="J263" s="220"/>
      <c r="K263" s="220"/>
      <c r="L263" s="220"/>
      <c r="M263" s="220"/>
      <c r="N263" s="220"/>
      <c r="O263" s="351"/>
      <c r="P263" s="220"/>
      <c r="Q263" s="220"/>
      <c r="R263" s="220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2:64" ht="12.75" customHeight="1">
      <c r="B264" s="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4"/>
      <c r="P264" s="352"/>
      <c r="Q264" s="352"/>
      <c r="R264" s="35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2:64" ht="12.75" customHeight="1">
      <c r="B265" s="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2"/>
      <c r="P265" s="352"/>
      <c r="Q265" s="352"/>
      <c r="R265" s="35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2:64" ht="12.75" customHeight="1">
      <c r="B266" s="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2:64" ht="12.75" customHeight="1">
      <c r="B267" s="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2:64" ht="12.75" customHeight="1">
      <c r="B268" s="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2:64" ht="12.75" customHeight="1">
      <c r="B269" s="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2:64" ht="12.75" customHeight="1">
      <c r="B270" s="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2"/>
      <c r="P270" s="352"/>
      <c r="Q270" s="352"/>
      <c r="R270" s="35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2:64" ht="12.75" customHeight="1">
      <c r="B271" s="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2"/>
      <c r="P271" s="352"/>
      <c r="Q271" s="352"/>
      <c r="R271" s="35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2:64" ht="12.75" customHeight="1">
      <c r="B272" s="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2:64" ht="12.75" customHeight="1">
      <c r="B273" s="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2:64" ht="12.75" customHeight="1">
      <c r="B274" s="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N274" s="352"/>
      <c r="O274" s="352"/>
      <c r="P274" s="352"/>
      <c r="Q274" s="352"/>
      <c r="R274" s="35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2:64" ht="12.75" customHeight="1">
      <c r="B275" s="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2:64" ht="12.75" customHeight="1">
      <c r="B276" s="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2"/>
      <c r="P276" s="352"/>
      <c r="Q276" s="352"/>
      <c r="R276" s="35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2:64" ht="12.75" customHeight="1">
      <c r="B277" s="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2"/>
      <c r="P277" s="352"/>
      <c r="Q277" s="352"/>
      <c r="R277" s="35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2:64" ht="12.75" customHeight="1">
      <c r="B278" s="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2:64" ht="12.75" customHeight="1">
      <c r="B279" s="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2:64" ht="12.75" customHeight="1">
      <c r="B280" s="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2"/>
      <c r="P280" s="352"/>
      <c r="Q280" s="352"/>
      <c r="R280" s="35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2:64" ht="12.75" customHeight="1">
      <c r="B281" s="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2:64" ht="12.75" customHeight="1">
      <c r="B282" s="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2:64" ht="12.75" customHeight="1">
      <c r="B283" s="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2"/>
      <c r="P283" s="352"/>
      <c r="Q283" s="352"/>
      <c r="R283" s="35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2:64" ht="12.75" customHeight="1">
      <c r="B284" s="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2:64" ht="12.75" customHeight="1">
      <c r="B285" s="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2:64" ht="12.75" customHeight="1">
      <c r="B286" s="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2:64" ht="12.75" customHeight="1">
      <c r="B287" s="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2:64" ht="12.75" customHeight="1">
      <c r="B288" s="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2"/>
      <c r="P288" s="352"/>
      <c r="Q288" s="352"/>
      <c r="R288" s="35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2:64" ht="12.75" customHeight="1">
      <c r="B289" s="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2:64" ht="12.75" customHeight="1">
      <c r="B290" s="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2:64" ht="12.75" customHeight="1">
      <c r="B291" s="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2"/>
      <c r="P291" s="352"/>
      <c r="Q291" s="352"/>
      <c r="R291" s="35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2:64" ht="12.75" customHeight="1">
      <c r="B292" s="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2"/>
      <c r="P292" s="352"/>
      <c r="Q292" s="352"/>
      <c r="R292" s="35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2:64" ht="12.75" customHeight="1">
      <c r="B293" s="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2:64" ht="12.75" customHeight="1">
      <c r="B294" s="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2:64" ht="12.75" customHeight="1">
      <c r="B295" s="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2:64" ht="12.75" customHeight="1">
      <c r="B296" s="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2:64" ht="12.75" customHeight="1">
      <c r="B297" s="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2:64" ht="12.75" customHeight="1">
      <c r="B298" s="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2:64" ht="12.75" customHeight="1">
      <c r="B299" s="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2:64" ht="12.75" customHeight="1">
      <c r="B300" s="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2:64" ht="12.75" customHeight="1">
      <c r="B301" s="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2"/>
      <c r="N301" s="352"/>
      <c r="O301" s="352"/>
      <c r="P301" s="352"/>
      <c r="Q301" s="352"/>
      <c r="R301" s="35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2:64" ht="12.75" customHeight="1">
      <c r="B302" s="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2:64" ht="12.75" customHeight="1">
      <c r="B303" s="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2:64" ht="12.75" customHeight="1">
      <c r="B304" s="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2:64" ht="12.75" customHeight="1">
      <c r="B305" s="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2"/>
      <c r="N305" s="352"/>
      <c r="O305" s="352"/>
      <c r="P305" s="352"/>
      <c r="Q305" s="352"/>
      <c r="R305" s="35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2:64" ht="12.75" customHeight="1">
      <c r="B306" s="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2"/>
      <c r="N306" s="352"/>
      <c r="O306" s="352"/>
      <c r="P306" s="352"/>
      <c r="Q306" s="352"/>
      <c r="R306" s="35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2:64" ht="12.75" customHeight="1">
      <c r="B307" s="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2:64" ht="12.75" customHeight="1">
      <c r="B308" s="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2:64" ht="12.75" customHeight="1">
      <c r="B309" s="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352"/>
      <c r="O309" s="352"/>
      <c r="P309" s="352"/>
      <c r="Q309" s="352"/>
      <c r="R309" s="35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2:64" ht="12.75" customHeight="1">
      <c r="B310" s="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2"/>
      <c r="N310" s="352"/>
      <c r="O310" s="352"/>
      <c r="P310" s="352"/>
      <c r="Q310" s="352"/>
      <c r="R310" s="35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2:64" ht="12.75" customHeight="1">
      <c r="B311" s="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2:64" ht="12.75" customHeight="1">
      <c r="B312" s="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2"/>
      <c r="N312" s="352"/>
      <c r="O312" s="352"/>
      <c r="P312" s="352"/>
      <c r="Q312" s="352"/>
      <c r="R312" s="35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2:64" ht="12.75" customHeight="1">
      <c r="B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2:64" ht="12.75" customHeight="1">
      <c r="B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2:64" ht="12.75" customHeight="1">
      <c r="B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2:64" ht="12.75" customHeight="1">
      <c r="B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2:64" ht="12.75" customHeight="1">
      <c r="B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2:64" ht="12.75" customHeight="1">
      <c r="B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2:64" ht="12.75" customHeight="1">
      <c r="B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2:64" ht="12.75" customHeight="1">
      <c r="B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2:64" ht="12.75" customHeight="1">
      <c r="B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2:64" ht="12.75" customHeight="1">
      <c r="B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2:64" ht="12.75" customHeight="1">
      <c r="B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2:64" ht="12.75" customHeight="1">
      <c r="B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2:64" ht="12.75" customHeight="1">
      <c r="B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2:64" ht="12.75" customHeight="1">
      <c r="B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2:64" ht="12.75" customHeight="1">
      <c r="B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2:64" ht="12.75" customHeight="1">
      <c r="B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2:64" ht="12.75" customHeight="1">
      <c r="B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2:64" ht="12.75" customHeight="1">
      <c r="B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2:64" ht="12.75" customHeight="1">
      <c r="B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2:64" ht="12.75" customHeight="1">
      <c r="B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2:64" ht="12.75" customHeight="1">
      <c r="B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2:64" ht="12.75" customHeight="1">
      <c r="B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2:64" ht="12.75" customHeight="1">
      <c r="B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2:64" ht="12.75" customHeight="1">
      <c r="B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2:64" ht="12.75" customHeight="1">
      <c r="B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2:64" ht="12.75" customHeight="1">
      <c r="B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2:64" ht="12.75" customHeight="1">
      <c r="B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2:64" ht="12.75" customHeight="1">
      <c r="B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2:64" ht="12.75" customHeight="1">
      <c r="B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2:64" ht="12.75" customHeight="1">
      <c r="B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2:64" ht="12.75" customHeight="1">
      <c r="B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2:64" ht="12.75" customHeight="1">
      <c r="B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2:64" ht="12.75" customHeight="1">
      <c r="B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2:64" ht="12.75" customHeight="1">
      <c r="B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2:64" ht="12.75" customHeight="1">
      <c r="B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2:64" ht="12.75" customHeight="1">
      <c r="B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2:64" ht="12.75" customHeight="1">
      <c r="B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2:64" ht="12.75" customHeight="1">
      <c r="B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2:64" ht="12.75" customHeight="1">
      <c r="B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2:64" ht="12.75" customHeight="1">
      <c r="B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2:64" ht="12.75" customHeight="1">
      <c r="B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2:64" ht="12.75" customHeight="1">
      <c r="B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2:64" ht="12.75" customHeight="1">
      <c r="B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2:64" ht="12.75" customHeight="1">
      <c r="B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2:64" ht="12.75" customHeight="1">
      <c r="B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2:64" ht="12.75" customHeight="1">
      <c r="B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2:64" ht="12.75" customHeight="1">
      <c r="B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2:64" ht="12.75" customHeight="1">
      <c r="B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2:64" ht="12.75" customHeight="1">
      <c r="B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2:64" ht="12.75" customHeight="1">
      <c r="B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2:64" ht="12.75" customHeight="1">
      <c r="B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2:64" ht="12.75" customHeight="1">
      <c r="B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2:64" ht="12.75" customHeight="1">
      <c r="B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2:64" ht="12.75" customHeight="1">
      <c r="B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spans="2:64" ht="12.75" customHeight="1">
      <c r="B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spans="2:64" ht="12.75" customHeight="1">
      <c r="B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spans="2:64" ht="12.75" customHeight="1">
      <c r="B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spans="2:64" ht="12.75" customHeight="1">
      <c r="B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spans="2:64" ht="12.75" customHeight="1">
      <c r="B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spans="2:64" ht="12.75" customHeight="1">
      <c r="B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spans="2:64" ht="12.75" customHeight="1">
      <c r="B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spans="2:64" ht="12.75" customHeight="1">
      <c r="B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spans="2:64" ht="12.75" customHeight="1">
      <c r="B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spans="2:64" ht="12.75" customHeight="1">
      <c r="B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spans="2:64" ht="12.75" customHeight="1">
      <c r="B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spans="2:64" ht="12.75" customHeight="1">
      <c r="B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spans="2:64" ht="12.75" customHeight="1">
      <c r="B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spans="2:64" ht="12.75" customHeight="1">
      <c r="B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spans="2:64" ht="12.75" customHeight="1">
      <c r="B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spans="2:64" ht="12.75" customHeight="1">
      <c r="B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spans="2:64" ht="12.75" customHeight="1">
      <c r="B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spans="2:64" ht="12.75" customHeight="1">
      <c r="B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spans="2:64" ht="12.75" customHeight="1">
      <c r="B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spans="2:64" ht="12.75" customHeight="1">
      <c r="B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spans="2:64" ht="12.75" customHeight="1">
      <c r="B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spans="2:64" ht="12.75" customHeight="1">
      <c r="B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spans="2:64" ht="12.75" customHeight="1">
      <c r="B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spans="2:64" ht="12.75" customHeight="1">
      <c r="B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spans="2:64" ht="12.75" customHeight="1">
      <c r="B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spans="2:64" ht="12.75" customHeight="1">
      <c r="B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spans="2:64" ht="12.75" customHeight="1">
      <c r="B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spans="2:64" ht="12.75" customHeight="1">
      <c r="B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spans="2:64" ht="12.75" customHeight="1">
      <c r="B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spans="2:64" ht="12.75" customHeight="1">
      <c r="B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spans="2:64" ht="12.75" customHeight="1">
      <c r="B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spans="2:64" ht="12.75" customHeight="1">
      <c r="B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spans="2:64" ht="12.75" customHeight="1">
      <c r="B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spans="2:64" ht="12.75" customHeight="1">
      <c r="B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spans="2:64" ht="12.75" customHeight="1">
      <c r="B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spans="2:64" ht="12.75" customHeight="1">
      <c r="B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spans="2:64" ht="12.75" customHeight="1">
      <c r="B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spans="2:64" ht="12.75" customHeight="1">
      <c r="B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spans="2:64" ht="12.75" customHeight="1">
      <c r="B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spans="2:64" ht="12.75" customHeight="1">
      <c r="B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spans="2:64" ht="12.75" customHeight="1">
      <c r="B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spans="2:64" ht="12.75" customHeight="1">
      <c r="B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spans="2:64" ht="12.75" customHeight="1">
      <c r="B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spans="2:64" ht="12.75" customHeight="1">
      <c r="B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spans="2:64" ht="12.75" customHeight="1">
      <c r="B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spans="2:64" ht="12.75" customHeight="1">
      <c r="B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spans="2:64" ht="12.75" customHeight="1">
      <c r="B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spans="2:64" ht="12.75" customHeight="1">
      <c r="B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spans="2:64" ht="12.75" customHeight="1">
      <c r="B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spans="2:64" ht="12.75" customHeight="1">
      <c r="B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spans="2:64" ht="12.75" customHeight="1">
      <c r="B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spans="2:64" ht="12.75" customHeight="1">
      <c r="B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spans="2:64" ht="12.75" customHeight="1">
      <c r="B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spans="2:64" ht="12.75" customHeight="1">
      <c r="B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spans="2:64" ht="12.75" customHeight="1">
      <c r="B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spans="2:64" ht="12.75" customHeight="1">
      <c r="B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spans="2:64" ht="12.75" customHeight="1">
      <c r="B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spans="2:64" ht="12.75" customHeight="1">
      <c r="B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spans="2:64" ht="12.75" customHeight="1">
      <c r="B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spans="2:64" ht="12.75" customHeight="1">
      <c r="B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spans="2:64" ht="12.75" customHeight="1">
      <c r="B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spans="2:64" ht="12.75" customHeight="1">
      <c r="B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spans="2:64" ht="12.75" customHeight="1">
      <c r="B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spans="2:64" ht="12.75" customHeight="1">
      <c r="B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spans="2:64" ht="12.75" customHeight="1">
      <c r="B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spans="2:64" ht="12.75" customHeight="1">
      <c r="B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spans="2:64" ht="12.75" customHeight="1">
      <c r="B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spans="2:64" ht="12.75" customHeight="1">
      <c r="B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spans="2:64" ht="12.75" customHeight="1">
      <c r="B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spans="2:64" ht="12.75" customHeight="1">
      <c r="B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spans="2:64" ht="12.75" customHeight="1">
      <c r="B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spans="2:64" ht="12.75" customHeight="1">
      <c r="B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spans="2:64" ht="12.75" customHeight="1">
      <c r="B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spans="2:64" ht="12.75" customHeight="1">
      <c r="B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spans="2:64" ht="12.75" customHeight="1">
      <c r="B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spans="2:64" ht="12.75" customHeight="1">
      <c r="B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spans="2:64" ht="12.75" customHeight="1">
      <c r="B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2:64" ht="12.75" customHeight="1">
      <c r="B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2:64" ht="12.75" customHeight="1">
      <c r="B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2:64" ht="12.75" customHeight="1">
      <c r="B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spans="2:64" ht="12.75" customHeight="1">
      <c r="B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spans="2:64" ht="12.75" customHeight="1">
      <c r="B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spans="2:64" ht="12.75" customHeight="1">
      <c r="B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spans="2:64" ht="12.75" customHeight="1">
      <c r="B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spans="2:64" ht="12.75" customHeight="1">
      <c r="B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spans="2:64" ht="12.75" customHeight="1">
      <c r="B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spans="2:64" ht="12.75" customHeight="1">
      <c r="B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spans="2:64" ht="12.75" customHeight="1">
      <c r="B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spans="2:64" ht="12.75" customHeight="1">
      <c r="B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spans="2:64" ht="12.75" customHeight="1">
      <c r="B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spans="2:64" ht="12.75" customHeight="1">
      <c r="B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spans="2:64" ht="12.75" customHeight="1">
      <c r="B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spans="2:64" ht="12.75" customHeight="1">
      <c r="B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spans="2:64" ht="12.75" customHeight="1">
      <c r="B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spans="2:64" ht="12.75" customHeight="1">
      <c r="B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spans="2:64" ht="12.75" customHeight="1">
      <c r="B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spans="2:64" ht="12.75" customHeight="1">
      <c r="B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spans="2:64" ht="12.75" customHeight="1">
      <c r="B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spans="2:64" ht="12.75" customHeight="1">
      <c r="B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spans="2:64" ht="12.75" customHeight="1">
      <c r="B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spans="2:64" ht="12.75" customHeight="1">
      <c r="B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spans="2:64" ht="12.75" customHeight="1">
      <c r="B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spans="2:64" ht="12.75" customHeight="1">
      <c r="B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spans="2:64" ht="12.75" customHeight="1">
      <c r="B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spans="2:64" ht="12.75" customHeight="1">
      <c r="B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spans="2:64" ht="12.75" customHeight="1">
      <c r="B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spans="2:64" ht="12.75" customHeight="1">
      <c r="B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spans="2:64" ht="12.75" customHeight="1">
      <c r="B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spans="2:64" ht="12.75" customHeight="1">
      <c r="B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spans="2:64" ht="12.75" customHeight="1">
      <c r="B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spans="2:64" ht="12.75" customHeight="1">
      <c r="B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spans="2:64" ht="12.75" customHeight="1">
      <c r="B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spans="2:64" ht="12.75" customHeight="1">
      <c r="B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spans="2:64" ht="12.75" customHeight="1">
      <c r="B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spans="2:64" ht="12.75" customHeight="1">
      <c r="B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spans="2:64" ht="12.75" customHeight="1">
      <c r="B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spans="2:64" ht="12.75" customHeight="1">
      <c r="B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spans="2:64" ht="12.75" customHeight="1">
      <c r="B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spans="2:64" ht="12.75" customHeight="1">
      <c r="B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spans="2:64" ht="12.75" customHeight="1">
      <c r="B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spans="2:64" ht="12.75" customHeight="1">
      <c r="B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spans="2:64" ht="12.75" customHeight="1">
      <c r="B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spans="2:64" ht="12.75" customHeight="1">
      <c r="B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spans="2:64" ht="12.75" customHeight="1">
      <c r="B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spans="2:64" ht="12.75" customHeight="1">
      <c r="B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spans="2:64" ht="12.75" customHeight="1">
      <c r="B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spans="2:64" ht="12.75" customHeight="1">
      <c r="B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spans="2:64" ht="12.75" customHeight="1">
      <c r="B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spans="2:64" ht="12.75" customHeight="1">
      <c r="B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spans="2:64" ht="12.75" customHeight="1">
      <c r="B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spans="2:64" ht="12.75" customHeight="1">
      <c r="B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spans="2:64" ht="12.75" customHeight="1">
      <c r="B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spans="2:64" ht="12.75" customHeight="1">
      <c r="B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spans="2:64" ht="12.75" customHeight="1">
      <c r="B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spans="2:64" ht="12.75" customHeight="1">
      <c r="B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spans="2:64" ht="12.75" customHeight="1">
      <c r="B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spans="2:64" ht="12.75" customHeight="1">
      <c r="B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spans="2:64" ht="12.75" customHeight="1">
      <c r="B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spans="2:64" ht="12.75" customHeight="1">
      <c r="B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spans="2:64" ht="12.75" customHeight="1">
      <c r="B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spans="2:64" ht="12.75" customHeight="1">
      <c r="B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spans="2:64" ht="12.75" customHeight="1">
      <c r="B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spans="2:64" ht="12.75" customHeight="1">
      <c r="B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spans="2:64" ht="12.75" customHeight="1">
      <c r="B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spans="2:64" ht="12.75" customHeight="1">
      <c r="B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spans="2:64" ht="12.75" customHeight="1">
      <c r="B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spans="2:64" ht="12.75" customHeight="1">
      <c r="B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spans="2:64" ht="12.75" customHeight="1">
      <c r="B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spans="2:64" ht="12.75" customHeight="1">
      <c r="B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spans="2:64" ht="12.75" customHeight="1">
      <c r="B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spans="2:64" ht="12.75" customHeight="1">
      <c r="B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spans="2:64" ht="12.75" customHeight="1">
      <c r="B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spans="2:64" ht="12.75" customHeight="1">
      <c r="B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spans="2:64" ht="12.75" customHeight="1">
      <c r="B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spans="2:64" ht="12.75" customHeight="1">
      <c r="B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spans="2:64" ht="12.75" customHeight="1">
      <c r="B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spans="2:64" ht="12.75" customHeight="1">
      <c r="B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spans="2:64" ht="12.75" customHeight="1">
      <c r="B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spans="2:64" ht="12.75" customHeight="1">
      <c r="B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spans="2:64" ht="12.75" customHeight="1">
      <c r="B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spans="2:64" ht="12.75" customHeight="1">
      <c r="B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spans="2:64" ht="12.75" customHeight="1">
      <c r="B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spans="2:64" ht="12.75" customHeight="1">
      <c r="B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spans="2:64" ht="12.75" customHeight="1">
      <c r="B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spans="2:64" ht="12.75" customHeight="1">
      <c r="B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spans="2:64" ht="12.75" customHeight="1">
      <c r="B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spans="2:64" ht="12.75" customHeight="1">
      <c r="B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spans="2:64" ht="12.75" customHeight="1">
      <c r="B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spans="2:64" ht="12.75" customHeight="1">
      <c r="B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spans="2:64" ht="12.75" customHeight="1">
      <c r="B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spans="2:64" ht="12.75" customHeight="1">
      <c r="B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spans="2:64" ht="12.75" customHeight="1">
      <c r="B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spans="2:64" ht="12.75" customHeight="1">
      <c r="B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spans="2:64" ht="12.75" customHeight="1">
      <c r="B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spans="2:64" ht="12.75" customHeight="1">
      <c r="B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spans="2:64" ht="12.75" customHeight="1">
      <c r="B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spans="2:64" ht="12.75" customHeight="1">
      <c r="B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spans="2:64" ht="12.75" customHeight="1">
      <c r="B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spans="2:64" ht="12.75" customHeight="1">
      <c r="B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spans="2:64" ht="12.75" customHeight="1">
      <c r="B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spans="2:64" ht="12.75" customHeight="1">
      <c r="B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spans="2:64" ht="12.75" customHeight="1">
      <c r="B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spans="2:64" ht="12.75" customHeight="1">
      <c r="B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spans="2:64" ht="12.75" customHeight="1">
      <c r="B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2:64" ht="12.75" customHeight="1">
      <c r="B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spans="2:64" ht="12.75" customHeight="1">
      <c r="B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spans="2:64" ht="12.75" customHeight="1">
      <c r="B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spans="2:64" ht="12.75" customHeight="1">
      <c r="B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spans="2:64" ht="12.75" customHeight="1">
      <c r="B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spans="2:64" ht="12.75" customHeight="1">
      <c r="B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spans="2:64" ht="12.75" customHeight="1">
      <c r="B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spans="2:64" ht="12.75" customHeight="1">
      <c r="B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spans="2:64" ht="12.75" customHeight="1">
      <c r="B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spans="2:64" ht="12.75" customHeight="1">
      <c r="B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spans="2:64" ht="12.75" customHeight="1">
      <c r="B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spans="2:64" ht="12.75" customHeight="1">
      <c r="B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spans="2:64" ht="12.75" customHeight="1">
      <c r="B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spans="2:64" ht="12.75" customHeight="1">
      <c r="B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spans="2:64" ht="12.75" customHeight="1">
      <c r="B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spans="2:64" ht="12.75" customHeight="1">
      <c r="B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spans="2:64" ht="12.75" customHeight="1">
      <c r="B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spans="2:64" ht="12.75" customHeight="1">
      <c r="B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spans="2:64" ht="12.75" customHeight="1">
      <c r="B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spans="2:64" ht="12.75" customHeight="1">
      <c r="B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spans="2:64" ht="12.75" customHeight="1">
      <c r="B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spans="2:64" ht="12.75" customHeight="1">
      <c r="B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spans="2:64" ht="12.75" customHeight="1">
      <c r="B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spans="2:64" ht="12.75" customHeight="1">
      <c r="B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spans="2:64" ht="12.75" customHeight="1">
      <c r="B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spans="2:64" ht="12.75" customHeight="1">
      <c r="B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spans="2:64" ht="12.75" customHeight="1">
      <c r="B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spans="2:64" ht="12.75" customHeight="1">
      <c r="B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spans="2:64" ht="12.75" customHeight="1">
      <c r="B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spans="2:64" ht="12.75" customHeight="1">
      <c r="B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spans="2:64" ht="12.75" customHeight="1">
      <c r="B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spans="2:64" ht="12.75" customHeight="1">
      <c r="B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spans="2:64" ht="12.75" customHeight="1">
      <c r="B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spans="2:64" ht="12.75" customHeight="1">
      <c r="B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spans="2:64" ht="12.75" customHeight="1">
      <c r="B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spans="2:64" ht="12.75" customHeight="1">
      <c r="B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spans="2:64" ht="12.75" customHeight="1">
      <c r="B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spans="2:64" ht="12.75" customHeight="1">
      <c r="B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spans="2:64" ht="12.75" customHeight="1">
      <c r="B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spans="2:64" ht="12.75" customHeight="1">
      <c r="B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spans="2:64" ht="12.75" customHeight="1">
      <c r="B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spans="2:64" ht="12.75" customHeight="1">
      <c r="B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spans="2:64" ht="12.75" customHeight="1">
      <c r="B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spans="2:64" ht="12.75" customHeight="1">
      <c r="B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spans="2:64" ht="12.75" customHeight="1">
      <c r="B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spans="2:64" ht="12.75" customHeight="1">
      <c r="B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spans="2:64" ht="12.75" customHeight="1">
      <c r="B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spans="2:64" ht="12.75" customHeight="1">
      <c r="B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spans="2:64" ht="12.75" customHeight="1">
      <c r="B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spans="2:64" ht="12.75" customHeight="1">
      <c r="B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spans="2:64" ht="12.75" customHeight="1">
      <c r="B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spans="2:64" ht="12.75" customHeight="1">
      <c r="B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spans="2:64" ht="12.75" customHeight="1">
      <c r="B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spans="2:64" ht="12.75" customHeight="1">
      <c r="B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spans="2:64" ht="12.75" customHeight="1">
      <c r="B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spans="2:64" ht="12.75" customHeight="1">
      <c r="B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spans="2:64" ht="12.75" customHeight="1">
      <c r="B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spans="2:64" ht="12.75" customHeight="1">
      <c r="B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spans="2:64" ht="12.75" customHeight="1">
      <c r="B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spans="2:64" ht="12.75" customHeight="1">
      <c r="B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spans="2:64" ht="12.75" customHeight="1">
      <c r="B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spans="2:64" ht="12.75" customHeight="1">
      <c r="B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spans="2:64" ht="12.75" customHeight="1">
      <c r="B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2:64" ht="12.75" customHeight="1">
      <c r="B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spans="2:64" ht="12.75" customHeight="1">
      <c r="B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spans="2:64" ht="12.75" customHeight="1">
      <c r="B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2:64" ht="12.75" customHeight="1">
      <c r="B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2:64" ht="12.75" customHeight="1">
      <c r="B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2:64" ht="12.75" customHeight="1">
      <c r="B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2:64" ht="12.75" customHeight="1">
      <c r="B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2:64" ht="12.75" customHeight="1">
      <c r="B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2:64" ht="12.75" customHeight="1">
      <c r="B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2:64" ht="12.75" customHeight="1">
      <c r="B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2:64" ht="12.75" customHeight="1">
      <c r="B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2:64" ht="12.75" customHeight="1">
      <c r="B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2:64" ht="12.75" customHeight="1">
      <c r="B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2:64" ht="12.75" customHeight="1">
      <c r="B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2:64" ht="12.75" customHeight="1">
      <c r="B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2:64" ht="12.75" customHeight="1">
      <c r="B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2:64" ht="12.75" customHeight="1">
      <c r="B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2:64" ht="12.75" customHeight="1">
      <c r="B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2:64" ht="12.75" customHeight="1">
      <c r="B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2:64" ht="12.75" customHeight="1">
      <c r="B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2:64" ht="12.75" customHeight="1">
      <c r="B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2:64" ht="12.75" customHeight="1">
      <c r="B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2:64" ht="12.75" customHeight="1">
      <c r="B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2:64" ht="12.75" customHeight="1">
      <c r="B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2:64" ht="12.75" customHeight="1">
      <c r="B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2:64" ht="12.75" customHeight="1">
      <c r="B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2:64" ht="12.75" customHeight="1">
      <c r="B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2:64" ht="12.75" customHeight="1">
      <c r="B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2:64" ht="12.75" customHeight="1">
      <c r="B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2:64" ht="12.75" customHeight="1">
      <c r="B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2:64" ht="12.75" customHeight="1">
      <c r="B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2:64" ht="12.75" customHeight="1">
      <c r="B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2:64" ht="12.75" customHeight="1">
      <c r="B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2:64" ht="12.75" customHeight="1">
      <c r="B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2:64" ht="12.75" customHeight="1">
      <c r="B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2:64" ht="12.75" customHeight="1">
      <c r="B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spans="2:64" ht="12.75" customHeight="1">
      <c r="B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spans="2:64" ht="12.75" customHeight="1">
      <c r="B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spans="2:64" ht="12.75" customHeight="1">
      <c r="B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spans="2:64" ht="12.75" customHeight="1">
      <c r="B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spans="2:64" ht="12.75" customHeight="1">
      <c r="B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spans="2:64" ht="12.75" customHeight="1">
      <c r="B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spans="2:64" ht="12.75" customHeight="1">
      <c r="B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spans="2:64" ht="12.75" customHeight="1">
      <c r="B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spans="2:64" ht="12.75" customHeight="1">
      <c r="B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spans="2:64" ht="12.75" customHeight="1">
      <c r="B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2:64" ht="12.75" customHeight="1">
      <c r="B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2:64" ht="12.75" customHeight="1">
      <c r="B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spans="2:64" ht="12.75" customHeight="1">
      <c r="B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spans="2:64" ht="12.75" customHeight="1">
      <c r="B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spans="2:64" ht="12.75" customHeight="1">
      <c r="B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spans="2:64" ht="12.75" customHeight="1">
      <c r="B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spans="2:64" ht="12.75" customHeight="1">
      <c r="B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spans="2:64" ht="12.75" customHeight="1">
      <c r="B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spans="2:64" ht="12.75" customHeight="1">
      <c r="B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spans="2:64" ht="12.75" customHeight="1">
      <c r="B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spans="2:64" ht="12.75" customHeight="1">
      <c r="B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spans="2:64" ht="12.75" customHeight="1">
      <c r="B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spans="2:64" ht="12.75" customHeight="1">
      <c r="B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spans="2:64" ht="12.75" customHeight="1">
      <c r="B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spans="2:64" ht="12.75" customHeight="1">
      <c r="B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spans="2:64" ht="12.75" customHeight="1">
      <c r="B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spans="2:64" ht="12.75" customHeight="1">
      <c r="B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spans="2:64" ht="12.75" customHeight="1">
      <c r="B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 spans="2:64" ht="12.75" customHeight="1">
      <c r="B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 spans="2:64" ht="12.75" customHeight="1">
      <c r="B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 spans="2:64" ht="12.75" customHeight="1">
      <c r="B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 spans="2:64" ht="12.75" customHeight="1">
      <c r="B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 spans="2:64" ht="12.75" customHeight="1">
      <c r="B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 spans="2:64" ht="12.75" customHeight="1">
      <c r="B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 spans="2:64" ht="12.75" customHeight="1">
      <c r="B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 spans="2:64" ht="12.75" customHeight="1">
      <c r="B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 spans="2:64" ht="12.75" customHeight="1">
      <c r="B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 spans="2:64" ht="12.75" customHeight="1">
      <c r="B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 spans="2:64" ht="12.75" customHeight="1">
      <c r="B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 spans="2:64" ht="12.75" customHeight="1">
      <c r="B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 spans="2:64" ht="12.75" customHeight="1">
      <c r="B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 spans="2:64" ht="12.75" customHeight="1">
      <c r="B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 spans="2:64" ht="12.75" customHeight="1">
      <c r="B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 spans="2:64" ht="12.75" customHeight="1">
      <c r="B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 spans="2:64" ht="12.75" customHeight="1">
      <c r="B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 spans="2:64" ht="12.75" customHeight="1">
      <c r="B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 spans="2:64" ht="12.75" customHeight="1">
      <c r="B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 spans="2:64" ht="12.75" customHeight="1">
      <c r="B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 spans="2:64" ht="12.75" customHeight="1">
      <c r="B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 spans="2:64" ht="12.75" customHeight="1">
      <c r="B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 spans="2:64" ht="12.75" customHeight="1">
      <c r="B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 spans="2:64" ht="12.75" customHeight="1">
      <c r="B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 spans="2:64" ht="12.75" customHeight="1">
      <c r="B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 spans="2:64" ht="12.75" customHeight="1">
      <c r="B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 spans="2:64" ht="12.75" customHeight="1">
      <c r="B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 spans="2:64" ht="12.75" customHeight="1">
      <c r="B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 spans="2:64" ht="12.75" customHeight="1">
      <c r="B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 spans="2:64" ht="12.75" customHeight="1">
      <c r="B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 spans="2:64" ht="12.75" customHeight="1">
      <c r="B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 spans="2:64" ht="12.75" customHeight="1">
      <c r="B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 spans="2:64" ht="12.75" customHeight="1">
      <c r="B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 spans="2:64" ht="12.75" customHeight="1">
      <c r="B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 spans="2:64" ht="12.75" customHeight="1">
      <c r="B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 spans="2:64" ht="12.75" customHeight="1">
      <c r="B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 spans="2:64" ht="12.75" customHeight="1">
      <c r="B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 spans="2:64" ht="12.75" customHeight="1">
      <c r="B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 spans="2:64" ht="12.75" customHeight="1">
      <c r="B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 spans="2:64" ht="12.75" customHeight="1">
      <c r="B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 spans="2:64" ht="12.75" customHeight="1">
      <c r="B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 spans="2:64" ht="12.75" customHeight="1">
      <c r="B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 spans="2:64" ht="12.75" customHeight="1">
      <c r="B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 spans="2:64" ht="12.75" customHeight="1">
      <c r="B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 spans="2:64" ht="12.75" customHeight="1">
      <c r="B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 spans="2:64" ht="12.75" customHeight="1">
      <c r="B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 spans="2:64" ht="12.75" customHeight="1">
      <c r="B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 spans="2:64" ht="12.75" customHeight="1">
      <c r="B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 spans="2:64" ht="12.75" customHeight="1">
      <c r="B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 spans="2:64" ht="12.75" customHeight="1">
      <c r="B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 spans="2:64" ht="12.75" customHeight="1">
      <c r="B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 spans="2:64" ht="12.75" customHeight="1">
      <c r="B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 spans="2:64" ht="12.75" customHeight="1">
      <c r="B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 spans="2:64" ht="12.75" customHeight="1">
      <c r="B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 spans="2:64" ht="12.75" customHeight="1">
      <c r="B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 spans="2:64" ht="12.75" customHeight="1">
      <c r="B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 spans="2:64" ht="12.75" customHeight="1">
      <c r="B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 spans="2:64" ht="12.75" customHeight="1">
      <c r="B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 spans="2:64" ht="12.75" customHeight="1">
      <c r="B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 spans="2:64" ht="12.75" customHeight="1">
      <c r="B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 spans="2:64" ht="12.75" customHeight="1">
      <c r="B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 spans="2:64" ht="12.75" customHeight="1">
      <c r="B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 spans="2:64" ht="12.75" customHeight="1">
      <c r="B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 spans="2:64" ht="12.75" customHeight="1">
      <c r="B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 spans="2:64" ht="12.75" customHeight="1">
      <c r="B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 spans="2:64" ht="12.75" customHeight="1">
      <c r="B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 spans="2:64" ht="12.75" customHeight="1">
      <c r="B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 spans="2:64" ht="12.75" customHeight="1">
      <c r="B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 spans="2:64" ht="12.75" customHeight="1">
      <c r="B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 spans="2:64" ht="12.75" customHeight="1">
      <c r="B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 spans="2:64" ht="12.75" customHeight="1">
      <c r="B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 spans="2:64" ht="12.75" customHeight="1">
      <c r="B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 spans="2:64" ht="12.75" customHeight="1">
      <c r="B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 spans="2:64" ht="12.75" customHeight="1">
      <c r="B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 spans="2:64" ht="12.75" customHeight="1">
      <c r="B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 spans="2:64" ht="12.75" customHeight="1">
      <c r="B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 spans="2:64" ht="12.75" customHeight="1">
      <c r="B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 spans="2:64" ht="12.75" customHeight="1">
      <c r="B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 spans="2:64" ht="12.75" customHeight="1">
      <c r="B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 spans="2:64" ht="12.75" customHeight="1">
      <c r="B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 spans="2:64" ht="12.75" customHeight="1">
      <c r="B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 spans="2:64" ht="12.75" customHeight="1">
      <c r="B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 spans="2:64" ht="12.75" customHeight="1">
      <c r="B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 spans="2:64" ht="12.75" customHeight="1">
      <c r="B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 spans="2:64" ht="12.75" customHeight="1">
      <c r="B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 spans="2:64" ht="12.75" customHeight="1">
      <c r="B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 spans="2:64" ht="12.75" customHeight="1">
      <c r="B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 spans="2:64" ht="12.75" customHeight="1">
      <c r="B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 spans="2:64" ht="12.75" customHeight="1">
      <c r="B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 spans="2:64" ht="12.75" customHeight="1">
      <c r="B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 spans="2:64" ht="12.75" customHeight="1">
      <c r="B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 spans="2:64" ht="12.75" customHeight="1">
      <c r="B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 spans="2:64" ht="12.75" customHeight="1">
      <c r="B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 spans="2:64" ht="12.75" customHeight="1">
      <c r="B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 spans="2:64" ht="12.75" customHeight="1">
      <c r="B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 spans="2:64" ht="12.75" customHeight="1">
      <c r="B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 spans="2:64" ht="12.75" customHeight="1">
      <c r="B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 spans="2:64" ht="12.75" customHeight="1">
      <c r="B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 spans="2:64" ht="12.75" customHeight="1">
      <c r="B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 spans="2:64" ht="12.75" customHeight="1">
      <c r="B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 spans="2:64" ht="12.75" customHeight="1">
      <c r="B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 spans="2:64" ht="12.75" customHeight="1">
      <c r="B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 spans="2:64" ht="12.75" customHeight="1">
      <c r="B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 spans="2:64" ht="12.75" customHeight="1">
      <c r="B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 spans="2:64" ht="12.75" customHeight="1">
      <c r="B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 spans="2:64" ht="12.75" customHeight="1">
      <c r="B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 spans="2:64" ht="12.75" customHeight="1">
      <c r="B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 spans="2:64" ht="12.75" customHeight="1">
      <c r="B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 spans="2:64" ht="12.75" customHeight="1">
      <c r="B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 spans="2:64" ht="12.75" customHeight="1">
      <c r="B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 spans="2:64" ht="12.75" customHeight="1">
      <c r="B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 spans="2:64" ht="12.75" customHeight="1">
      <c r="B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 spans="2:64" ht="12.75" customHeight="1">
      <c r="B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 spans="2:64" ht="12.75" customHeight="1">
      <c r="B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 spans="2:64" ht="12.75" customHeight="1">
      <c r="B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 spans="2:64" ht="12.75" customHeight="1">
      <c r="B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 spans="2:64" ht="12.75" customHeight="1">
      <c r="B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 spans="2:64" ht="12.75" customHeight="1">
      <c r="B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 spans="2:64" ht="12.75" customHeight="1">
      <c r="B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 spans="2:64" ht="12.75" customHeight="1">
      <c r="B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 spans="2:64" ht="12.75" customHeight="1">
      <c r="B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 spans="2:64" ht="12.75" customHeight="1">
      <c r="B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 spans="2:64" ht="12.75" customHeight="1">
      <c r="B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 spans="2:64" ht="12.75" customHeight="1">
      <c r="B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 spans="2:64" ht="12.75" customHeight="1">
      <c r="B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 spans="2:64" ht="12.75" customHeight="1">
      <c r="B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 spans="2:64" ht="12.75" customHeight="1">
      <c r="B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 spans="2:64" ht="12.75" customHeight="1">
      <c r="B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 spans="2:64" ht="12.75" customHeight="1">
      <c r="B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 spans="2:64" ht="12.75" customHeight="1">
      <c r="B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 spans="2:64" ht="12.75" customHeight="1">
      <c r="B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 spans="2:64" ht="12.75" customHeight="1">
      <c r="B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 spans="2:64" ht="12.75" customHeight="1">
      <c r="B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 spans="2:64" ht="12.75" customHeight="1">
      <c r="B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 spans="2:64" ht="12.75" customHeight="1">
      <c r="B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 spans="2:64" ht="12.75" customHeight="1">
      <c r="B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 spans="2:64" ht="12.75" customHeight="1">
      <c r="B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 spans="2:64" ht="12.75" customHeight="1">
      <c r="B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 spans="2:64" ht="12.75" customHeight="1">
      <c r="B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 spans="2:64" ht="12.75" customHeight="1">
      <c r="B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 spans="2:64" ht="12.75" customHeight="1">
      <c r="B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 spans="2:64" ht="12.75" customHeight="1">
      <c r="B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 spans="2:64" ht="12.75" customHeight="1">
      <c r="B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 spans="2:64" ht="12.75" customHeight="1">
      <c r="B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 spans="2:64" ht="12.75" customHeight="1">
      <c r="B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 spans="2:64" ht="12.75" customHeight="1">
      <c r="B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 spans="2:64" ht="12.75" customHeight="1">
      <c r="B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 spans="2:64" ht="12.75" customHeight="1">
      <c r="B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 spans="2:64" ht="12.75" customHeight="1">
      <c r="B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 spans="2:64" ht="12.75" customHeight="1">
      <c r="B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 spans="2:64" ht="12.75" customHeight="1">
      <c r="B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 spans="2:64" ht="12.75" customHeight="1">
      <c r="B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 spans="2:64" ht="12.75" customHeight="1">
      <c r="B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 spans="2:64" ht="12.75" customHeight="1">
      <c r="B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 spans="2:64" ht="12.75" customHeight="1">
      <c r="B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 spans="2:64" ht="12.75" customHeight="1">
      <c r="B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 spans="2:64" ht="12.75" customHeight="1">
      <c r="B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 spans="2:64" ht="12.75" customHeight="1">
      <c r="B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 spans="2:64" ht="12.75" customHeight="1">
      <c r="B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 spans="2:64" ht="12.75" customHeight="1">
      <c r="B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 spans="2:64" ht="12.75" customHeight="1">
      <c r="B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 spans="2:64" ht="12.75" customHeight="1">
      <c r="B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 spans="2:64" ht="12.75" customHeight="1">
      <c r="B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 spans="2:64" ht="12.75" customHeight="1">
      <c r="B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 spans="2:64" ht="12.75" customHeight="1">
      <c r="B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 spans="2:64" ht="12.75" customHeight="1">
      <c r="B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 spans="2:64" ht="12.75" customHeight="1">
      <c r="B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 spans="2:64" ht="12.75" customHeight="1">
      <c r="B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 spans="2:64" ht="12.75" customHeight="1">
      <c r="B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 spans="2:64" ht="12.75" customHeight="1">
      <c r="B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 spans="2:64" ht="12.75" customHeight="1">
      <c r="B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 spans="2:64" ht="12.75" customHeight="1">
      <c r="B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 spans="2:64" ht="12.75" customHeight="1">
      <c r="B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 spans="2:64" ht="12.75" customHeight="1">
      <c r="B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 spans="2:64" ht="12.75" customHeight="1">
      <c r="B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 spans="2:64" ht="12.75" customHeight="1">
      <c r="B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 spans="2:64" ht="12.75" customHeight="1">
      <c r="B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 spans="2:64" ht="12.75" customHeight="1">
      <c r="B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 spans="2:64" ht="12.75" customHeight="1">
      <c r="B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 spans="2:64" ht="12.75" customHeight="1">
      <c r="B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 spans="2:64" ht="12.75" customHeight="1">
      <c r="B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 spans="2:64" ht="12.75" customHeight="1">
      <c r="B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 spans="2:64" ht="12.75" customHeight="1">
      <c r="B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 spans="2:64" ht="12.75" customHeight="1">
      <c r="B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 spans="2:64" ht="12.75" customHeight="1">
      <c r="B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 spans="2:64" ht="12.75" customHeight="1">
      <c r="B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 spans="2:64" ht="12.75" customHeight="1">
      <c r="B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 spans="2:64" ht="12.75" customHeight="1">
      <c r="B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 spans="2:64" ht="12.75" customHeight="1">
      <c r="B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 spans="2:64" ht="12.75" customHeight="1">
      <c r="B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 spans="2:64" ht="12.75" customHeight="1">
      <c r="B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 spans="2:64" ht="12.75" customHeight="1">
      <c r="B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 spans="2:64" ht="12.75" customHeight="1">
      <c r="B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 spans="2:64" ht="12.75" customHeight="1">
      <c r="B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 spans="2:64" ht="12.75" customHeight="1">
      <c r="B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 spans="2:64" ht="12.75" customHeight="1">
      <c r="B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 spans="2:64" ht="12.75" customHeight="1">
      <c r="B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 spans="2:64" ht="12.75" customHeight="1">
      <c r="B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 spans="2:64" ht="12.75" customHeight="1">
      <c r="B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 spans="2:64" ht="12.75" customHeight="1">
      <c r="B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 spans="2:64" ht="12.75" customHeight="1">
      <c r="B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 spans="2:64" ht="12.75" customHeight="1">
      <c r="B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 spans="2:64" ht="12.75" customHeight="1">
      <c r="B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 spans="2:64" ht="12.75" customHeight="1">
      <c r="B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 spans="2:64" ht="12.75" customHeight="1">
      <c r="B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 spans="2:64" ht="12.75" customHeight="1">
      <c r="B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 spans="2:64" ht="12.75" customHeight="1">
      <c r="B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 spans="2:64" ht="12.75" customHeight="1">
      <c r="B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 spans="2:64" ht="12.75" customHeight="1">
      <c r="B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 spans="2:64" ht="12.75" customHeight="1">
      <c r="B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 spans="2:64" ht="12.75" customHeight="1">
      <c r="B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 spans="2:64" ht="12.75" customHeight="1">
      <c r="B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 spans="2:64" ht="12.75" customHeight="1">
      <c r="B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 spans="2:64" ht="12.75" customHeight="1">
      <c r="B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 spans="2:64" ht="12.75" customHeight="1">
      <c r="B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 spans="2:64" ht="12.75" customHeight="1">
      <c r="B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 spans="2:64" ht="12.75" customHeight="1">
      <c r="B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 spans="2:64" ht="12.75" customHeight="1">
      <c r="B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 spans="2:64" ht="12.75" customHeight="1">
      <c r="B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 spans="2:64" ht="12.75" customHeight="1">
      <c r="B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 spans="2:64" ht="12.75" customHeight="1">
      <c r="B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 spans="2:64" ht="12.75" customHeight="1">
      <c r="B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 spans="2:64" ht="12.75" customHeight="1">
      <c r="B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 spans="2:64" ht="12.75" customHeight="1">
      <c r="B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 spans="2:64" ht="12.75" customHeight="1">
      <c r="B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 spans="2:64" ht="12.75" customHeight="1">
      <c r="B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 spans="2:64" ht="12.75" customHeight="1">
      <c r="B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 spans="2:64" ht="12.75" customHeight="1">
      <c r="B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 spans="2:64" ht="12.75" customHeight="1">
      <c r="B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 spans="2:64" ht="12.75" customHeight="1">
      <c r="B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 spans="2:64" ht="12.75" customHeight="1">
      <c r="B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 spans="2:64" ht="12.75" customHeight="1">
      <c r="B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 spans="2:64" ht="12.75" customHeight="1">
      <c r="B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 spans="2:64" ht="12.75" customHeight="1">
      <c r="B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 spans="2:64" ht="12.75" customHeight="1">
      <c r="B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 spans="2:64" ht="12.75" customHeight="1">
      <c r="B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 spans="2:64" ht="12.75" customHeight="1">
      <c r="B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 spans="2:64" ht="12.75" customHeight="1">
      <c r="B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 spans="2:64" ht="12.75" customHeight="1">
      <c r="B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 spans="2:64" ht="12.75" customHeight="1">
      <c r="B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 spans="2:64" ht="12.75" customHeight="1">
      <c r="B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 spans="2:64" ht="12.75" customHeight="1">
      <c r="B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 spans="2:64" ht="12.75" customHeight="1">
      <c r="B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 spans="2:64" ht="12.75" customHeight="1">
      <c r="B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 spans="2:64" ht="12.75" customHeight="1">
      <c r="B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 spans="2:64" ht="12.75" customHeight="1">
      <c r="B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 spans="2:64" ht="12.75" customHeight="1">
      <c r="B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 spans="2:64" ht="12.75" customHeight="1">
      <c r="B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 spans="2:64" ht="12.75" customHeight="1">
      <c r="B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 spans="2:64" ht="12.75" customHeight="1">
      <c r="B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 spans="2:64" ht="12.75" customHeight="1">
      <c r="B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 spans="2:64" ht="12.75" customHeight="1">
      <c r="B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 spans="2:64" ht="12.75" customHeight="1">
      <c r="B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 spans="2:64" ht="12.75" customHeight="1">
      <c r="B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 spans="2:64" ht="12.75" customHeight="1">
      <c r="B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 spans="2:64" ht="12.75" customHeight="1">
      <c r="B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 spans="2:64" ht="12.75" customHeight="1">
      <c r="B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 spans="2:64" ht="12.75" customHeight="1">
      <c r="B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 spans="2:64" ht="12.75" customHeight="1">
      <c r="B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 spans="2:64" ht="12.75" customHeight="1">
      <c r="B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 spans="2:64" ht="12.75" customHeight="1">
      <c r="B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 spans="2:64" ht="12.75" customHeight="1">
      <c r="B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 spans="2:64" ht="12.75" customHeight="1">
      <c r="B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 spans="2:64" ht="12.75" customHeight="1">
      <c r="B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 spans="2:64" ht="12.75" customHeight="1">
      <c r="B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 spans="2:64" ht="12.75" customHeight="1">
      <c r="B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 spans="2:64" ht="12.75" customHeight="1">
      <c r="B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 spans="2:64" ht="12.75" customHeight="1">
      <c r="B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 spans="2:64" ht="12.75" customHeight="1">
      <c r="B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 spans="2:64" ht="12.75" customHeight="1">
      <c r="B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 spans="2:64" ht="12.75" customHeight="1">
      <c r="B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 spans="2:64" ht="12.75" customHeight="1">
      <c r="B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 spans="2:64" ht="12.75" customHeight="1">
      <c r="B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 spans="2:64" ht="12.75" customHeight="1">
      <c r="B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 spans="2:64" ht="12.75" customHeight="1">
      <c r="B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 spans="2:64" ht="12.75" customHeight="1">
      <c r="B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 spans="2:64" ht="12.75" customHeight="1">
      <c r="B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 spans="2:64" ht="12.75" customHeight="1">
      <c r="B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 spans="2:64" ht="12.75" customHeight="1">
      <c r="B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 spans="2:64" ht="12.75" customHeight="1">
      <c r="B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 spans="2:64" ht="12.75" customHeight="1">
      <c r="B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 spans="2:64" ht="12.75" customHeight="1">
      <c r="B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 spans="2:64" ht="12.75" customHeight="1">
      <c r="B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 spans="2:64" ht="12.75" customHeight="1">
      <c r="B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 spans="2:64" ht="12.75" customHeight="1">
      <c r="B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 spans="2:64" ht="12.75" customHeight="1">
      <c r="B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 spans="2:64" ht="12.75" customHeight="1">
      <c r="B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 spans="2:64" ht="12.75" customHeight="1">
      <c r="B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 spans="2:64" ht="12.75" customHeight="1">
      <c r="B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 spans="2:64" ht="12.75" customHeight="1">
      <c r="B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 spans="2:64" ht="12.75" customHeight="1">
      <c r="B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 spans="2:64" ht="12.75" customHeight="1">
      <c r="B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 spans="2:64" ht="12.75" customHeight="1">
      <c r="B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 spans="2:64" ht="12.75" customHeight="1">
      <c r="B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 spans="2:64" ht="12.75" customHeight="1">
      <c r="B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 spans="2:64" ht="12.75" customHeight="1">
      <c r="B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 spans="2:64" ht="12.75" customHeight="1">
      <c r="B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 spans="2:64" ht="12.75" customHeight="1">
      <c r="B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 spans="2:64" ht="12.75" customHeight="1">
      <c r="B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 spans="2:64" ht="12.75" customHeight="1">
      <c r="B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 spans="2:64" ht="12.75" customHeight="1">
      <c r="B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 spans="2:64" ht="12.75" customHeight="1">
      <c r="B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 spans="2:64" ht="12.75" customHeight="1">
      <c r="B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 spans="2:64" ht="12.75" customHeight="1">
      <c r="B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 spans="2:64" ht="12.75" customHeight="1">
      <c r="B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 spans="2:64" ht="12.75" customHeight="1">
      <c r="B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 spans="2:64" ht="12.75" customHeight="1">
      <c r="B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 spans="2:64" ht="12.75" customHeight="1">
      <c r="B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 spans="2:64" ht="12.75" customHeight="1">
      <c r="B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 spans="2:64" ht="12.75" customHeight="1">
      <c r="B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 spans="2:64" ht="12.75" customHeight="1">
      <c r="B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 spans="2:64" ht="12.75" customHeight="1">
      <c r="B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 spans="2:64" ht="12.75" customHeight="1">
      <c r="B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 spans="2:64" ht="12.75" customHeight="1">
      <c r="B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 spans="2:64" ht="12.75" customHeight="1">
      <c r="B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 spans="2:64" ht="12.75" customHeight="1">
      <c r="B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 spans="2:64" ht="12.75" customHeight="1">
      <c r="B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 spans="2:64" ht="12.75" customHeight="1">
      <c r="B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 spans="2:64" ht="12.75" customHeight="1">
      <c r="B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 spans="2:64" ht="12.75" customHeight="1">
      <c r="B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 spans="2:64" ht="12.75" customHeight="1">
      <c r="B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 spans="2:64" ht="12.75" customHeight="1">
      <c r="B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 spans="2:64" ht="12.75" customHeight="1">
      <c r="B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</sheetData>
  <mergeCells count="36">
    <mergeCell ref="D170:R170"/>
    <mergeCell ref="H197:M197"/>
    <mergeCell ref="F27:G27"/>
    <mergeCell ref="I27:J27"/>
    <mergeCell ref="F29:G29"/>
    <mergeCell ref="I29:J29"/>
    <mergeCell ref="F32:G32"/>
    <mergeCell ref="I32:J32"/>
    <mergeCell ref="F33:G33"/>
    <mergeCell ref="M23:N23"/>
    <mergeCell ref="F26:G26"/>
    <mergeCell ref="I33:J33"/>
    <mergeCell ref="I34:J34"/>
    <mergeCell ref="F35:G35"/>
    <mergeCell ref="I35:J35"/>
    <mergeCell ref="I15:J15"/>
    <mergeCell ref="F16:G16"/>
    <mergeCell ref="F17:G17"/>
    <mergeCell ref="I28:J28"/>
    <mergeCell ref="I31:J31"/>
    <mergeCell ref="I26:J26"/>
    <mergeCell ref="I16:J16"/>
    <mergeCell ref="I17:J17"/>
    <mergeCell ref="I18:J18"/>
    <mergeCell ref="I19:J19"/>
    <mergeCell ref="H23:J23"/>
    <mergeCell ref="F11:G11"/>
    <mergeCell ref="I11:J11"/>
    <mergeCell ref="I12:J12"/>
    <mergeCell ref="F13:G13"/>
    <mergeCell ref="I13:J13"/>
    <mergeCell ref="H6:K6"/>
    <mergeCell ref="H7:J7"/>
    <mergeCell ref="M7:N7"/>
    <mergeCell ref="I9:J9"/>
    <mergeCell ref="F10:G10"/>
  </mergeCells>
  <conditionalFormatting sqref="P36 P38">
    <cfRule type="cellIs" dxfId="30" priority="34" operator="equal">
      <formula>"A"</formula>
    </cfRule>
  </conditionalFormatting>
  <conditionalFormatting sqref="G36:K36 G38:K38 M36:P36 M38:P38">
    <cfRule type="cellIs" dxfId="29" priority="35" operator="notEqual">
      <formula>0</formula>
    </cfRule>
  </conditionalFormatting>
  <conditionalFormatting sqref="V9:BD11 V15:BD17 V25:BD28">
    <cfRule type="colorScale" priority="36">
      <colorScale>
        <cfvo type="formula" val="1"/>
        <cfvo type="percentile" val="50"/>
        <cfvo type="formula" val="5"/>
        <color rgb="FFEEECE1"/>
        <color rgb="FFDDD9C3"/>
        <color rgb="FFC4BD97"/>
      </colorScale>
    </cfRule>
  </conditionalFormatting>
  <conditionalFormatting sqref="L9:L13 L25:L29">
    <cfRule type="cellIs" dxfId="28" priority="37" operator="equal">
      <formula>$BD$9</formula>
    </cfRule>
  </conditionalFormatting>
  <conditionalFormatting sqref="L9:L13 L25:L29">
    <cfRule type="cellIs" dxfId="27" priority="38" operator="equal">
      <formula>$BD$11</formula>
    </cfRule>
  </conditionalFormatting>
  <conditionalFormatting sqref="L9:L13 L25:L29">
    <cfRule type="cellIs" dxfId="26" priority="39" operator="equal">
      <formula>$BD$10</formula>
    </cfRule>
  </conditionalFormatting>
  <conditionalFormatting sqref="L15:L19">
    <cfRule type="cellIs" dxfId="25" priority="40" operator="equal">
      <formula>$BD$17</formula>
    </cfRule>
  </conditionalFormatting>
  <conditionalFormatting sqref="L15:L19">
    <cfRule type="cellIs" dxfId="24" priority="41" operator="equal">
      <formula>$BD$16</formula>
    </cfRule>
  </conditionalFormatting>
  <conditionalFormatting sqref="L15:L19">
    <cfRule type="cellIs" dxfId="23" priority="42" operator="equal">
      <formula>$BD$15</formula>
    </cfRule>
  </conditionalFormatting>
  <conditionalFormatting sqref="M20 M36 M38">
    <cfRule type="cellIs" dxfId="22" priority="43" operator="greaterThan">
      <formula>1</formula>
    </cfRule>
  </conditionalFormatting>
  <conditionalFormatting sqref="L25:L29">
    <cfRule type="cellIs" dxfId="21" priority="44" operator="equal">
      <formula>$BD$9</formula>
    </cfRule>
  </conditionalFormatting>
  <conditionalFormatting sqref="L25:L29">
    <cfRule type="cellIs" dxfId="20" priority="45" operator="equal">
      <formula>$BD$11</formula>
    </cfRule>
  </conditionalFormatting>
  <conditionalFormatting sqref="L25:L29">
    <cfRule type="cellIs" dxfId="19" priority="46" operator="equal">
      <formula>$BD$10</formula>
    </cfRule>
  </conditionalFormatting>
  <conditionalFormatting sqref="L31:L35">
    <cfRule type="cellIs" dxfId="18" priority="47" operator="equal">
      <formula>$BD$11</formula>
    </cfRule>
  </conditionalFormatting>
  <conditionalFormatting sqref="L31:L35">
    <cfRule type="cellIs" dxfId="17" priority="48" operator="equal">
      <formula>$BD$10</formula>
    </cfRule>
  </conditionalFormatting>
  <conditionalFormatting sqref="L25:L35">
    <cfRule type="cellIs" dxfId="16" priority="49" operator="equal">
      <formula>$BD$25</formula>
    </cfRule>
  </conditionalFormatting>
  <conditionalFormatting sqref="L25:L35">
    <cfRule type="cellIs" dxfId="15" priority="50" operator="equal">
      <formula>$BD$27</formula>
    </cfRule>
  </conditionalFormatting>
  <conditionalFormatting sqref="L25:L35">
    <cfRule type="cellIs" dxfId="14" priority="51" operator="equal">
      <formula>$BD$26</formula>
    </cfRule>
  </conditionalFormatting>
  <conditionalFormatting sqref="L25:L35">
    <cfRule type="cellIs" dxfId="13" priority="52" operator="equal">
      <formula>$BD$28</formula>
    </cfRule>
  </conditionalFormatting>
  <conditionalFormatting sqref="P9:P13 P15:P19">
    <cfRule type="cellIs" dxfId="10" priority="17" operator="equal">
      <formula>"A"</formula>
    </cfRule>
  </conditionalFormatting>
  <conditionalFormatting sqref="P9:P13">
    <cfRule type="dataBar" priority="15">
      <dataBar>
        <cfvo type="min"/>
        <cfvo type="max"/>
        <color rgb="FFFF555A"/>
      </dataBar>
    </cfRule>
  </conditionalFormatting>
  <conditionalFormatting sqref="N9:N13">
    <cfRule type="dataBar" priority="16">
      <dataBar>
        <cfvo type="min"/>
        <cfvo type="max"/>
        <color rgb="FFFFB628"/>
      </dataBar>
    </cfRule>
  </conditionalFormatting>
  <conditionalFormatting sqref="P15:P19">
    <cfRule type="dataBar" priority="13">
      <dataBar>
        <cfvo type="min"/>
        <cfvo type="max"/>
        <color rgb="FF008AEF"/>
      </dataBar>
    </cfRule>
  </conditionalFormatting>
  <conditionalFormatting sqref="N15:N19">
    <cfRule type="dataBar" priority="14">
      <dataBar>
        <cfvo type="min"/>
        <cfvo type="max"/>
        <color rgb="FFFFB628"/>
      </dataBar>
    </cfRule>
  </conditionalFormatting>
  <conditionalFormatting sqref="P9:P19">
    <cfRule type="dataBar" priority="12">
      <dataBar>
        <cfvo type="min"/>
        <cfvo type="max"/>
        <color rgb="FFFF555A"/>
      </dataBar>
    </cfRule>
  </conditionalFormatting>
  <conditionalFormatting sqref="N9:N19">
    <cfRule type="dataBar" priority="11">
      <dataBar>
        <cfvo type="min"/>
        <cfvo type="max"/>
        <color rgb="FF63C384"/>
      </dataBar>
    </cfRule>
  </conditionalFormatting>
  <conditionalFormatting sqref="P25:P29 P31:P35">
    <cfRule type="cellIs" dxfId="9" priority="10" operator="equal">
      <formula>"A"</formula>
    </cfRule>
  </conditionalFormatting>
  <conditionalFormatting sqref="P25:P29">
    <cfRule type="dataBar" priority="9">
      <dataBar>
        <cfvo type="min"/>
        <cfvo type="max"/>
        <color rgb="FFFF555A"/>
      </dataBar>
    </cfRule>
  </conditionalFormatting>
  <conditionalFormatting sqref="N25:N29">
    <cfRule type="dataBar" priority="8">
      <dataBar>
        <cfvo type="min"/>
        <cfvo type="max"/>
        <color rgb="FFFFB628"/>
      </dataBar>
    </cfRule>
  </conditionalFormatting>
  <conditionalFormatting sqref="P31:P35">
    <cfRule type="dataBar" priority="7">
      <dataBar>
        <cfvo type="min"/>
        <cfvo type="max"/>
        <color rgb="FFFF555A"/>
      </dataBar>
    </cfRule>
  </conditionalFormatting>
  <conditionalFormatting sqref="N31:N35">
    <cfRule type="dataBar" priority="6">
      <dataBar>
        <cfvo type="min"/>
        <cfvo type="max"/>
        <color rgb="FFFFB628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N25:N35">
    <cfRule type="dataBar" priority="4">
      <dataBar>
        <cfvo type="min"/>
        <cfvo type="max"/>
        <color rgb="FFFFB628"/>
      </dataBar>
    </cfRule>
  </conditionalFormatting>
  <conditionalFormatting sqref="P39:P57">
    <cfRule type="cellIs" dxfId="2" priority="3" operator="equal">
      <formula>"A"</formula>
    </cfRule>
  </conditionalFormatting>
  <conditionalFormatting sqref="M39:P57 G39:K57">
    <cfRule type="cellIs" dxfId="1" priority="2" operator="notEqual">
      <formula>0</formula>
    </cfRule>
  </conditionalFormatting>
  <conditionalFormatting sqref="M39:M57">
    <cfRule type="cellIs" dxfId="0" priority="1" operator="greaterThan">
      <formula>1</formula>
    </cfRule>
  </conditionalFormatting>
  <dataValidations count="3">
    <dataValidation type="list" allowBlank="1" showErrorMessage="1" sqref="L15:L19" xr:uid="{00000000-0002-0000-0400-000000000000}">
      <formula1>DEBILIDAD</formula1>
    </dataValidation>
    <dataValidation type="list" allowBlank="1" showErrorMessage="1" sqref="L25:L29 L31:L35" xr:uid="{00000000-0002-0000-0400-000001000000}">
      <formula1>EXTERNAS</formula1>
    </dataValidation>
    <dataValidation type="list" allowBlank="1" showErrorMessage="1" sqref="L9:L13" xr:uid="{00000000-0002-0000-0400-000002000000}">
      <formula1>FORTALEZAS</formula1>
    </dataValidation>
  </dataValidations>
  <printOptions horizontalCentered="1" verticalCentered="1"/>
  <pageMargins left="0" right="0" top="0" bottom="0" header="0" footer="0"/>
  <pageSetup paperSize="9" orientation="landscape"/>
  <rowBreaks count="1" manualBreakCount="1">
    <brk id="36" man="1"/>
  </rowBreak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B1:P1000"/>
  <sheetViews>
    <sheetView workbookViewId="0"/>
  </sheetViews>
  <sheetFormatPr baseColWidth="10" defaultColWidth="12.5703125" defaultRowHeight="15" customHeight="1"/>
  <cols>
    <col min="1" max="1" width="10.5703125" customWidth="1"/>
    <col min="2" max="2" width="16" customWidth="1"/>
    <col min="3" max="3" width="12.7109375" customWidth="1"/>
    <col min="4" max="4" width="10.5703125" customWidth="1"/>
    <col min="5" max="5" width="11.5703125" customWidth="1"/>
    <col min="6" max="26" width="10.5703125" customWidth="1"/>
  </cols>
  <sheetData>
    <row r="1" spans="2:16" ht="12.75" customHeight="1">
      <c r="B1" s="2"/>
      <c r="C1" s="355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2:16" ht="12.75" customHeight="1"/>
    <row r="3" spans="2:16" ht="12.75" customHeight="1">
      <c r="E3" s="356"/>
      <c r="F3" s="357"/>
      <c r="G3" s="357"/>
      <c r="H3" s="357"/>
      <c r="I3" s="357"/>
      <c r="J3" s="357"/>
      <c r="K3" s="357"/>
      <c r="L3" s="357"/>
      <c r="M3" s="357"/>
      <c r="N3" s="358"/>
    </row>
    <row r="4" spans="2:16" ht="12.75" customHeight="1">
      <c r="B4" s="359" t="s">
        <v>188</v>
      </c>
      <c r="E4" s="360"/>
      <c r="F4" s="352"/>
      <c r="G4" s="352"/>
      <c r="H4" s="361">
        <f>SUM(H6:H16)</f>
        <v>0.99999999999999989</v>
      </c>
      <c r="I4" s="362" t="str">
        <f>IF(H4&gt;1,"ERROR","OK")</f>
        <v>OK</v>
      </c>
      <c r="J4" s="352" t="str">
        <f>IF(I4="ERROR","ERROR, EL TOTAL DE % SUMA MAS DE 100% Y NO ES POSIBLE, AJÚSTALO","")</f>
        <v/>
      </c>
      <c r="K4" s="352"/>
      <c r="L4" s="352"/>
      <c r="M4" s="352"/>
      <c r="N4" s="363"/>
    </row>
    <row r="5" spans="2:16" ht="12.75" customHeight="1">
      <c r="B5" s="364">
        <v>1</v>
      </c>
      <c r="E5" s="360"/>
      <c r="F5" s="352"/>
      <c r="G5" s="352"/>
      <c r="H5" s="352"/>
      <c r="I5" s="352"/>
      <c r="J5" s="352"/>
      <c r="K5" s="352"/>
      <c r="L5" s="352"/>
      <c r="M5" s="352"/>
      <c r="N5" s="363"/>
    </row>
    <row r="6" spans="2:16" ht="12.75" customHeight="1">
      <c r="B6" s="364">
        <v>2</v>
      </c>
      <c r="E6" s="365"/>
      <c r="F6" s="366" t="s">
        <v>148</v>
      </c>
      <c r="G6" s="367">
        <f>IF('DAFO 3'!L9=0,0,IF('DAFO 3'!L9='DAFO 3'!$BD$9,4,IF('DAFO 3'!L9='DAFO 3'!$BD$10,3,IF('DAFO 3'!L9='DAFO 3'!$BD$11,3))))</f>
        <v>3</v>
      </c>
      <c r="H6" s="368">
        <f>'DAFO 3'!M9</f>
        <v>0.12</v>
      </c>
      <c r="I6" s="353">
        <f t="shared" ref="I6:I10" si="0">IF($I$4="OK",H6*G6,0)</f>
        <v>0.36</v>
      </c>
      <c r="J6" s="353">
        <f t="shared" ref="J6:J10" si="1">G6</f>
        <v>3</v>
      </c>
      <c r="K6" s="353">
        <f t="shared" ref="K6:K10" si="2">I6</f>
        <v>0.36</v>
      </c>
      <c r="L6" s="352"/>
      <c r="M6" s="352"/>
      <c r="N6" s="363"/>
    </row>
    <row r="7" spans="2:16" ht="12.75" customHeight="1">
      <c r="B7" s="364">
        <v>3</v>
      </c>
      <c r="E7" s="365"/>
      <c r="F7" s="369" t="s">
        <v>12</v>
      </c>
      <c r="G7" s="367">
        <f>IF('DAFO 3'!L10=0,0,IF('DAFO 3'!L10='DAFO 3'!$BD$9,4,IF('DAFO 3'!L10='DAFO 3'!$BD$10,3,IF('DAFO 3'!L10='DAFO 3'!$BD$11,3))))</f>
        <v>3</v>
      </c>
      <c r="H7" s="368">
        <f>'DAFO 3'!M10</f>
        <v>0.08</v>
      </c>
      <c r="I7" s="353">
        <f t="shared" si="0"/>
        <v>0.24</v>
      </c>
      <c r="J7" s="353">
        <f t="shared" si="1"/>
        <v>3</v>
      </c>
      <c r="K7" s="353">
        <f t="shared" si="2"/>
        <v>0.24</v>
      </c>
      <c r="L7" s="352"/>
      <c r="M7" s="352"/>
      <c r="N7" s="363"/>
    </row>
    <row r="8" spans="2:16" ht="12.75" customHeight="1">
      <c r="B8" s="364">
        <v>4</v>
      </c>
      <c r="E8" s="365"/>
      <c r="F8" s="369" t="s">
        <v>150</v>
      </c>
      <c r="G8" s="367">
        <f>IF('DAFO 3'!L11=0,0,IF('DAFO 3'!L11='DAFO 3'!$BD$9,4,IF('DAFO 3'!L11='DAFO 3'!$BD$10,3,IF('DAFO 3'!L11='DAFO 3'!$BD$11,3))))</f>
        <v>3</v>
      </c>
      <c r="H8" s="368">
        <f>'DAFO 3'!M11</f>
        <v>0.12</v>
      </c>
      <c r="I8" s="353">
        <f t="shared" si="0"/>
        <v>0.36</v>
      </c>
      <c r="J8" s="353">
        <f t="shared" si="1"/>
        <v>3</v>
      </c>
      <c r="K8" s="353">
        <f t="shared" si="2"/>
        <v>0.36</v>
      </c>
      <c r="L8" s="352"/>
      <c r="M8" s="352"/>
      <c r="N8" s="363"/>
    </row>
    <row r="9" spans="2:16" ht="12.75" customHeight="1">
      <c r="B9" s="370">
        <v>5</v>
      </c>
      <c r="E9" s="360"/>
      <c r="F9" s="352"/>
      <c r="G9" s="367">
        <f>IF('DAFO 3'!L12=0,0,IF('DAFO 3'!L12='DAFO 3'!$BD$9,4,IF('DAFO 3'!L12='DAFO 3'!$BD$10,3,IF('DAFO 3'!L12='DAFO 3'!$BD$11,3))))</f>
        <v>3</v>
      </c>
      <c r="H9" s="368">
        <f>'DAFO 3'!M12</f>
        <v>0.1</v>
      </c>
      <c r="I9" s="353">
        <f t="shared" si="0"/>
        <v>0.30000000000000004</v>
      </c>
      <c r="J9" s="353">
        <f t="shared" si="1"/>
        <v>3</v>
      </c>
      <c r="K9" s="353">
        <f t="shared" si="2"/>
        <v>0.30000000000000004</v>
      </c>
      <c r="L9" s="352"/>
      <c r="M9" s="352"/>
      <c r="N9" s="363"/>
    </row>
    <row r="10" spans="2:16" ht="12.75" customHeight="1">
      <c r="E10" s="360"/>
      <c r="F10" s="352"/>
      <c r="G10" s="367">
        <f>IF('DAFO 3'!L13=0,0,IF('DAFO 3'!L13='DAFO 3'!$BD$9,4,IF('DAFO 3'!L13='DAFO 3'!$BD$10,3,IF('DAFO 3'!L13='DAFO 3'!$BD$11,3))))</f>
        <v>3</v>
      </c>
      <c r="H10" s="368">
        <f>'DAFO 3'!M13</f>
        <v>0.08</v>
      </c>
      <c r="I10" s="353">
        <f t="shared" si="0"/>
        <v>0.24</v>
      </c>
      <c r="J10" s="353">
        <f t="shared" si="1"/>
        <v>3</v>
      </c>
      <c r="K10" s="353">
        <f t="shared" si="2"/>
        <v>0.24</v>
      </c>
      <c r="L10" s="353">
        <f>SUM(K6:K10)</f>
        <v>1.5</v>
      </c>
      <c r="M10" s="352"/>
      <c r="N10" s="363"/>
    </row>
    <row r="11" spans="2:16" ht="12.75" customHeight="1">
      <c r="B11" s="359" t="s">
        <v>189</v>
      </c>
      <c r="E11" s="360"/>
      <c r="F11" s="352"/>
      <c r="G11" s="352"/>
      <c r="H11" s="352"/>
      <c r="I11" s="352"/>
      <c r="J11" s="352"/>
      <c r="K11" s="352"/>
      <c r="L11" s="352"/>
      <c r="M11" s="352"/>
      <c r="N11" s="363"/>
    </row>
    <row r="12" spans="2:16" ht="12.75" customHeight="1">
      <c r="B12" s="364">
        <f>B5</f>
        <v>1</v>
      </c>
      <c r="E12" s="365"/>
      <c r="F12" s="371" t="s">
        <v>152</v>
      </c>
      <c r="G12" s="367">
        <f>IF('DAFO 3'!L15=0,0,IF('DAFO 3'!L15='DAFO 3'!$BD$15,1,IF('DAFO 3'!L15='DAFO 3'!$BD$16,2,IF('DAFO 3'!L15='DAFO 3'!$BD$17,2))))</f>
        <v>1</v>
      </c>
      <c r="H12" s="368">
        <f>'DAFO 3'!M15</f>
        <v>0.12</v>
      </c>
      <c r="I12" s="353">
        <f t="shared" ref="I12:I16" si="3">IF($I$4="OK",H12*G12,0)</f>
        <v>0.12</v>
      </c>
      <c r="J12" s="353">
        <f t="shared" ref="J12:J16" si="4">G12</f>
        <v>1</v>
      </c>
      <c r="K12" s="353">
        <f t="shared" ref="K12:K16" si="5">I12</f>
        <v>0.12</v>
      </c>
      <c r="L12" s="352"/>
      <c r="M12" s="352"/>
      <c r="N12" s="363"/>
    </row>
    <row r="13" spans="2:16" ht="12.75" customHeight="1">
      <c r="B13" s="372">
        <f>B9</f>
        <v>5</v>
      </c>
      <c r="E13" s="365"/>
      <c r="F13" s="373" t="s">
        <v>10</v>
      </c>
      <c r="G13" s="367">
        <f>IF('DAFO 3'!L16=0,0,IF('DAFO 3'!L16='DAFO 3'!$BD$15,1,IF('DAFO 3'!L16='DAFO 3'!$BD$16,2,IF('DAFO 3'!L16='DAFO 3'!$BD$17,2))))</f>
        <v>2</v>
      </c>
      <c r="H13" s="368">
        <f>'DAFO 3'!M16</f>
        <v>0.12</v>
      </c>
      <c r="I13" s="353">
        <f t="shared" si="3"/>
        <v>0.24</v>
      </c>
      <c r="J13" s="353">
        <f t="shared" si="4"/>
        <v>2</v>
      </c>
      <c r="K13" s="353">
        <f t="shared" si="5"/>
        <v>0.24</v>
      </c>
      <c r="L13" s="352"/>
      <c r="M13" s="352"/>
      <c r="N13" s="363"/>
    </row>
    <row r="14" spans="2:16" ht="12.75" customHeight="1">
      <c r="E14" s="365"/>
      <c r="F14" s="374" t="s">
        <v>150</v>
      </c>
      <c r="G14" s="367">
        <f>IF('DAFO 3'!L17=0,0,IF('DAFO 3'!L17='DAFO 3'!$BD$15,1,IF('DAFO 3'!L17='DAFO 3'!$BD$16,2,IF('DAFO 3'!L17='DAFO 3'!$BD$17,2))))</f>
        <v>2</v>
      </c>
      <c r="H14" s="368">
        <f>'DAFO 3'!M17</f>
        <v>0.08</v>
      </c>
      <c r="I14" s="353">
        <f t="shared" si="3"/>
        <v>0.16</v>
      </c>
      <c r="J14" s="353">
        <f t="shared" si="4"/>
        <v>2</v>
      </c>
      <c r="K14" s="353">
        <f t="shared" si="5"/>
        <v>0.16</v>
      </c>
      <c r="L14" s="352"/>
      <c r="M14" s="352"/>
      <c r="N14" s="363"/>
    </row>
    <row r="15" spans="2:16" ht="12.75" customHeight="1">
      <c r="B15" s="359" t="s">
        <v>190</v>
      </c>
      <c r="E15" s="360"/>
      <c r="F15" s="352"/>
      <c r="G15" s="367">
        <f>IF('DAFO 3'!L18=0,0,IF('DAFO 3'!L18='DAFO 3'!$BD$15,1,IF('DAFO 3'!L18='DAFO 3'!$BD$16,2,IF('DAFO 3'!L18='DAFO 3'!$BD$17,2))))</f>
        <v>2</v>
      </c>
      <c r="H15" s="368">
        <f>'DAFO 3'!M18</f>
        <v>0.08</v>
      </c>
      <c r="I15" s="353">
        <f t="shared" si="3"/>
        <v>0.16</v>
      </c>
      <c r="J15" s="353">
        <f t="shared" si="4"/>
        <v>2</v>
      </c>
      <c r="K15" s="353">
        <f t="shared" si="5"/>
        <v>0.16</v>
      </c>
      <c r="L15" s="352"/>
      <c r="M15" s="352"/>
      <c r="N15" s="363"/>
    </row>
    <row r="16" spans="2:16" ht="12.75" customHeight="1">
      <c r="B16" s="364">
        <v>1</v>
      </c>
      <c r="E16" s="360"/>
      <c r="F16" s="352"/>
      <c r="G16" s="367">
        <f>IF('DAFO 3'!L19=0,0,IF('DAFO 3'!L19='DAFO 3'!$BD$15,1,IF('DAFO 3'!L19='DAFO 3'!$BD$16,2,IF('DAFO 3'!L19='DAFO 3'!$BD$17,2))))</f>
        <v>1</v>
      </c>
      <c r="H16" s="368">
        <f>'DAFO 3'!M19</f>
        <v>0.1</v>
      </c>
      <c r="I16" s="353">
        <f t="shared" si="3"/>
        <v>0.1</v>
      </c>
      <c r="J16" s="353">
        <f t="shared" si="4"/>
        <v>1</v>
      </c>
      <c r="K16" s="353">
        <f t="shared" si="5"/>
        <v>0.1</v>
      </c>
      <c r="L16" s="353">
        <f>SUM(K12:K16)</f>
        <v>0.78</v>
      </c>
      <c r="M16" s="353">
        <f>L16+L10</f>
        <v>2.2800000000000002</v>
      </c>
      <c r="N16" s="363"/>
    </row>
    <row r="17" spans="2:14" ht="12.75" customHeight="1">
      <c r="B17" s="364">
        <v>2</v>
      </c>
      <c r="E17" s="360"/>
      <c r="F17" s="352"/>
      <c r="G17" s="352"/>
      <c r="H17" s="352"/>
      <c r="I17" s="352"/>
      <c r="J17" s="352"/>
      <c r="K17" s="352"/>
      <c r="L17" s="352"/>
      <c r="M17" s="352"/>
      <c r="N17" s="363"/>
    </row>
    <row r="18" spans="2:14" ht="12.75" customHeight="1">
      <c r="B18" s="364">
        <v>3</v>
      </c>
      <c r="E18" s="360"/>
      <c r="F18" s="352"/>
      <c r="G18" s="352"/>
      <c r="H18" s="352"/>
      <c r="I18" s="352"/>
      <c r="J18" s="352"/>
      <c r="K18" s="352"/>
      <c r="L18" s="352"/>
      <c r="M18" s="352"/>
      <c r="N18" s="363"/>
    </row>
    <row r="19" spans="2:14" ht="12.75" customHeight="1">
      <c r="B19" s="370">
        <v>4</v>
      </c>
      <c r="E19" s="360"/>
      <c r="F19" s="352"/>
      <c r="G19" s="352"/>
      <c r="H19" s="352"/>
      <c r="I19" s="352"/>
      <c r="J19" s="352"/>
      <c r="K19" s="352"/>
      <c r="L19" s="352"/>
      <c r="M19" s="352"/>
      <c r="N19" s="363"/>
    </row>
    <row r="20" spans="2:14" ht="12.75" customHeight="1">
      <c r="E20" s="360"/>
      <c r="F20" s="352"/>
      <c r="G20" s="352"/>
      <c r="H20" s="375">
        <f>SUM(H22:H32)</f>
        <v>1</v>
      </c>
      <c r="I20" s="352" t="str">
        <f>IF(H20&gt;1,"ERROR","OK")</f>
        <v>OK</v>
      </c>
      <c r="J20" s="352" t="str">
        <f>IF(I20="ERROR","ERROR, EL TOTAL DE % SUMA MAS DE 100% Y NO ES POSIBLE, AJÚSTALO","")</f>
        <v/>
      </c>
      <c r="K20" s="352"/>
      <c r="L20" s="352"/>
      <c r="M20" s="352"/>
      <c r="N20" s="363"/>
    </row>
    <row r="21" spans="2:14" ht="12.75" customHeight="1">
      <c r="E21" s="360"/>
      <c r="F21" s="352"/>
      <c r="G21" s="352"/>
      <c r="H21" s="352"/>
      <c r="I21" s="352"/>
      <c r="J21" s="352"/>
      <c r="K21" s="352"/>
      <c r="L21" s="352"/>
      <c r="M21" s="352"/>
      <c r="N21" s="363"/>
    </row>
    <row r="22" spans="2:14" ht="12.75" customHeight="1">
      <c r="E22" s="365"/>
      <c r="F22" s="366" t="s">
        <v>148</v>
      </c>
      <c r="G22" s="367">
        <f>IF('DAFO 3'!L25=0,0,IF('DAFO 3'!L25='DAFO 3'!$BD$25,4,IF('DAFO 3'!L25='DAFO 3'!$BD$26,3,IF('DAFO 3'!L25='DAFO 3'!$BD$27,2,IF('DAFO 3'!L25='DAFO 3'!$BD$28,1,0)))))</f>
        <v>3</v>
      </c>
      <c r="H22" s="368">
        <f>'DAFO 3'!M25</f>
        <v>0.15</v>
      </c>
      <c r="I22" s="353">
        <f t="shared" ref="I22:I26" si="6">IF($I$20="OK",H22*G22,0)</f>
        <v>0.44999999999999996</v>
      </c>
      <c r="J22" s="353"/>
      <c r="K22" s="353">
        <f t="shared" ref="K22:K26" si="7">I22</f>
        <v>0.44999999999999996</v>
      </c>
      <c r="L22" s="352"/>
      <c r="M22" s="352"/>
      <c r="N22" s="363"/>
    </row>
    <row r="23" spans="2:14" ht="12.75" customHeight="1">
      <c r="E23" s="365"/>
      <c r="F23" s="369" t="s">
        <v>12</v>
      </c>
      <c r="G23" s="367">
        <f>IF('DAFO 3'!L26=0,0,IF('DAFO 3'!L26='DAFO 3'!$BD$25,4,IF('DAFO 3'!L26='DAFO 3'!$BD$26,3,IF('DAFO 3'!L26='DAFO 3'!$BD$27,2,IF('DAFO 3'!L26='DAFO 3'!$BD$28,1,0)))))</f>
        <v>3</v>
      </c>
      <c r="H23" s="368">
        <f>'DAFO 3'!M26</f>
        <v>0.1</v>
      </c>
      <c r="I23" s="353">
        <f t="shared" si="6"/>
        <v>0.30000000000000004</v>
      </c>
      <c r="J23" s="353"/>
      <c r="K23" s="353">
        <f t="shared" si="7"/>
        <v>0.30000000000000004</v>
      </c>
      <c r="L23" s="352"/>
      <c r="M23" s="352"/>
      <c r="N23" s="363"/>
    </row>
    <row r="24" spans="2:14" ht="12.75" customHeight="1">
      <c r="E24" s="365"/>
      <c r="F24" s="369" t="s">
        <v>150</v>
      </c>
      <c r="G24" s="367">
        <f>IF('DAFO 3'!L27=0,0,IF('DAFO 3'!L27='DAFO 3'!$BD$25,4,IF('DAFO 3'!L27='DAFO 3'!$BD$26,3,IF('DAFO 3'!L27='DAFO 3'!$BD$27,2,IF('DAFO 3'!L27='DAFO 3'!$BD$28,1,0)))))</f>
        <v>2</v>
      </c>
      <c r="H24" s="368">
        <f>'DAFO 3'!M27</f>
        <v>0.08</v>
      </c>
      <c r="I24" s="353">
        <f t="shared" si="6"/>
        <v>0.16</v>
      </c>
      <c r="J24" s="353"/>
      <c r="K24" s="353">
        <f t="shared" si="7"/>
        <v>0.16</v>
      </c>
      <c r="L24" s="352"/>
      <c r="M24" s="352"/>
      <c r="N24" s="363"/>
    </row>
    <row r="25" spans="2:14" ht="12.75" customHeight="1">
      <c r="E25" s="365"/>
      <c r="F25" s="369" t="s">
        <v>10</v>
      </c>
      <c r="G25" s="367">
        <f>IF('DAFO 3'!L28=0,0,IF('DAFO 3'!L28='DAFO 3'!$BD$25,4,IF('DAFO 3'!L28='DAFO 3'!$BD$26,3,IF('DAFO 3'!L28='DAFO 3'!$BD$27,2,IF('DAFO 3'!L28='DAFO 3'!$BD$28,1,0)))))</f>
        <v>2</v>
      </c>
      <c r="H25" s="368">
        <f>'DAFO 3'!M28</f>
        <v>7.0000000000000007E-2</v>
      </c>
      <c r="I25" s="353">
        <f t="shared" si="6"/>
        <v>0.14000000000000001</v>
      </c>
      <c r="J25" s="353"/>
      <c r="K25" s="353">
        <f t="shared" si="7"/>
        <v>0.14000000000000001</v>
      </c>
      <c r="L25" s="352"/>
      <c r="M25" s="352"/>
      <c r="N25" s="363"/>
    </row>
    <row r="26" spans="2:14" ht="12.75" customHeight="1">
      <c r="E26" s="360"/>
      <c r="F26" s="352"/>
      <c r="G26" s="367">
        <f>IF('DAFO 3'!L29=0,0,IF('DAFO 3'!L29='DAFO 3'!$BD$25,4,IF('DAFO 3'!L29='DAFO 3'!$BD$26,3,IF('DAFO 3'!L29='DAFO 3'!$BD$27,2,IF('DAFO 3'!L29='DAFO 3'!$BD$28,1,0)))))</f>
        <v>4</v>
      </c>
      <c r="H26" s="368">
        <f>'DAFO 3'!M29</f>
        <v>0.1</v>
      </c>
      <c r="I26" s="353">
        <f t="shared" si="6"/>
        <v>0.4</v>
      </c>
      <c r="J26" s="353"/>
      <c r="K26" s="353">
        <f t="shared" si="7"/>
        <v>0.4</v>
      </c>
      <c r="L26" s="353">
        <f>SUM(K22:K26)</f>
        <v>1.4500000000000002</v>
      </c>
      <c r="M26" s="352"/>
      <c r="N26" s="363"/>
    </row>
    <row r="27" spans="2:14" ht="12.75" customHeight="1">
      <c r="E27" s="360"/>
      <c r="F27" s="352"/>
      <c r="G27" s="352"/>
      <c r="H27" s="352"/>
      <c r="I27" s="352"/>
      <c r="J27" s="352"/>
      <c r="K27" s="352"/>
      <c r="L27" s="352"/>
      <c r="M27" s="352"/>
      <c r="N27" s="363"/>
    </row>
    <row r="28" spans="2:14" ht="12.75" customHeight="1">
      <c r="E28" s="360"/>
      <c r="F28" s="352"/>
      <c r="G28" s="367">
        <f>IF('DAFO 3'!L31=0,0,IF('DAFO 3'!L31='DAFO 3'!$BD$25,4,IF('DAFO 3'!L31='DAFO 3'!$BD$26,3,IF('DAFO 3'!L31='DAFO 3'!$BD$27,2,IF('DAFO 3'!L31='DAFO 3'!$BD$28,1,0)))))</f>
        <v>3</v>
      </c>
      <c r="H28" s="368">
        <f>'DAFO 3'!M31</f>
        <v>0.1</v>
      </c>
      <c r="I28" s="353">
        <f t="shared" ref="I28:I32" si="8">IF($I$20="OK",H28*G28,0)</f>
        <v>0.30000000000000004</v>
      </c>
      <c r="J28" s="353"/>
      <c r="K28" s="353">
        <f t="shared" ref="K28:K32" si="9">I28</f>
        <v>0.30000000000000004</v>
      </c>
      <c r="L28" s="352"/>
      <c r="M28" s="352"/>
      <c r="N28" s="363"/>
    </row>
    <row r="29" spans="2:14" ht="12.75" customHeight="1">
      <c r="E29" s="360"/>
      <c r="F29" s="352"/>
      <c r="G29" s="367">
        <f>IF('DAFO 3'!L32=0,0,IF('DAFO 3'!L32='DAFO 3'!$BD$25,4,IF('DAFO 3'!L32='DAFO 3'!$BD$26,3,IF('DAFO 3'!L32='DAFO 3'!$BD$27,2,IF('DAFO 3'!L32='DAFO 3'!$BD$28,1,0)))))</f>
        <v>4</v>
      </c>
      <c r="H29" s="368">
        <f>'DAFO 3'!M32</f>
        <v>0.15</v>
      </c>
      <c r="I29" s="353">
        <f t="shared" si="8"/>
        <v>0.6</v>
      </c>
      <c r="J29" s="353"/>
      <c r="K29" s="353">
        <f t="shared" si="9"/>
        <v>0.6</v>
      </c>
      <c r="L29" s="352"/>
      <c r="M29" s="352"/>
      <c r="N29" s="363"/>
    </row>
    <row r="30" spans="2:14" ht="12.75" customHeight="1">
      <c r="E30" s="360"/>
      <c r="F30" s="352"/>
      <c r="G30" s="367">
        <f>IF('DAFO 3'!L33=0,0,IF('DAFO 3'!L33='DAFO 3'!$BD$25,4,IF('DAFO 3'!L33='DAFO 3'!$BD$26,3,IF('DAFO 3'!L33='DAFO 3'!$BD$27,2,IF('DAFO 3'!L33='DAFO 3'!$BD$28,1,0)))))</f>
        <v>2</v>
      </c>
      <c r="H30" s="368">
        <f>'DAFO 3'!M33</f>
        <v>0.05</v>
      </c>
      <c r="I30" s="353">
        <f t="shared" si="8"/>
        <v>0.1</v>
      </c>
      <c r="J30" s="353"/>
      <c r="K30" s="353">
        <f t="shared" si="9"/>
        <v>0.1</v>
      </c>
      <c r="L30" s="352"/>
      <c r="M30" s="352"/>
      <c r="N30" s="363"/>
    </row>
    <row r="31" spans="2:14" ht="12.75" customHeight="1">
      <c r="E31" s="360"/>
      <c r="F31" s="352"/>
      <c r="G31" s="367">
        <f>IF('DAFO 3'!L34=0,0,IF('DAFO 3'!L34='DAFO 3'!$BD$25,4,IF('DAFO 3'!L34='DAFO 3'!$BD$26,3,IF('DAFO 3'!L34='DAFO 3'!$BD$27,2,IF('DAFO 3'!L34='DAFO 3'!$BD$28,1,0)))))</f>
        <v>3</v>
      </c>
      <c r="H31" s="368">
        <f>'DAFO 3'!M34</f>
        <v>0.15</v>
      </c>
      <c r="I31" s="353">
        <f t="shared" si="8"/>
        <v>0.44999999999999996</v>
      </c>
      <c r="J31" s="353"/>
      <c r="K31" s="353">
        <f t="shared" si="9"/>
        <v>0.44999999999999996</v>
      </c>
      <c r="L31" s="352"/>
      <c r="M31" s="352"/>
      <c r="N31" s="363"/>
    </row>
    <row r="32" spans="2:14" ht="12.75" customHeight="1">
      <c r="E32" s="360"/>
      <c r="F32" s="352"/>
      <c r="G32" s="367">
        <f>IF('DAFO 3'!L35=0,0,IF('DAFO 3'!L35='DAFO 3'!$BD$25,4,IF('DAFO 3'!L35='DAFO 3'!$BD$26,3,IF('DAFO 3'!L35='DAFO 3'!$BD$27,2,IF('DAFO 3'!L35='DAFO 3'!$BD$28,1,0)))))</f>
        <v>3</v>
      </c>
      <c r="H32" s="368">
        <f>'DAFO 3'!M35</f>
        <v>0.05</v>
      </c>
      <c r="I32" s="353">
        <f t="shared" si="8"/>
        <v>0.15000000000000002</v>
      </c>
      <c r="J32" s="353"/>
      <c r="K32" s="353">
        <f t="shared" si="9"/>
        <v>0.15000000000000002</v>
      </c>
      <c r="L32" s="353">
        <f>SUM(K28:K32)</f>
        <v>1.6</v>
      </c>
      <c r="M32" s="353">
        <f>L32+L26</f>
        <v>3.0500000000000003</v>
      </c>
      <c r="N32" s="363"/>
    </row>
    <row r="33" spans="5:14" ht="12.75" customHeight="1">
      <c r="E33" s="376"/>
      <c r="F33" s="377"/>
      <c r="G33" s="378"/>
      <c r="H33" s="378"/>
      <c r="I33" s="378"/>
      <c r="J33" s="378"/>
      <c r="K33" s="378"/>
      <c r="L33" s="378"/>
      <c r="M33" s="377"/>
      <c r="N33" s="379"/>
    </row>
    <row r="34" spans="5:14" ht="12.75" customHeight="1"/>
    <row r="35" spans="5:14" ht="12.75" customHeight="1"/>
    <row r="36" spans="5:14" ht="12.75" customHeight="1"/>
    <row r="37" spans="5:14" ht="12.75" customHeight="1"/>
    <row r="38" spans="5:14" ht="12.75" customHeight="1"/>
    <row r="39" spans="5:14" ht="12.75" customHeight="1"/>
    <row r="40" spans="5:14" ht="12.75" customHeight="1"/>
    <row r="41" spans="5:14" ht="12.75" customHeight="1"/>
    <row r="42" spans="5:14" ht="12.75" customHeight="1"/>
    <row r="43" spans="5:14" ht="12.75" customHeight="1"/>
    <row r="44" spans="5:14" ht="12.75" customHeight="1"/>
    <row r="45" spans="5:14" ht="12.75" customHeight="1"/>
    <row r="46" spans="5:14" ht="12.75" customHeight="1"/>
    <row r="47" spans="5:14" ht="12.75" customHeight="1"/>
    <row r="48" spans="5:1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E6:F8 E12:F14 E22:F25">
    <cfRule type="colorScale" priority="1">
      <colorScale>
        <cfvo type="formula" val="1"/>
        <cfvo type="percentile" val="50"/>
        <cfvo type="formula" val="5"/>
        <color rgb="FFEEECE1"/>
        <color rgb="FFDDD9C3"/>
        <color rgb="FFC4BD97"/>
      </colorScale>
    </cfRule>
  </conditionalFormatting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</sheetPr>
  <dimension ref="A1:N1000"/>
  <sheetViews>
    <sheetView showGridLines="0" workbookViewId="0">
      <pane xSplit="77" ySplit="194" topLeftCell="BZ195" activePane="bottomRight" state="frozen"/>
      <selection pane="topRight" activeCell="BZ1" sqref="BZ1"/>
      <selection pane="bottomLeft" activeCell="A195" sqref="A195"/>
      <selection pane="bottomRight" activeCell="BZ195" sqref="BZ195"/>
    </sheetView>
  </sheetViews>
  <sheetFormatPr baseColWidth="10" defaultColWidth="12.5703125" defaultRowHeight="15" customHeight="1"/>
  <cols>
    <col min="1" max="78" width="10.5703125" customWidth="1"/>
  </cols>
  <sheetData>
    <row r="1" spans="1:14" ht="12.75" hidden="1" customHeight="1"/>
    <row r="2" spans="1:14" ht="12.75" hidden="1" customHeight="1">
      <c r="A2" s="380"/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2"/>
    </row>
    <row r="3" spans="1:14" ht="12.75" hidden="1" customHeight="1">
      <c r="A3" s="383"/>
      <c r="B3" s="384" t="s">
        <v>191</v>
      </c>
      <c r="C3" s="385"/>
      <c r="D3" s="386" t="s">
        <v>192</v>
      </c>
      <c r="E3" s="386"/>
      <c r="F3" s="386"/>
      <c r="G3" s="386"/>
      <c r="H3" s="386"/>
      <c r="I3" s="386"/>
      <c r="J3" s="386"/>
      <c r="K3" s="386"/>
      <c r="L3" s="386"/>
      <c r="M3" s="386"/>
      <c r="N3" s="387"/>
    </row>
    <row r="4" spans="1:14" ht="12.75" hidden="1" customHeight="1">
      <c r="A4" s="38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89"/>
    </row>
    <row r="5" spans="1:14" ht="12.75" hidden="1" customHeight="1">
      <c r="A5" s="388"/>
      <c r="B5" s="390" t="e">
        <f>$F$12</f>
        <v>#REF!</v>
      </c>
      <c r="C5" s="391" t="e">
        <f>+G14</f>
        <v>#REF!</v>
      </c>
      <c r="D5" s="391" t="e">
        <f>+G15</f>
        <v>#REF!</v>
      </c>
      <c r="E5" s="391" t="e">
        <f>+G16</f>
        <v>#REF!</v>
      </c>
      <c r="F5" s="391" t="e">
        <f>+G17</f>
        <v>#REF!</v>
      </c>
      <c r="G5" s="391" t="e">
        <f>+G18</f>
        <v>#REF!</v>
      </c>
      <c r="H5" s="391" t="e">
        <f>+G19</f>
        <v>#REF!</v>
      </c>
      <c r="I5" s="391" t="e">
        <f>+G20</f>
        <v>#REF!</v>
      </c>
      <c r="J5" s="391" t="e">
        <f>+G21</f>
        <v>#REF!</v>
      </c>
      <c r="K5" s="391" t="e">
        <f>+G22</f>
        <v>#REF!</v>
      </c>
      <c r="L5" s="391" t="e">
        <f>+G23</f>
        <v>#REF!</v>
      </c>
      <c r="M5" s="391" t="e">
        <f>+G24</f>
        <v>#REF!</v>
      </c>
      <c r="N5" s="389"/>
    </row>
    <row r="6" spans="1:14" ht="12.75" hidden="1" customHeight="1">
      <c r="A6" s="38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89"/>
    </row>
    <row r="7" spans="1:14" ht="12.75" hidden="1" customHeight="1">
      <c r="A7" s="38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89"/>
    </row>
    <row r="8" spans="1:14" ht="12.75" hidden="1" customHeight="1">
      <c r="A8" s="38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89"/>
    </row>
    <row r="9" spans="1:14" ht="12.75" hidden="1" customHeight="1">
      <c r="A9" s="38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89"/>
    </row>
    <row r="10" spans="1:14" ht="12.75" hidden="1" customHeight="1">
      <c r="A10" s="392"/>
      <c r="B10" s="1" t="s">
        <v>193</v>
      </c>
      <c r="C10" s="1"/>
      <c r="D10" s="538" t="s">
        <v>194</v>
      </c>
      <c r="E10" s="539"/>
      <c r="F10" s="1"/>
      <c r="G10" s="1"/>
      <c r="H10" s="1"/>
      <c r="I10" s="1"/>
      <c r="J10" s="1"/>
      <c r="K10" s="1"/>
      <c r="L10" s="1"/>
      <c r="M10" s="1"/>
      <c r="N10" s="389"/>
    </row>
    <row r="11" spans="1:14" ht="12.75" hidden="1" customHeight="1">
      <c r="A11" s="392"/>
      <c r="B11" s="1"/>
      <c r="C11" s="1"/>
      <c r="D11" s="393"/>
      <c r="E11" s="540" t="s">
        <v>195</v>
      </c>
      <c r="F11" s="541"/>
      <c r="G11" s="541"/>
      <c r="H11" s="542"/>
      <c r="I11" s="394"/>
      <c r="J11" s="394"/>
      <c r="K11" s="394"/>
      <c r="L11" s="394"/>
      <c r="M11" s="394"/>
      <c r="N11" s="395"/>
    </row>
    <row r="12" spans="1:14" ht="12.75" hidden="1" customHeight="1">
      <c r="A12" s="388"/>
      <c r="B12" s="396" t="s">
        <v>196</v>
      </c>
      <c r="C12" s="1"/>
      <c r="D12" s="397" t="s">
        <v>197</v>
      </c>
      <c r="E12" s="1" t="s">
        <v>198</v>
      </c>
      <c r="F12" s="398" t="e">
        <f>#REF!</f>
        <v>#REF!</v>
      </c>
      <c r="G12" s="1"/>
      <c r="H12" s="399"/>
      <c r="I12" s="1"/>
      <c r="J12" s="1"/>
      <c r="K12" s="1"/>
      <c r="L12" s="1"/>
      <c r="M12" s="1"/>
      <c r="N12" s="389"/>
    </row>
    <row r="13" spans="1:14" ht="12.75" hidden="1" customHeight="1">
      <c r="A13" s="388"/>
      <c r="B13" s="394" t="s">
        <v>199</v>
      </c>
      <c r="C13" s="1"/>
      <c r="D13" s="400">
        <v>1</v>
      </c>
      <c r="E13" s="400" t="str">
        <f t="shared" ref="E13:E24" si="0">B13</f>
        <v>Enero</v>
      </c>
      <c r="F13" s="1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1"/>
      <c r="H13" s="399"/>
      <c r="I13" s="1"/>
      <c r="J13" s="1"/>
      <c r="K13" s="1"/>
      <c r="L13" s="1"/>
      <c r="M13" s="1"/>
      <c r="N13" s="389"/>
    </row>
    <row r="14" spans="1:14" ht="12.75" hidden="1" customHeight="1">
      <c r="A14" s="388"/>
      <c r="B14" s="394" t="s">
        <v>200</v>
      </c>
      <c r="C14" s="1"/>
      <c r="D14" s="401">
        <v>2</v>
      </c>
      <c r="E14" s="401" t="str">
        <f t="shared" si="0"/>
        <v>Febrero</v>
      </c>
      <c r="F14" s="1" t="e">
        <f t="shared" ref="F14:F24" si="1">IF(F13=12,1,F13+1)</f>
        <v>#REF!</v>
      </c>
      <c r="G14" s="1" t="e">
        <f t="shared" ref="G14:G24" si="2">LOOKUP(F14,NUMES,BUSCARMES)</f>
        <v>#REF!</v>
      </c>
      <c r="H14" s="399"/>
      <c r="I14" s="1"/>
      <c r="J14" s="1"/>
      <c r="K14" s="1"/>
      <c r="L14" s="1"/>
      <c r="M14" s="1"/>
      <c r="N14" s="389"/>
    </row>
    <row r="15" spans="1:14" ht="12.75" hidden="1" customHeight="1">
      <c r="A15" s="388"/>
      <c r="B15" s="394" t="s">
        <v>201</v>
      </c>
      <c r="C15" s="1"/>
      <c r="D15" s="401">
        <v>3</v>
      </c>
      <c r="E15" s="401" t="str">
        <f t="shared" si="0"/>
        <v>Marzo</v>
      </c>
      <c r="F15" s="1" t="e">
        <f t="shared" si="1"/>
        <v>#REF!</v>
      </c>
      <c r="G15" s="1" t="e">
        <f t="shared" si="2"/>
        <v>#REF!</v>
      </c>
      <c r="H15" s="399"/>
      <c r="I15" s="1"/>
      <c r="J15" s="1"/>
      <c r="K15" s="1"/>
      <c r="L15" s="1"/>
      <c r="M15" s="1"/>
      <c r="N15" s="389"/>
    </row>
    <row r="16" spans="1:14" ht="12.75" hidden="1" customHeight="1">
      <c r="A16" s="388"/>
      <c r="B16" s="394" t="s">
        <v>202</v>
      </c>
      <c r="C16" s="1"/>
      <c r="D16" s="401">
        <v>4</v>
      </c>
      <c r="E16" s="401" t="str">
        <f t="shared" si="0"/>
        <v>Abril</v>
      </c>
      <c r="F16" s="1" t="e">
        <f t="shared" si="1"/>
        <v>#REF!</v>
      </c>
      <c r="G16" s="1" t="e">
        <f t="shared" si="2"/>
        <v>#REF!</v>
      </c>
      <c r="H16" s="399"/>
      <c r="I16" s="1"/>
      <c r="J16" s="1"/>
      <c r="K16" s="1"/>
      <c r="L16" s="1"/>
      <c r="M16" s="1"/>
      <c r="N16" s="389"/>
    </row>
    <row r="17" spans="1:14" ht="12.75" hidden="1" customHeight="1">
      <c r="A17" s="388"/>
      <c r="B17" s="394" t="s">
        <v>203</v>
      </c>
      <c r="C17" s="1"/>
      <c r="D17" s="401">
        <v>5</v>
      </c>
      <c r="E17" s="401" t="str">
        <f t="shared" si="0"/>
        <v>Mayo</v>
      </c>
      <c r="F17" s="1" t="e">
        <f t="shared" si="1"/>
        <v>#REF!</v>
      </c>
      <c r="G17" s="1" t="e">
        <f t="shared" si="2"/>
        <v>#REF!</v>
      </c>
      <c r="H17" s="399"/>
      <c r="I17" s="1"/>
      <c r="J17" s="1"/>
      <c r="K17" s="1"/>
      <c r="L17" s="1"/>
      <c r="M17" s="1"/>
      <c r="N17" s="389"/>
    </row>
    <row r="18" spans="1:14" ht="12.75" hidden="1" customHeight="1">
      <c r="A18" s="388"/>
      <c r="B18" s="394" t="s">
        <v>204</v>
      </c>
      <c r="C18" s="1"/>
      <c r="D18" s="401">
        <v>6</v>
      </c>
      <c r="E18" s="401" t="str">
        <f t="shared" si="0"/>
        <v>Junio</v>
      </c>
      <c r="F18" s="1" t="e">
        <f t="shared" si="1"/>
        <v>#REF!</v>
      </c>
      <c r="G18" s="1" t="e">
        <f t="shared" si="2"/>
        <v>#REF!</v>
      </c>
      <c r="H18" s="399"/>
      <c r="I18" s="1"/>
      <c r="J18" s="1"/>
      <c r="K18" s="1"/>
      <c r="L18" s="1"/>
      <c r="M18" s="1"/>
      <c r="N18" s="389"/>
    </row>
    <row r="19" spans="1:14" ht="12.75" hidden="1" customHeight="1">
      <c r="A19" s="388"/>
      <c r="B19" s="394" t="s">
        <v>205</v>
      </c>
      <c r="C19" s="1"/>
      <c r="D19" s="401">
        <v>7</v>
      </c>
      <c r="E19" s="401" t="str">
        <f t="shared" si="0"/>
        <v>Julio</v>
      </c>
      <c r="F19" s="1" t="e">
        <f t="shared" si="1"/>
        <v>#REF!</v>
      </c>
      <c r="G19" s="1" t="e">
        <f t="shared" si="2"/>
        <v>#REF!</v>
      </c>
      <c r="H19" s="399"/>
      <c r="I19" s="1"/>
      <c r="J19" s="1"/>
      <c r="K19" s="1"/>
      <c r="L19" s="1"/>
      <c r="M19" s="1"/>
      <c r="N19" s="389"/>
    </row>
    <row r="20" spans="1:14" ht="12.75" hidden="1" customHeight="1">
      <c r="A20" s="388"/>
      <c r="B20" s="394" t="s">
        <v>206</v>
      </c>
      <c r="C20" s="1"/>
      <c r="D20" s="401">
        <v>8</v>
      </c>
      <c r="E20" s="401" t="str">
        <f t="shared" si="0"/>
        <v>Agosto</v>
      </c>
      <c r="F20" s="1" t="e">
        <f t="shared" si="1"/>
        <v>#REF!</v>
      </c>
      <c r="G20" s="1" t="e">
        <f t="shared" si="2"/>
        <v>#REF!</v>
      </c>
      <c r="H20" s="399"/>
      <c r="I20" s="1"/>
      <c r="J20" s="1"/>
      <c r="K20" s="1"/>
      <c r="L20" s="1"/>
      <c r="M20" s="1"/>
      <c r="N20" s="389"/>
    </row>
    <row r="21" spans="1:14" ht="12.75" hidden="1" customHeight="1">
      <c r="A21" s="388"/>
      <c r="B21" s="394" t="s">
        <v>207</v>
      </c>
      <c r="C21" s="1"/>
      <c r="D21" s="401">
        <v>9</v>
      </c>
      <c r="E21" s="401" t="str">
        <f t="shared" si="0"/>
        <v>Septiembre</v>
      </c>
      <c r="F21" s="1" t="e">
        <f t="shared" si="1"/>
        <v>#REF!</v>
      </c>
      <c r="G21" s="1" t="e">
        <f t="shared" si="2"/>
        <v>#REF!</v>
      </c>
      <c r="H21" s="399"/>
      <c r="I21" s="1"/>
      <c r="J21" s="1"/>
      <c r="K21" s="1"/>
      <c r="L21" s="1"/>
      <c r="M21" s="1"/>
      <c r="N21" s="389"/>
    </row>
    <row r="22" spans="1:14" ht="12.75" hidden="1" customHeight="1">
      <c r="A22" s="388"/>
      <c r="B22" s="394" t="s">
        <v>208</v>
      </c>
      <c r="C22" s="1"/>
      <c r="D22" s="401">
        <v>10</v>
      </c>
      <c r="E22" s="401" t="str">
        <f t="shared" si="0"/>
        <v>Octubre</v>
      </c>
      <c r="F22" s="1" t="e">
        <f t="shared" si="1"/>
        <v>#REF!</v>
      </c>
      <c r="G22" s="1" t="e">
        <f t="shared" si="2"/>
        <v>#REF!</v>
      </c>
      <c r="H22" s="399"/>
      <c r="I22" s="1"/>
      <c r="J22" s="1"/>
      <c r="K22" s="1"/>
      <c r="L22" s="1"/>
      <c r="M22" s="1"/>
      <c r="N22" s="389"/>
    </row>
    <row r="23" spans="1:14" ht="12.75" hidden="1" customHeight="1">
      <c r="A23" s="392"/>
      <c r="B23" s="394" t="s">
        <v>209</v>
      </c>
      <c r="C23" s="1"/>
      <c r="D23" s="401">
        <v>11</v>
      </c>
      <c r="E23" s="401" t="str">
        <f t="shared" si="0"/>
        <v>Noviembre</v>
      </c>
      <c r="F23" s="1" t="e">
        <f t="shared" si="1"/>
        <v>#REF!</v>
      </c>
      <c r="G23" s="1" t="e">
        <f t="shared" si="2"/>
        <v>#REF!</v>
      </c>
      <c r="H23" s="399"/>
      <c r="I23" s="1"/>
      <c r="J23" s="1"/>
      <c r="K23" s="1"/>
      <c r="L23" s="1"/>
      <c r="M23" s="1"/>
      <c r="N23" s="389"/>
    </row>
    <row r="24" spans="1:14" ht="12.75" hidden="1" customHeight="1">
      <c r="A24" s="392"/>
      <c r="B24" s="394" t="s">
        <v>210</v>
      </c>
      <c r="C24" s="1"/>
      <c r="D24" s="402">
        <v>12</v>
      </c>
      <c r="E24" s="402" t="str">
        <f t="shared" si="0"/>
        <v>Diciembre</v>
      </c>
      <c r="F24" s="403" t="e">
        <f t="shared" si="1"/>
        <v>#REF!</v>
      </c>
      <c r="G24" s="403" t="e">
        <f t="shared" si="2"/>
        <v>#REF!</v>
      </c>
      <c r="H24" s="404"/>
      <c r="I24" s="1"/>
      <c r="J24" s="1"/>
      <c r="K24" s="1"/>
      <c r="L24" s="1"/>
      <c r="M24" s="1"/>
      <c r="N24" s="389"/>
    </row>
    <row r="25" spans="1:14" ht="12.75" hidden="1" customHeight="1">
      <c r="A25" s="405"/>
      <c r="B25" s="406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8"/>
    </row>
    <row r="26" spans="1:14" ht="12.75" hidden="1" customHeight="1"/>
    <row r="27" spans="1:14" ht="12.75" hidden="1" customHeight="1"/>
    <row r="28" spans="1:14" ht="12.75" hidden="1" customHeight="1"/>
    <row r="29" spans="1:14" ht="12.75" hidden="1" customHeight="1"/>
    <row r="30" spans="1:14" ht="12.75" hidden="1" customHeight="1"/>
    <row r="31" spans="1:14" ht="12.75" hidden="1" customHeight="1"/>
    <row r="32" spans="1:14" ht="12.75" hidden="1" customHeight="1"/>
    <row r="33" spans="2:11" ht="12.75" customHeight="1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customHeight="1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ht="12.75" customHeight="1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ht="12.75" customHeight="1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ht="12.75" customHeight="1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ht="12.75" customHeight="1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ht="12.75" customHeight="1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ht="12.75" customHeight="1">
      <c r="I40" s="2"/>
      <c r="J40" s="2"/>
      <c r="K40" s="2"/>
    </row>
    <row r="41" spans="2:11" ht="12.75" customHeight="1">
      <c r="I41" s="2"/>
      <c r="J41" s="2"/>
      <c r="K41" s="2"/>
    </row>
    <row r="42" spans="2:11" ht="12.75" customHeight="1">
      <c r="I42" s="2"/>
      <c r="J42" s="2"/>
      <c r="K42" s="2"/>
    </row>
    <row r="43" spans="2:11" ht="12.75" customHeight="1">
      <c r="I43" s="2"/>
      <c r="J43" s="2"/>
      <c r="K43" s="2"/>
    </row>
    <row r="44" spans="2:11" ht="12.75" customHeight="1">
      <c r="I44" s="2"/>
      <c r="J44" s="2"/>
      <c r="K44" s="2"/>
    </row>
    <row r="45" spans="2:11" ht="12.75" customHeight="1">
      <c r="I45" s="2"/>
      <c r="J45" s="2"/>
      <c r="K45" s="2"/>
    </row>
    <row r="46" spans="2:11" ht="12.75" customHeight="1">
      <c r="I46" s="2"/>
      <c r="J46" s="2"/>
      <c r="K46" s="2"/>
    </row>
    <row r="47" spans="2:11" ht="12.75" customHeight="1">
      <c r="I47" s="2"/>
      <c r="J47" s="2"/>
      <c r="K47" s="2"/>
    </row>
    <row r="48" spans="2:11" ht="12.75" customHeight="1">
      <c r="I48" s="2"/>
      <c r="J48" s="2"/>
      <c r="K48" s="2"/>
    </row>
    <row r="49" spans="2:11" ht="12.75" customHeight="1">
      <c r="I49" s="2"/>
      <c r="J49" s="2"/>
      <c r="K49" s="2"/>
    </row>
    <row r="50" spans="2:11" ht="12.75" customHeight="1">
      <c r="I50" s="2"/>
      <c r="J50" s="2"/>
      <c r="K50" s="2"/>
    </row>
    <row r="51" spans="2:11" ht="12.75" customHeight="1">
      <c r="I51" s="2"/>
      <c r="J51" s="2"/>
      <c r="K51" s="2"/>
    </row>
    <row r="52" spans="2:11" ht="12.75" customHeight="1">
      <c r="B52" s="2"/>
      <c r="C52" s="543"/>
      <c r="D52" s="416"/>
      <c r="E52" s="416"/>
      <c r="F52" s="416"/>
      <c r="G52" s="2"/>
      <c r="H52" s="2"/>
      <c r="I52" s="2"/>
      <c r="J52" s="2"/>
      <c r="K52" s="2"/>
    </row>
    <row r="53" spans="2:11" ht="12.75" customHeight="1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ht="12.75" customHeight="1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ht="12.75" customHeight="1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ht="12.75" customHeight="1"/>
    <row r="57" spans="2:11" ht="12.75" customHeight="1"/>
    <row r="58" spans="2:11" ht="12.75" customHeight="1"/>
    <row r="59" spans="2:11" ht="12.75" customHeight="1"/>
    <row r="60" spans="2:11" ht="12.75" customHeight="1"/>
    <row r="61" spans="2:11" ht="12.75" customHeight="1"/>
    <row r="62" spans="2:11" ht="12.75" customHeight="1"/>
    <row r="63" spans="2:11" ht="12.75" customHeight="1"/>
    <row r="64" spans="2:11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D10:E10"/>
    <mergeCell ref="E11:H11"/>
    <mergeCell ref="C52:F52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23</vt:i4>
      </vt:variant>
    </vt:vector>
  </HeadingPairs>
  <TitlesOfParts>
    <vt:vector size="30" baseType="lpstr">
      <vt:lpstr>Carátula</vt:lpstr>
      <vt:lpstr>ini</vt:lpstr>
      <vt:lpstr>DAFO 1</vt:lpstr>
      <vt:lpstr>DAFO 2</vt:lpstr>
      <vt:lpstr>DAFO 3</vt:lpstr>
      <vt:lpstr>CÁLCULOS</vt:lpstr>
      <vt:lpstr>sb</vt:lpstr>
      <vt:lpstr>AMENAZARAS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meses</vt:lpstr>
      <vt:lpstr>nomeses</vt:lpstr>
      <vt:lpstr>NUMES</vt:lpstr>
      <vt:lpstr>POSITION</vt:lpstr>
      <vt:lpstr>producto</vt:lpstr>
      <vt:lpstr>PROUNO</vt:lpstr>
      <vt:lpstr>recotres</vt:lpstr>
      <vt:lpstr>RECOUNO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PERSONAL</cp:lastModifiedBy>
  <dcterms:created xsi:type="dcterms:W3CDTF">2011-05-31T13:53:54Z</dcterms:created>
  <dcterms:modified xsi:type="dcterms:W3CDTF">2022-07-02T17:16:08Z</dcterms:modified>
</cp:coreProperties>
</file>