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CBAdmin.CAMMJD-533-L\Dropbox\ASW Files\EBA\EBA 3e NEW\10_Ch10_SpreadsheetModels_Camm\FINAL\DATA_MODELFiles\"/>
    </mc:Choice>
  </mc:AlternateContent>
  <bookViews>
    <workbookView xWindow="5055" yWindow="2625" windowWidth="21825" windowHeight="15075"/>
  </bookViews>
  <sheets>
    <sheet name="Model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F26" i="1"/>
  <c r="G26" i="1"/>
  <c r="D26" i="1"/>
  <c r="C22" i="1"/>
  <c r="C24" i="1"/>
  <c r="C25" i="1"/>
  <c r="C26" i="1"/>
  <c r="C27" i="1"/>
  <c r="C29" i="1"/>
  <c r="C30" i="1"/>
  <c r="C32" i="1"/>
  <c r="C33" i="1"/>
  <c r="C35" i="1"/>
  <c r="C36" i="1"/>
  <c r="C37" i="1"/>
  <c r="C39" i="1"/>
  <c r="D22" i="1"/>
  <c r="D24" i="1"/>
  <c r="D25" i="1"/>
  <c r="D27" i="1"/>
  <c r="D29" i="1"/>
  <c r="D30" i="1"/>
  <c r="D32" i="1"/>
  <c r="D33" i="1"/>
  <c r="D35" i="1"/>
  <c r="D36" i="1"/>
  <c r="D37" i="1"/>
  <c r="D39" i="1"/>
  <c r="E22" i="1"/>
  <c r="E24" i="1"/>
  <c r="E25" i="1"/>
  <c r="E27" i="1"/>
  <c r="E29" i="1"/>
  <c r="E30" i="1"/>
  <c r="E32" i="1"/>
  <c r="E33" i="1"/>
  <c r="E35" i="1"/>
  <c r="E36" i="1"/>
  <c r="E37" i="1"/>
  <c r="E39" i="1"/>
  <c r="F22" i="1"/>
  <c r="F24" i="1"/>
  <c r="F25" i="1"/>
  <c r="F27" i="1"/>
  <c r="F29" i="1"/>
  <c r="F30" i="1"/>
  <c r="F32" i="1"/>
  <c r="F33" i="1"/>
  <c r="F35" i="1"/>
  <c r="F36" i="1"/>
  <c r="F37" i="1"/>
  <c r="F39" i="1"/>
  <c r="G22" i="1"/>
  <c r="G24" i="1"/>
  <c r="G25" i="1"/>
  <c r="G27" i="1"/>
  <c r="G29" i="1"/>
  <c r="G30" i="1"/>
  <c r="G32" i="1"/>
  <c r="G33" i="1"/>
  <c r="G35" i="1"/>
  <c r="G36" i="1"/>
  <c r="G37" i="1"/>
  <c r="G39" i="1"/>
  <c r="B41" i="1"/>
</calcChain>
</file>

<file path=xl/sharedStrings.xml><?xml version="1.0" encoding="utf-8"?>
<sst xmlns="http://schemas.openxmlformats.org/spreadsheetml/2006/main" count="31" uniqueCount="29">
  <si>
    <t>Sales Revenue</t>
  </si>
  <si>
    <t>Cost of Merchandise (% of sales)</t>
  </si>
  <si>
    <t>Operating Expenses</t>
  </si>
  <si>
    <t>Labor Cost</t>
  </si>
  <si>
    <t>Rent Per Square Foot</t>
  </si>
  <si>
    <t>Other Expenses</t>
  </si>
  <si>
    <t>Inflation Rate</t>
  </si>
  <si>
    <t>Store Size (square feet)</t>
  </si>
  <si>
    <t>Total Fixed Assets</t>
  </si>
  <si>
    <t>Discount Rate</t>
  </si>
  <si>
    <t>Tax Rate</t>
  </si>
  <si>
    <t>Cost of Merchandise</t>
  </si>
  <si>
    <t>Net Operating Income</t>
  </si>
  <si>
    <t>Depreciation Expense</t>
  </si>
  <si>
    <t>Net Income Before Tax</t>
  </si>
  <si>
    <t>Income Tax</t>
  </si>
  <si>
    <t>Net After Tax Income</t>
  </si>
  <si>
    <t>Annual Cash Flow</t>
  </si>
  <si>
    <t>Discounted Cash Flow</t>
  </si>
  <si>
    <t>Plus Depreciation Expense</t>
  </si>
  <si>
    <t>Year</t>
  </si>
  <si>
    <t xml:space="preserve">Model </t>
  </si>
  <si>
    <t>First Year Sales Revenue</t>
  </si>
  <si>
    <t>Annual Growth Rate of Sales</t>
  </si>
  <si>
    <t>Straight Line Depreciation period</t>
  </si>
  <si>
    <t>Parameters</t>
  </si>
  <si>
    <t>Rent</t>
  </si>
  <si>
    <t>Total Discounted Cash Flow</t>
  </si>
  <si>
    <t>Goal Kick Sports New Store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</si>
</sst>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5" fontId="4" fillId="0" borderId="0" xfId="1" applyNumberFormat="1" applyFont="1"/>
    <xf numFmtId="164" fontId="4" fillId="0" borderId="0" xfId="2" applyNumberFormat="1" applyFont="1"/>
    <xf numFmtId="9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9" fontId="4" fillId="0" borderId="0" xfId="3" applyFont="1"/>
    <xf numFmtId="5" fontId="4" fillId="0" borderId="0" xfId="0" applyNumberFormat="1" applyFont="1"/>
    <xf numFmtId="166" fontId="4" fillId="0" borderId="0" xfId="2" applyNumberFormat="1" applyFont="1"/>
    <xf numFmtId="166" fontId="4" fillId="0" borderId="0" xfId="0" applyNumberFormat="1" applyFont="1"/>
    <xf numFmtId="0" fontId="3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/>
  </sheetViews>
  <sheetFormatPr defaultColWidth="8.85546875" defaultRowHeight="15.75" x14ac:dyDescent="0.25"/>
  <cols>
    <col min="1" max="1" width="46" style="2" bestFit="1" customWidth="1"/>
    <col min="2" max="2" width="12.42578125" style="2" bestFit="1" customWidth="1"/>
    <col min="3" max="3" width="12.5703125" style="2" bestFit="1" customWidth="1"/>
    <col min="4" max="7" width="12.7109375" style="2" bestFit="1" customWidth="1"/>
    <col min="8" max="16384" width="8.85546875" style="2"/>
  </cols>
  <sheetData>
    <row r="1" spans="1:2" x14ac:dyDescent="0.25">
      <c r="A1" s="1" t="s">
        <v>28</v>
      </c>
    </row>
    <row r="2" spans="1:2" x14ac:dyDescent="0.25">
      <c r="A2" s="13" t="s">
        <v>25</v>
      </c>
    </row>
    <row r="4" spans="1:2" x14ac:dyDescent="0.25">
      <c r="A4" s="3" t="s">
        <v>7</v>
      </c>
      <c r="B4" s="4">
        <v>7500</v>
      </c>
    </row>
    <row r="5" spans="1:2" x14ac:dyDescent="0.25">
      <c r="A5" s="3" t="s">
        <v>8</v>
      </c>
      <c r="B5" s="5">
        <v>280000</v>
      </c>
    </row>
    <row r="6" spans="1:2" x14ac:dyDescent="0.25">
      <c r="A6" s="3" t="s">
        <v>24</v>
      </c>
      <c r="B6" s="4">
        <v>5</v>
      </c>
    </row>
    <row r="7" spans="1:2" x14ac:dyDescent="0.25">
      <c r="A7" s="3" t="s">
        <v>9</v>
      </c>
      <c r="B7" s="6">
        <v>0.1</v>
      </c>
    </row>
    <row r="8" spans="1:2" x14ac:dyDescent="0.25">
      <c r="A8" s="3" t="s">
        <v>10</v>
      </c>
      <c r="B8" s="6">
        <v>0.33</v>
      </c>
    </row>
    <row r="9" spans="1:2" x14ac:dyDescent="0.25">
      <c r="A9" s="3" t="s">
        <v>6</v>
      </c>
      <c r="B9" s="6">
        <v>0.02</v>
      </c>
    </row>
    <row r="10" spans="1:2" x14ac:dyDescent="0.25">
      <c r="A10" s="2" t="s">
        <v>1</v>
      </c>
      <c r="B10" s="6">
        <v>0.28000000000000003</v>
      </c>
    </row>
    <row r="12" spans="1:2" x14ac:dyDescent="0.25">
      <c r="A12" s="2" t="s">
        <v>22</v>
      </c>
      <c r="B12" s="5">
        <v>950000</v>
      </c>
    </row>
    <row r="13" spans="1:2" x14ac:dyDescent="0.25">
      <c r="A13" s="2" t="s">
        <v>23</v>
      </c>
      <c r="B13" s="9">
        <v>0.15</v>
      </c>
    </row>
    <row r="15" spans="1:2" x14ac:dyDescent="0.25">
      <c r="A15" s="2" t="s">
        <v>2</v>
      </c>
    </row>
    <row r="16" spans="1:2" x14ac:dyDescent="0.25">
      <c r="A16" s="7" t="s">
        <v>4</v>
      </c>
      <c r="B16" s="5">
        <v>30</v>
      </c>
    </row>
    <row r="17" spans="1:7" x14ac:dyDescent="0.25">
      <c r="A17" s="7" t="s">
        <v>3</v>
      </c>
      <c r="B17" s="5">
        <v>150000</v>
      </c>
    </row>
    <row r="18" spans="1:7" x14ac:dyDescent="0.25">
      <c r="A18" s="7" t="s">
        <v>5</v>
      </c>
      <c r="B18" s="5">
        <v>235000</v>
      </c>
      <c r="D18" s="8"/>
      <c r="E18" s="8"/>
      <c r="F18" s="8"/>
      <c r="G18" s="8"/>
    </row>
    <row r="19" spans="1:7" x14ac:dyDescent="0.25">
      <c r="D19" s="6"/>
      <c r="E19" s="6"/>
      <c r="F19" s="6"/>
      <c r="G19" s="6"/>
    </row>
    <row r="20" spans="1:7" x14ac:dyDescent="0.25">
      <c r="A20" s="13" t="s">
        <v>21</v>
      </c>
    </row>
    <row r="21" spans="1:7" x14ac:dyDescent="0.25">
      <c r="A21" s="7" t="s">
        <v>20</v>
      </c>
      <c r="C21" s="8">
        <v>1</v>
      </c>
      <c r="D21" s="8">
        <v>2</v>
      </c>
      <c r="E21" s="8">
        <v>3</v>
      </c>
      <c r="F21" s="8">
        <v>4</v>
      </c>
      <c r="G21" s="8">
        <v>5</v>
      </c>
    </row>
    <row r="22" spans="1:7" x14ac:dyDescent="0.25">
      <c r="A22" s="7" t="s">
        <v>0</v>
      </c>
      <c r="C22" s="11">
        <f>B12</f>
        <v>950000</v>
      </c>
      <c r="D22" s="11">
        <f>C22*(1+$B$13)</f>
        <v>1092500</v>
      </c>
      <c r="E22" s="11">
        <f t="shared" ref="E22:G22" si="0">D22*(1+$B$13)</f>
        <v>1256375</v>
      </c>
      <c r="F22" s="11">
        <f t="shared" si="0"/>
        <v>1444831.25</v>
      </c>
      <c r="G22" s="11">
        <f t="shared" si="0"/>
        <v>1661555.9374999998</v>
      </c>
    </row>
    <row r="23" spans="1:7" x14ac:dyDescent="0.25">
      <c r="A23" s="7"/>
      <c r="C23" s="11"/>
      <c r="D23" s="11"/>
      <c r="E23" s="11"/>
      <c r="F23" s="11"/>
      <c r="G23" s="11"/>
    </row>
    <row r="24" spans="1:7" x14ac:dyDescent="0.25">
      <c r="A24" s="7" t="s">
        <v>11</v>
      </c>
      <c r="C24" s="12">
        <f>$B$10*C22</f>
        <v>266000</v>
      </c>
      <c r="D24" s="12">
        <f>$B$10*D22</f>
        <v>305900</v>
      </c>
      <c r="E24" s="12">
        <f>$B$10*E22</f>
        <v>351785.00000000006</v>
      </c>
      <c r="F24" s="12">
        <f>$B$10*F22</f>
        <v>404552.75000000006</v>
      </c>
      <c r="G24" s="12">
        <f>$B$10*G22</f>
        <v>465235.66249999998</v>
      </c>
    </row>
    <row r="25" spans="1:7" x14ac:dyDescent="0.25">
      <c r="A25" s="7" t="s">
        <v>3</v>
      </c>
      <c r="C25" s="11">
        <f>B17</f>
        <v>150000</v>
      </c>
      <c r="D25" s="11">
        <f t="shared" ref="D25:G27" si="1">C25*(1+$B$9)</f>
        <v>153000</v>
      </c>
      <c r="E25" s="11">
        <f t="shared" si="1"/>
        <v>156060</v>
      </c>
      <c r="F25" s="11">
        <f t="shared" si="1"/>
        <v>159181.20000000001</v>
      </c>
      <c r="G25" s="11">
        <f t="shared" si="1"/>
        <v>162364.82400000002</v>
      </c>
    </row>
    <row r="26" spans="1:7" x14ac:dyDescent="0.25">
      <c r="A26" s="7" t="s">
        <v>26</v>
      </c>
      <c r="C26" s="11">
        <f>$B$16*$B$4</f>
        <v>225000</v>
      </c>
      <c r="D26" s="11">
        <f>C26*(1+$B$8)</f>
        <v>299250</v>
      </c>
      <c r="E26" s="11">
        <f t="shared" ref="E26:G26" si="2">D26*(1+$B$8)</f>
        <v>398002.5</v>
      </c>
      <c r="F26" s="11">
        <f t="shared" si="2"/>
        <v>529343.32500000007</v>
      </c>
      <c r="G26" s="11">
        <f t="shared" si="2"/>
        <v>704026.62225000013</v>
      </c>
    </row>
    <row r="27" spans="1:7" x14ac:dyDescent="0.25">
      <c r="A27" s="7" t="s">
        <v>5</v>
      </c>
      <c r="C27" s="11">
        <f>B18</f>
        <v>235000</v>
      </c>
      <c r="D27" s="11">
        <f t="shared" si="1"/>
        <v>239700</v>
      </c>
      <c r="E27" s="11">
        <f t="shared" si="1"/>
        <v>244494</v>
      </c>
      <c r="F27" s="11">
        <f t="shared" si="1"/>
        <v>249383.88</v>
      </c>
      <c r="G27" s="11">
        <f t="shared" si="1"/>
        <v>254371.5576</v>
      </c>
    </row>
    <row r="28" spans="1:7" x14ac:dyDescent="0.25">
      <c r="A28" s="7"/>
      <c r="C28" s="11"/>
      <c r="D28" s="11"/>
      <c r="E28" s="11"/>
      <c r="F28" s="11"/>
      <c r="G28" s="11"/>
    </row>
    <row r="29" spans="1:7" x14ac:dyDescent="0.25">
      <c r="A29" s="7" t="s">
        <v>12</v>
      </c>
      <c r="C29" s="11">
        <f>C22-C24-C25-C26-C27</f>
        <v>74000</v>
      </c>
      <c r="D29" s="11">
        <f>D22-D24-D25-D26-D27</f>
        <v>94650</v>
      </c>
      <c r="E29" s="11">
        <f>E22-E24-E25-E26-E27</f>
        <v>106033.5</v>
      </c>
      <c r="F29" s="11">
        <f>F22-F24-F25-F26-F27</f>
        <v>102370.09499999997</v>
      </c>
      <c r="G29" s="11">
        <f>G22-G24-G25-G26-G27</f>
        <v>75557.271149999753</v>
      </c>
    </row>
    <row r="30" spans="1:7" x14ac:dyDescent="0.25">
      <c r="A30" s="7" t="s">
        <v>13</v>
      </c>
      <c r="C30" s="11">
        <f>$B$5/$B$6</f>
        <v>56000</v>
      </c>
      <c r="D30" s="11">
        <f>$B$5/$B$6</f>
        <v>56000</v>
      </c>
      <c r="E30" s="11">
        <f>$B$5/$B$6</f>
        <v>56000</v>
      </c>
      <c r="F30" s="11">
        <f>$B$5/$B$6</f>
        <v>56000</v>
      </c>
      <c r="G30" s="11">
        <f>$B$5/$B$6</f>
        <v>56000</v>
      </c>
    </row>
    <row r="31" spans="1:7" x14ac:dyDescent="0.25">
      <c r="A31" s="7"/>
      <c r="C31" s="11"/>
      <c r="D31" s="11"/>
      <c r="E31" s="11"/>
      <c r="F31" s="11"/>
      <c r="G31" s="11"/>
    </row>
    <row r="32" spans="1:7" x14ac:dyDescent="0.25">
      <c r="A32" s="7" t="s">
        <v>14</v>
      </c>
      <c r="C32" s="12">
        <f>C29-C30</f>
        <v>18000</v>
      </c>
      <c r="D32" s="12">
        <f>D29-D30</f>
        <v>38650</v>
      </c>
      <c r="E32" s="12">
        <f>E29-E30</f>
        <v>50033.5</v>
      </c>
      <c r="F32" s="12">
        <f>F29-F30</f>
        <v>46370.094999999972</v>
      </c>
      <c r="G32" s="12">
        <f>G29-G30</f>
        <v>19557.271149999753</v>
      </c>
    </row>
    <row r="33" spans="1:7" x14ac:dyDescent="0.25">
      <c r="A33" s="7" t="s">
        <v>15</v>
      </c>
      <c r="C33" s="12">
        <f>C32*$B$8</f>
        <v>5940</v>
      </c>
      <c r="D33" s="12">
        <f>D32*$B$8</f>
        <v>12754.5</v>
      </c>
      <c r="E33" s="12">
        <f>E32*$B$8</f>
        <v>16511.055</v>
      </c>
      <c r="F33" s="12">
        <f>F32*$B$8</f>
        <v>15302.131349999992</v>
      </c>
      <c r="G33" s="12">
        <f>G32*$B$8</f>
        <v>6453.8994794999189</v>
      </c>
    </row>
    <row r="34" spans="1:7" x14ac:dyDescent="0.25">
      <c r="A34" s="7"/>
      <c r="C34" s="12"/>
      <c r="D34" s="12"/>
      <c r="E34" s="12"/>
      <c r="F34" s="12"/>
      <c r="G34" s="12"/>
    </row>
    <row r="35" spans="1:7" x14ac:dyDescent="0.25">
      <c r="A35" s="7" t="s">
        <v>16</v>
      </c>
      <c r="C35" s="12">
        <f>C32-C33</f>
        <v>12060</v>
      </c>
      <c r="D35" s="12">
        <f>D32-D33</f>
        <v>25895.5</v>
      </c>
      <c r="E35" s="12">
        <f>E32-E33</f>
        <v>33522.445</v>
      </c>
      <c r="F35" s="12">
        <f>F32-F33</f>
        <v>31067.96364999998</v>
      </c>
      <c r="G35" s="12">
        <f>G32-G33</f>
        <v>13103.371670499833</v>
      </c>
    </row>
    <row r="36" spans="1:7" x14ac:dyDescent="0.25">
      <c r="A36" s="7" t="s">
        <v>19</v>
      </c>
      <c r="C36" s="12">
        <f>C30</f>
        <v>56000</v>
      </c>
      <c r="D36" s="12">
        <f>D30</f>
        <v>56000</v>
      </c>
      <c r="E36" s="12">
        <f>E30</f>
        <v>56000</v>
      </c>
      <c r="F36" s="12">
        <f>F30</f>
        <v>56000</v>
      </c>
      <c r="G36" s="12">
        <f>G30</f>
        <v>56000</v>
      </c>
    </row>
    <row r="37" spans="1:7" x14ac:dyDescent="0.25">
      <c r="A37" s="7" t="s">
        <v>17</v>
      </c>
      <c r="C37" s="12">
        <f>C35+C36</f>
        <v>68060</v>
      </c>
      <c r="D37" s="12">
        <f>D35+D36</f>
        <v>81895.5</v>
      </c>
      <c r="E37" s="12">
        <f>E35+E36</f>
        <v>89522.445000000007</v>
      </c>
      <c r="F37" s="12">
        <f>F35+F36</f>
        <v>87067.963649999976</v>
      </c>
      <c r="G37" s="12">
        <f>G35+G36</f>
        <v>69103.371670499837</v>
      </c>
    </row>
    <row r="38" spans="1:7" x14ac:dyDescent="0.25">
      <c r="A38" s="7"/>
      <c r="C38" s="12"/>
      <c r="D38" s="12"/>
      <c r="E38" s="12"/>
      <c r="F38" s="12"/>
      <c r="G38" s="12"/>
    </row>
    <row r="39" spans="1:7" x14ac:dyDescent="0.25">
      <c r="A39" s="7" t="s">
        <v>18</v>
      </c>
      <c r="C39" s="12">
        <f>C37/(1+$B$7)^C21</f>
        <v>61872.727272727265</v>
      </c>
      <c r="D39" s="12">
        <f>D37/(1+$B$7)^D21</f>
        <v>67682.231404958671</v>
      </c>
      <c r="E39" s="12">
        <f>E37/(1+$B$7)^E21</f>
        <v>67259.53794139743</v>
      </c>
      <c r="F39" s="12">
        <f>F37/(1+$B$7)^F21</f>
        <v>59468.590704186841</v>
      </c>
      <c r="G39" s="12">
        <f>G37/(1+$B$7)^G21</f>
        <v>42907.756965495289</v>
      </c>
    </row>
    <row r="40" spans="1:7" x14ac:dyDescent="0.25">
      <c r="A40" s="7"/>
    </row>
    <row r="41" spans="1:7" x14ac:dyDescent="0.25">
      <c r="A41" s="7" t="s">
        <v>27</v>
      </c>
      <c r="B41" s="10">
        <f>C39+D39+E39+F39+G39</f>
        <v>299190.84428876551</v>
      </c>
    </row>
  </sheetData>
  <phoneticPr fontId="0" type="noConversion"/>
  <printOptions headings="1" gridLines="1"/>
  <pageMargins left="0.75" right="0.75" top="1" bottom="1" header="0.5" footer="0.5"/>
  <headerFooter alignWithMargins="0"/>
  <ignoredErrors>
    <ignoredError sqref="C33:G33 D26:G2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Windows User</cp:lastModifiedBy>
  <cp:lastPrinted>2000-09-17T15:22:30Z</cp:lastPrinted>
  <dcterms:created xsi:type="dcterms:W3CDTF">2000-09-17T14:58:06Z</dcterms:created>
  <dcterms:modified xsi:type="dcterms:W3CDTF">2017-07-20T01:51:38Z</dcterms:modified>
</cp:coreProperties>
</file>