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e Fry\Dropbox\ASW Files\BA\BA 4e\__CurrentFiles\11_Ch11_Simulation_Ohlmann\DATA_MODELFiles\"/>
    </mc:Choice>
  </mc:AlternateContent>
  <bookViews>
    <workbookView xWindow="0" yWindow="0" windowWidth="28800" windowHeight="11610"/>
  </bookViews>
  <sheets>
    <sheet name="FittingGammaToData" sheetId="1" r:id="rId1"/>
  </sheets>
  <definedNames>
    <definedName name="solver_corr" hidden="1">1</definedName>
    <definedName name="solver_ctp1" hidden="1">0</definedName>
    <definedName name="solver_ctp2" hidden="1">0</definedName>
    <definedName name="solver_disp" hidden="1">0</definedName>
    <definedName name="solver_eval" hidden="1">0</definedName>
    <definedName name="solver_lcens" hidden="1">-1E+30</definedName>
    <definedName name="solver_lcut" hidden="1">-1E+30</definedName>
    <definedName name="solver_nsim" hidden="1">1</definedName>
    <definedName name="solver_nssim" hidden="1">-1</definedName>
    <definedName name="solver_ntri" hidden="1">10000</definedName>
    <definedName name="solver_rgen" hidden="1">1</definedName>
    <definedName name="solver_rsmp" hidden="1">2</definedName>
    <definedName name="solver_seed" hidden="1">0</definedName>
    <definedName name="solver_strm" hidden="1">0</definedName>
    <definedName name="solver_ucens" hidden="1">1E+30</definedName>
    <definedName name="solver_ucut" hidden="1">1E+30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2" i="1"/>
  <c r="G2" i="1"/>
  <c r="I2" i="1" s="1"/>
  <c r="G3" i="1"/>
  <c r="G4" i="1" s="1"/>
  <c r="G22" i="1"/>
  <c r="E5" i="1"/>
  <c r="E4" i="1"/>
  <c r="E10" i="1" l="1"/>
  <c r="G5" i="1"/>
  <c r="I5" i="1"/>
  <c r="I3" i="1"/>
  <c r="E9" i="1"/>
  <c r="I4" i="1"/>
  <c r="G6" i="1" l="1"/>
  <c r="I6" i="1" s="1"/>
  <c r="G7" i="1" l="1"/>
  <c r="G8" i="1" l="1"/>
  <c r="I8" i="1" s="1"/>
  <c r="I7" i="1"/>
  <c r="G9" i="1" l="1"/>
  <c r="G10" i="1" l="1"/>
  <c r="I10" i="1" s="1"/>
  <c r="I9" i="1"/>
  <c r="G11" i="1" l="1"/>
  <c r="I11" i="1" s="1"/>
  <c r="G12" i="1" l="1"/>
  <c r="I12" i="1"/>
  <c r="G13" i="1" l="1"/>
  <c r="G14" i="1" l="1"/>
  <c r="I14" i="1"/>
  <c r="I13" i="1"/>
  <c r="G15" i="1" l="1"/>
  <c r="G16" i="1" l="1"/>
  <c r="I16" i="1" s="1"/>
  <c r="I15" i="1"/>
  <c r="G17" i="1" l="1"/>
  <c r="I17" i="1" s="1"/>
  <c r="G18" i="1" l="1"/>
  <c r="I18" i="1" s="1"/>
  <c r="G19" i="1" l="1"/>
  <c r="G20" i="1" l="1"/>
  <c r="I20" i="1" s="1"/>
  <c r="I19" i="1"/>
  <c r="G21" i="1" l="1"/>
  <c r="I22" i="1" l="1"/>
  <c r="H2" i="1" a="1"/>
  <c r="I21" i="1"/>
  <c r="H5" i="1" l="1"/>
  <c r="H9" i="1"/>
  <c r="H13" i="1"/>
  <c r="H17" i="1"/>
  <c r="H21" i="1"/>
  <c r="H8" i="1"/>
  <c r="H12" i="1"/>
  <c r="H20" i="1"/>
  <c r="H2" i="1"/>
  <c r="H6" i="1"/>
  <c r="H10" i="1"/>
  <c r="H14" i="1"/>
  <c r="H18" i="1"/>
  <c r="H22" i="1"/>
  <c r="H4" i="1"/>
  <c r="H16" i="1"/>
  <c r="H3" i="1"/>
  <c r="H7" i="1"/>
  <c r="H11" i="1"/>
  <c r="H15" i="1"/>
  <c r="H19" i="1"/>
</calcChain>
</file>

<file path=xl/comments1.xml><?xml version="1.0" encoding="utf-8"?>
<comments xmlns="http://schemas.openxmlformats.org/spreadsheetml/2006/main">
  <authors>
    <author>Ohlmann, Jeffrey W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Enter data values in Column B that are to be fit with a gamma distribution. 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<sst xmlns="http://schemas.openxmlformats.org/spreadsheetml/2006/main" count="12" uniqueCount="12">
  <si>
    <t>Bin</t>
  </si>
  <si>
    <t>Frequency</t>
  </si>
  <si>
    <t>Gamma parameters</t>
  </si>
  <si>
    <t>alpha</t>
  </si>
  <si>
    <t>beta</t>
  </si>
  <si>
    <t>Observation #</t>
  </si>
  <si>
    <t>Data Value</t>
  </si>
  <si>
    <t>Sample Statistics</t>
  </si>
  <si>
    <t>minimum</t>
  </si>
  <si>
    <t>maximum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</si>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</sst>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Data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FittingGammaToData!$I$2:$I$22</c:f>
              <c:strCache>
                <c:ptCount val="21"/>
                <c:pt idx="0">
                  <c:v>&lt; 0</c:v>
                </c:pt>
                <c:pt idx="1">
                  <c:v>0 - 0.5</c:v>
                </c:pt>
                <c:pt idx="2">
                  <c:v>0.5 - 1</c:v>
                </c:pt>
                <c:pt idx="3">
                  <c:v>1 - 1.5</c:v>
                </c:pt>
                <c:pt idx="4">
                  <c:v>1.5 - 2</c:v>
                </c:pt>
                <c:pt idx="5">
                  <c:v>2 - 2.5</c:v>
                </c:pt>
                <c:pt idx="6">
                  <c:v>2.5 - 3</c:v>
                </c:pt>
                <c:pt idx="7">
                  <c:v>3 - 3.5</c:v>
                </c:pt>
                <c:pt idx="8">
                  <c:v>3.5 - 4</c:v>
                </c:pt>
                <c:pt idx="9">
                  <c:v>4 - 4.5</c:v>
                </c:pt>
                <c:pt idx="10">
                  <c:v>4.5 - 5</c:v>
                </c:pt>
                <c:pt idx="11">
                  <c:v>5 - 5.5</c:v>
                </c:pt>
                <c:pt idx="12">
                  <c:v>5.5 - 6</c:v>
                </c:pt>
                <c:pt idx="13">
                  <c:v>6 - 6.5</c:v>
                </c:pt>
                <c:pt idx="14">
                  <c:v>6.5 - 7</c:v>
                </c:pt>
                <c:pt idx="15">
                  <c:v>7 - 7.5</c:v>
                </c:pt>
                <c:pt idx="16">
                  <c:v>7.5 - 8</c:v>
                </c:pt>
                <c:pt idx="17">
                  <c:v>8 - 8.5</c:v>
                </c:pt>
                <c:pt idx="18">
                  <c:v>8.5 - 9</c:v>
                </c:pt>
                <c:pt idx="19">
                  <c:v>9 - 9.5</c:v>
                </c:pt>
                <c:pt idx="20">
                  <c:v>9.5 - 10</c:v>
                </c:pt>
              </c:strCache>
            </c:strRef>
          </c:cat>
          <c:val>
            <c:numRef>
              <c:f>FittingGammaToData!$H$2:$H$22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9F4-4C29-B901-DC3772376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4361784"/>
        <c:axId val="844361000"/>
      </c:barChart>
      <c:catAx>
        <c:axId val="844361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361000"/>
        <c:crosses val="autoZero"/>
        <c:auto val="1"/>
        <c:lblAlgn val="ctr"/>
        <c:lblOffset val="100"/>
        <c:tickLblSkip val="1"/>
        <c:noMultiLvlLbl val="0"/>
      </c:catAx>
      <c:valAx>
        <c:axId val="844361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361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568215</xdr:colOff>
      <xdr:row>1</xdr:row>
      <xdr:rowOff>21021</xdr:rowOff>
    </xdr:from>
    <xdr:to>
      <xdr:col>17</xdr:col>
      <xdr:colOff>252904</xdr:colOff>
      <xdr:row>15</xdr:row>
      <xdr:rowOff>97221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DA0CC01B-606B-4550-919B-DBD75215F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tabSelected="1" zoomScale="115" zoomScaleNormal="115" workbookViewId="0">
      <selection activeCell="B12" sqref="B12"/>
    </sheetView>
  </sheetViews>
  <sheetFormatPr defaultRowHeight="15.75" x14ac:dyDescent="0.25"/>
  <cols>
    <col min="1" max="1" width="13.42578125" style="2" bestFit="1" customWidth="1"/>
    <col min="2" max="2" width="10.5703125" style="2" bestFit="1" customWidth="1"/>
    <col min="3" max="3" width="9.140625" style="2"/>
    <col min="4" max="4" width="23" style="2" bestFit="1" customWidth="1"/>
    <col min="5" max="7" width="9.140625" style="2"/>
    <col min="8" max="8" width="10.28515625" style="2" bestFit="1" customWidth="1"/>
    <col min="9" max="16384" width="9.140625" style="2"/>
  </cols>
  <sheetData>
    <row r="1" spans="1:9" x14ac:dyDescent="0.25">
      <c r="A1" s="1" t="s">
        <v>5</v>
      </c>
      <c r="B1" s="1" t="s">
        <v>6</v>
      </c>
      <c r="D1" s="1" t="s">
        <v>7</v>
      </c>
      <c r="G1" s="3" t="s">
        <v>0</v>
      </c>
      <c r="H1" s="3" t="s">
        <v>1</v>
      </c>
    </row>
    <row r="2" spans="1:9" x14ac:dyDescent="0.25">
      <c r="A2" s="2">
        <v>1</v>
      </c>
      <c r="B2" s="2">
        <v>0</v>
      </c>
      <c r="D2" s="2" t="s">
        <v>8</v>
      </c>
      <c r="E2" s="2">
        <f>MIN(B:B)</f>
        <v>0</v>
      </c>
      <c r="G2" s="2">
        <f>E2</f>
        <v>0</v>
      </c>
      <c r="H2" s="2">
        <f t="array" ref="H2:H22">FREQUENCY(B:B,G2:G22)</f>
        <v>1</v>
      </c>
      <c r="I2" s="2" t="str">
        <f>CONCATENATE("&lt; ",ROUND(G2,2))</f>
        <v>&lt; 0</v>
      </c>
    </row>
    <row r="3" spans="1:9" x14ac:dyDescent="0.25">
      <c r="A3" s="2">
        <v>2</v>
      </c>
      <c r="B3" s="2">
        <v>5</v>
      </c>
      <c r="D3" s="2" t="s">
        <v>9</v>
      </c>
      <c r="E3" s="2">
        <f>MAX(B:B)</f>
        <v>10</v>
      </c>
      <c r="G3" s="2">
        <f>G2+($E$3-$E$2)/20</f>
        <v>0.5</v>
      </c>
      <c r="H3" s="2">
        <v>0</v>
      </c>
      <c r="I3" s="2" t="str">
        <f>CONCATENATE(ROUND(G2,2)," - ", ROUND(G3,2))</f>
        <v>0 - 0.5</v>
      </c>
    </row>
    <row r="4" spans="1:9" x14ac:dyDescent="0.25">
      <c r="A4" s="2">
        <v>3</v>
      </c>
      <c r="B4" s="2">
        <v>10</v>
      </c>
      <c r="D4" s="2" t="s">
        <v>10</v>
      </c>
      <c r="E4" s="4">
        <f>AVERAGE(B:B)</f>
        <v>5</v>
      </c>
      <c r="G4" s="2">
        <f t="shared" ref="G4:G21" si="0">G3+($E$3-$E$2)/20</f>
        <v>1</v>
      </c>
      <c r="H4" s="2">
        <v>0</v>
      </c>
      <c r="I4" s="2" t="str">
        <f t="shared" ref="I4:I22" si="1">CONCATENATE(ROUND(G3,2)," - ", ROUND(G4,2))</f>
        <v>0.5 - 1</v>
      </c>
    </row>
    <row r="5" spans="1:9" x14ac:dyDescent="0.25">
      <c r="D5" s="2" t="s">
        <v>11</v>
      </c>
      <c r="E5" s="4">
        <f>_xlfn.STDEV.S(B:B)</f>
        <v>5</v>
      </c>
      <c r="G5" s="2">
        <f t="shared" si="0"/>
        <v>1.5</v>
      </c>
      <c r="H5" s="2">
        <v>0</v>
      </c>
      <c r="I5" s="2" t="str">
        <f t="shared" si="1"/>
        <v>1 - 1.5</v>
      </c>
    </row>
    <row r="6" spans="1:9" x14ac:dyDescent="0.25">
      <c r="G6" s="2">
        <f t="shared" si="0"/>
        <v>2</v>
      </c>
      <c r="H6" s="2">
        <v>0</v>
      </c>
      <c r="I6" s="2" t="str">
        <f t="shared" si="1"/>
        <v>1.5 - 2</v>
      </c>
    </row>
    <row r="7" spans="1:9" x14ac:dyDescent="0.25">
      <c r="G7" s="2">
        <f t="shared" si="0"/>
        <v>2.5</v>
      </c>
      <c r="H7" s="2">
        <v>0</v>
      </c>
      <c r="I7" s="2" t="str">
        <f t="shared" si="1"/>
        <v>2 - 2.5</v>
      </c>
    </row>
    <row r="8" spans="1:9" x14ac:dyDescent="0.25">
      <c r="D8" s="2" t="s">
        <v>2</v>
      </c>
      <c r="G8" s="2">
        <f t="shared" si="0"/>
        <v>3</v>
      </c>
      <c r="H8" s="2">
        <v>0</v>
      </c>
      <c r="I8" s="2" t="str">
        <f t="shared" si="1"/>
        <v>2.5 - 3</v>
      </c>
    </row>
    <row r="9" spans="1:9" x14ac:dyDescent="0.25">
      <c r="D9" s="2" t="s">
        <v>3</v>
      </c>
      <c r="E9" s="2">
        <f>(E4/E5)^2</f>
        <v>1</v>
      </c>
      <c r="G9" s="2">
        <f t="shared" si="0"/>
        <v>3.5</v>
      </c>
      <c r="H9" s="2">
        <v>0</v>
      </c>
      <c r="I9" s="2" t="str">
        <f t="shared" si="1"/>
        <v>3 - 3.5</v>
      </c>
    </row>
    <row r="10" spans="1:9" x14ac:dyDescent="0.25">
      <c r="D10" s="2" t="s">
        <v>4</v>
      </c>
      <c r="E10" s="2">
        <f>(E5^2)/E4</f>
        <v>5</v>
      </c>
      <c r="G10" s="2">
        <f t="shared" si="0"/>
        <v>4</v>
      </c>
      <c r="H10" s="2">
        <v>0</v>
      </c>
      <c r="I10" s="2" t="str">
        <f t="shared" si="1"/>
        <v>3.5 - 4</v>
      </c>
    </row>
    <row r="11" spans="1:9" x14ac:dyDescent="0.25">
      <c r="G11" s="2">
        <f t="shared" si="0"/>
        <v>4.5</v>
      </c>
      <c r="H11" s="2">
        <v>0</v>
      </c>
      <c r="I11" s="2" t="str">
        <f t="shared" si="1"/>
        <v>4 - 4.5</v>
      </c>
    </row>
    <row r="12" spans="1:9" x14ac:dyDescent="0.25">
      <c r="G12" s="2">
        <f t="shared" si="0"/>
        <v>5</v>
      </c>
      <c r="H12" s="2">
        <v>1</v>
      </c>
      <c r="I12" s="2" t="str">
        <f t="shared" si="1"/>
        <v>4.5 - 5</v>
      </c>
    </row>
    <row r="13" spans="1:9" x14ac:dyDescent="0.25">
      <c r="G13" s="2">
        <f t="shared" si="0"/>
        <v>5.5</v>
      </c>
      <c r="H13" s="2">
        <v>0</v>
      </c>
      <c r="I13" s="2" t="str">
        <f t="shared" si="1"/>
        <v>5 - 5.5</v>
      </c>
    </row>
    <row r="14" spans="1:9" x14ac:dyDescent="0.25">
      <c r="G14" s="2">
        <f t="shared" si="0"/>
        <v>6</v>
      </c>
      <c r="H14" s="2">
        <v>0</v>
      </c>
      <c r="I14" s="2" t="str">
        <f t="shared" si="1"/>
        <v>5.5 - 6</v>
      </c>
    </row>
    <row r="15" spans="1:9" x14ac:dyDescent="0.25">
      <c r="G15" s="2">
        <f t="shared" si="0"/>
        <v>6.5</v>
      </c>
      <c r="H15" s="2">
        <v>0</v>
      </c>
      <c r="I15" s="2" t="str">
        <f t="shared" si="1"/>
        <v>6 - 6.5</v>
      </c>
    </row>
    <row r="16" spans="1:9" x14ac:dyDescent="0.25">
      <c r="G16" s="2">
        <f t="shared" si="0"/>
        <v>7</v>
      </c>
      <c r="H16" s="2">
        <v>0</v>
      </c>
      <c r="I16" s="2" t="str">
        <f t="shared" si="1"/>
        <v>6.5 - 7</v>
      </c>
    </row>
    <row r="17" spans="7:9" x14ac:dyDescent="0.25">
      <c r="G17" s="2">
        <f t="shared" si="0"/>
        <v>7.5</v>
      </c>
      <c r="H17" s="2">
        <v>0</v>
      </c>
      <c r="I17" s="2" t="str">
        <f t="shared" si="1"/>
        <v>7 - 7.5</v>
      </c>
    </row>
    <row r="18" spans="7:9" x14ac:dyDescent="0.25">
      <c r="G18" s="2">
        <f t="shared" si="0"/>
        <v>8</v>
      </c>
      <c r="H18" s="2">
        <v>0</v>
      </c>
      <c r="I18" s="2" t="str">
        <f t="shared" si="1"/>
        <v>7.5 - 8</v>
      </c>
    </row>
    <row r="19" spans="7:9" x14ac:dyDescent="0.25">
      <c r="G19" s="2">
        <f t="shared" si="0"/>
        <v>8.5</v>
      </c>
      <c r="H19" s="2">
        <v>0</v>
      </c>
      <c r="I19" s="2" t="str">
        <f t="shared" si="1"/>
        <v>8 - 8.5</v>
      </c>
    </row>
    <row r="20" spans="7:9" x14ac:dyDescent="0.25">
      <c r="G20" s="2">
        <f t="shared" si="0"/>
        <v>9</v>
      </c>
      <c r="H20" s="2">
        <v>0</v>
      </c>
      <c r="I20" s="2" t="str">
        <f t="shared" si="1"/>
        <v>8.5 - 9</v>
      </c>
    </row>
    <row r="21" spans="7:9" x14ac:dyDescent="0.25">
      <c r="G21" s="2">
        <f t="shared" si="0"/>
        <v>9.5</v>
      </c>
      <c r="H21" s="2">
        <v>0</v>
      </c>
      <c r="I21" s="2" t="str">
        <f t="shared" si="1"/>
        <v>9 - 9.5</v>
      </c>
    </row>
    <row r="22" spans="7:9" x14ac:dyDescent="0.25">
      <c r="G22" s="2">
        <f>E3</f>
        <v>10</v>
      </c>
      <c r="H22" s="2">
        <v>1</v>
      </c>
      <c r="I22" s="2" t="str">
        <f t="shared" si="1"/>
        <v>9.5 - 10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FittingGammaToData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Mike Fry</cp:lastModifiedBy>
  <dcterms:created xsi:type="dcterms:W3CDTF">2018-12-09T03:03:15Z</dcterms:created>
  <dcterms:modified xsi:type="dcterms:W3CDTF">2019-10-06T21:25:35Z</dcterms:modified>
</cp:coreProperties>
</file>