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3320" yWindow="7740" windowWidth="15450" windowHeight="11640"/>
  </bookViews>
  <sheets>
    <sheet name="Model" sheetId="1" r:id="rId1"/>
    <sheet name="Sensitivity Report 1" sheetId="3" r:id="rId2"/>
  </sheets>
  <definedNames>
    <definedName name="objValue">#REF!</definedName>
    <definedName name="solver_adj" localSheetId="0" hidden="1">Model!$B$17:$B$22,Model!$B$29:$F$29,Model!$E$26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bd" localSheetId="0" hidden="1">2</definedName>
    <definedName name="solver_itr" localSheetId="0" hidden="1">100</definedName>
    <definedName name="solver_lhs1" localSheetId="0" hidden="1">Model!$B$17:$B$22</definedName>
    <definedName name="solver_lhs2" localSheetId="0" hidden="1">Model!$E$26</definedName>
    <definedName name="solver_lhs3" localSheetId="0" hidden="1">Model!$B$29:$F$29</definedName>
    <definedName name="solver_lhs4" localSheetId="0" hidden="1">Model!$E$35</definedName>
    <definedName name="solver_lhs5" localSheetId="0" hidden="1">Model!$E$26</definedName>
    <definedName name="solver_lhs6" localSheetId="0" hidden="1">Model!#REF!</definedName>
    <definedName name="solver_lhs7" localSheetId="0" hidden="1">Model!#REF!</definedName>
    <definedName name="solver_lin" localSheetId="0" hidden="1">2</definedName>
    <definedName name="solver_loc" localSheetId="0" hidden="1">1</definedName>
    <definedName name="solver_lva" localSheetId="0" hidden="1">2</definedName>
    <definedName name="solver_mip" localSheetId="0" hidden="1">5000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5000</definedName>
    <definedName name="solver_num" localSheetId="0" hidden="1">5</definedName>
    <definedName name="solver_nwt" localSheetId="0" hidden="1">1</definedName>
    <definedName name="solver_ofx" localSheetId="0" hidden="1">2</definedName>
    <definedName name="solver_opt" localSheetId="0" hidden="1">Model!$B$26</definedName>
    <definedName name="solver_piv" localSheetId="0" hidden="1">0.000001</definedName>
    <definedName name="solver_pre" localSheetId="0" hidden="1">0.000001</definedName>
    <definedName name="solver_pro" localSheetId="0" hidden="1">2</definedName>
    <definedName name="solver_rbv" localSheetId="0" hidden="1">1</definedName>
    <definedName name="solver_red" localSheetId="0" hidden="1">0.000001</definedName>
    <definedName name="solver_rel1" localSheetId="0" hidden="1">3</definedName>
    <definedName name="solver_rel2" localSheetId="0" hidden="1">2</definedName>
    <definedName name="solver_rel3" localSheetId="0" hidden="1">2</definedName>
    <definedName name="solver_rel4" localSheetId="0" hidden="1">2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o" localSheetId="0" hidden="1">2</definedName>
    <definedName name="solver_rep" localSheetId="0" hidden="1">2</definedName>
    <definedName name="solver_rhs1" localSheetId="0" hidden="1">0</definedName>
    <definedName name="solver_rhs2" localSheetId="0" hidden="1">Model!$B$35</definedName>
    <definedName name="solver_rhs3" localSheetId="0" hidden="1">Model!$B$30:$F$30</definedName>
    <definedName name="solver_rhs4" localSheetId="0" hidden="1">1</definedName>
    <definedName name="solver_rhs5" localSheetId="0" hidden="1">Model!$F$26</definedName>
    <definedName name="solver_rhs6" localSheetId="0" hidden="1">Model!$J$18</definedName>
    <definedName name="solver_rhs7" localSheetId="0" hidden="1">Model!$L$18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std" localSheetId="0" hidden="1">1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30" i="1" l="1"/>
  <c r="C30" i="1"/>
  <c r="D30" i="1"/>
  <c r="E30" i="1"/>
  <c r="F30" i="1"/>
  <c r="F26" i="1"/>
  <c r="B31" i="1"/>
  <c r="B32" i="1"/>
  <c r="C31" i="1"/>
  <c r="C32" i="1"/>
  <c r="D31" i="1"/>
  <c r="D32" i="1"/>
  <c r="E31" i="1"/>
  <c r="E32" i="1"/>
  <c r="F31" i="1"/>
  <c r="F32" i="1"/>
  <c r="E35" i="1"/>
  <c r="B35" i="1"/>
  <c r="B26" i="1"/>
</calcChain>
</file>

<file path=xl/sharedStrings.xml><?xml version="1.0" encoding="utf-8"?>
<sst xmlns="http://schemas.openxmlformats.org/spreadsheetml/2006/main" count="92" uniqueCount="63">
  <si>
    <t>Planning Scenarios</t>
  </si>
  <si>
    <t>Mutual Fund</t>
  </si>
  <si>
    <t>Year 1</t>
  </si>
  <si>
    <t>Year 2</t>
  </si>
  <si>
    <t>Year 3</t>
  </si>
  <si>
    <t>Year 4</t>
  </si>
  <si>
    <t>Year 5</t>
  </si>
  <si>
    <t>Foreign Stock</t>
  </si>
  <si>
    <t>Intermediate-Term Bond</t>
  </si>
  <si>
    <t>Large-Cap Growth</t>
  </si>
  <si>
    <t>Large-Cap Value</t>
  </si>
  <si>
    <t>Small-Cap Growth</t>
  </si>
  <si>
    <t>Small-Cap Value</t>
  </si>
  <si>
    <t>Model</t>
  </si>
  <si>
    <t>Scenario Return</t>
  </si>
  <si>
    <t>Deviation From Mean</t>
  </si>
  <si>
    <t>Required Return</t>
  </si>
  <si>
    <t>Hauck Financial Services - Markowitz Version</t>
  </si>
  <si>
    <t>Deviation From Mean Squared</t>
  </si>
  <si>
    <t>R</t>
  </si>
  <si>
    <t>Rbar</t>
  </si>
  <si>
    <t>Worksheet: [HauckMarkowitz_Generic.xls]Maximin</t>
  </si>
  <si>
    <t>Report Created: 5/9/2009 5:04:53 PM</t>
  </si>
  <si>
    <t>Cell</t>
  </si>
  <si>
    <t>Name</t>
  </si>
  <si>
    <t>Adjustable Cells</t>
  </si>
  <si>
    <t>Constraints</t>
  </si>
  <si>
    <t>$B$24</t>
  </si>
  <si>
    <t>Foreign Stock Year 1</t>
  </si>
  <si>
    <t>$B$25</t>
  </si>
  <si>
    <t>Intermediate-Term Bond Year 1</t>
  </si>
  <si>
    <t>$B$26</t>
  </si>
  <si>
    <t>Large-Cap Growth Year 1</t>
  </si>
  <si>
    <t>$B$27</t>
  </si>
  <si>
    <t>Large-Cap Value Year 1</t>
  </si>
  <si>
    <t>$B$28</t>
  </si>
  <si>
    <t>Small-Cap Growth Year 1</t>
  </si>
  <si>
    <t>$B$29</t>
  </si>
  <si>
    <t>Small-Cap Value Year 1</t>
  </si>
  <si>
    <t>$B$16</t>
  </si>
  <si>
    <t>R Year 1</t>
  </si>
  <si>
    <t>$C$16</t>
  </si>
  <si>
    <t>R Year 2</t>
  </si>
  <si>
    <t>$D$16</t>
  </si>
  <si>
    <t>R Year 3</t>
  </si>
  <si>
    <t>$E$16</t>
  </si>
  <si>
    <t>R Year 4</t>
  </si>
  <si>
    <t>$F$16</t>
  </si>
  <si>
    <t>R Year 5</t>
  </si>
  <si>
    <t>$I$25</t>
  </si>
  <si>
    <t>$D$24</t>
  </si>
  <si>
    <t>Foreign Stock Prop. Sum</t>
  </si>
  <si>
    <t>Microsoft Excel 12.0 Sensitivity Report</t>
  </si>
  <si>
    <t>Final</t>
  </si>
  <si>
    <t>Value</t>
  </si>
  <si>
    <t>Reduced</t>
  </si>
  <si>
    <t>Gradient</t>
  </si>
  <si>
    <t>Lagrange</t>
  </si>
  <si>
    <t>Multiplier</t>
  </si>
  <si>
    <t>Proportion Sum</t>
  </si>
  <si>
    <t>Variance</t>
  </si>
  <si>
    <t>Portfolio Expected Return</t>
  </si>
  <si>
    <t>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</si>
</sst>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1" xfId="0" applyNumberFormat="1" applyFill="1" applyBorder="1" applyAlignment="1"/>
    <xf numFmtId="0" fontId="0" fillId="0" borderId="2" xfId="0" applyNumberFormat="1" applyFill="1" applyBorder="1" applyAlignment="1"/>
    <xf numFmtId="0" fontId="3" fillId="0" borderId="3" xfId="0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 applyAlignment="1">
      <alignment horizontal="center"/>
    </xf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0" fontId="5" fillId="0" borderId="8" xfId="0" applyFont="1" applyFill="1" applyBorder="1"/>
    <xf numFmtId="0" fontId="5" fillId="2" borderId="8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3"/>
  <sheetViews>
    <sheetView tabSelected="1" zoomScale="110" zoomScaleNormal="110" workbookViewId="0">
      <selection activeCell="F18" sqref="F18"/>
    </sheetView>
  </sheetViews>
  <sheetFormatPr defaultColWidth="8.7109375" defaultRowHeight="15.75" x14ac:dyDescent="0.25"/>
  <cols>
    <col min="1" max="1" width="28.140625" style="9" customWidth="1"/>
    <col min="2" max="5" width="8.7109375" style="9"/>
    <col min="6" max="6" width="9.85546875" style="9" customWidth="1"/>
    <col min="7" max="16384" width="8.7109375" style="9"/>
  </cols>
  <sheetData>
    <row r="1" spans="1:13" x14ac:dyDescent="0.25">
      <c r="A1" s="8" t="s">
        <v>17</v>
      </c>
    </row>
    <row r="2" spans="1:13" x14ac:dyDescent="0.25">
      <c r="A2" s="8" t="s">
        <v>62</v>
      </c>
    </row>
    <row r="3" spans="1:13" x14ac:dyDescent="0.25">
      <c r="B3" s="25" t="s">
        <v>0</v>
      </c>
      <c r="C3" s="25"/>
      <c r="D3" s="25"/>
      <c r="E3" s="25"/>
      <c r="F3" s="25"/>
    </row>
    <row r="4" spans="1:13" x14ac:dyDescent="0.25">
      <c r="A4" s="10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</row>
    <row r="5" spans="1:13" x14ac:dyDescent="0.25">
      <c r="A5" s="9" t="s">
        <v>7</v>
      </c>
      <c r="B5" s="9">
        <v>10.06</v>
      </c>
      <c r="C5" s="9">
        <v>13.12</v>
      </c>
      <c r="D5" s="9">
        <v>13.47</v>
      </c>
      <c r="E5" s="9">
        <v>45.42</v>
      </c>
      <c r="F5" s="9">
        <v>-21.93</v>
      </c>
    </row>
    <row r="6" spans="1:13" x14ac:dyDescent="0.25">
      <c r="A6" s="9" t="s">
        <v>8</v>
      </c>
      <c r="B6" s="9">
        <v>17.64</v>
      </c>
      <c r="C6" s="9">
        <v>3.25</v>
      </c>
      <c r="D6" s="9">
        <v>7.51</v>
      </c>
      <c r="E6" s="9">
        <v>-1.33</v>
      </c>
      <c r="F6" s="9">
        <v>7.36</v>
      </c>
      <c r="I6" s="11"/>
    </row>
    <row r="7" spans="1:13" x14ac:dyDescent="0.25">
      <c r="A7" s="9" t="s">
        <v>9</v>
      </c>
      <c r="B7" s="9">
        <v>32.409999999999997</v>
      </c>
      <c r="C7" s="9">
        <v>18.71</v>
      </c>
      <c r="D7" s="9">
        <v>33.28</v>
      </c>
      <c r="E7" s="9">
        <v>41.46</v>
      </c>
      <c r="F7" s="9">
        <v>-23.26</v>
      </c>
    </row>
    <row r="8" spans="1:13" x14ac:dyDescent="0.25">
      <c r="A8" s="9" t="s">
        <v>10</v>
      </c>
      <c r="B8" s="9">
        <v>32.36</v>
      </c>
      <c r="C8" s="9">
        <v>20.61</v>
      </c>
      <c r="D8" s="9">
        <v>12.93</v>
      </c>
      <c r="E8" s="9">
        <v>7.06</v>
      </c>
      <c r="F8" s="9">
        <v>-5.37</v>
      </c>
    </row>
    <row r="9" spans="1:13" x14ac:dyDescent="0.25">
      <c r="A9" s="9" t="s">
        <v>11</v>
      </c>
      <c r="B9" s="9">
        <v>33.44</v>
      </c>
      <c r="C9" s="9">
        <v>19.399999999999999</v>
      </c>
      <c r="D9" s="9">
        <v>3.85</v>
      </c>
      <c r="E9" s="9">
        <v>58.68</v>
      </c>
      <c r="F9" s="9">
        <v>-9.02</v>
      </c>
    </row>
    <row r="10" spans="1:13" x14ac:dyDescent="0.25">
      <c r="A10" s="9" t="s">
        <v>12</v>
      </c>
      <c r="B10" s="9">
        <v>24.56</v>
      </c>
      <c r="C10" s="9">
        <v>25.32</v>
      </c>
      <c r="D10" s="9">
        <v>-6.7</v>
      </c>
      <c r="E10" s="9">
        <v>5.43</v>
      </c>
      <c r="F10" s="9">
        <v>17.309999999999999</v>
      </c>
    </row>
    <row r="12" spans="1:13" x14ac:dyDescent="0.25">
      <c r="A12" s="9" t="s">
        <v>16</v>
      </c>
      <c r="B12" s="9">
        <v>10</v>
      </c>
    </row>
    <row r="13" spans="1:13" x14ac:dyDescent="0.25">
      <c r="H13" s="10"/>
    </row>
    <row r="14" spans="1:13" x14ac:dyDescent="0.25">
      <c r="B14" s="11"/>
      <c r="C14" s="11"/>
      <c r="D14" s="11"/>
      <c r="E14" s="11"/>
      <c r="F14" s="11"/>
      <c r="G14" s="12"/>
      <c r="H14" s="12"/>
      <c r="I14" s="11"/>
      <c r="J14" s="11"/>
      <c r="K14" s="11"/>
      <c r="L14" s="11"/>
    </row>
    <row r="15" spans="1:13" x14ac:dyDescent="0.25">
      <c r="A15" s="8" t="s">
        <v>13</v>
      </c>
      <c r="B15" s="11"/>
      <c r="C15" s="11"/>
      <c r="D15" s="11"/>
      <c r="E15" s="11"/>
      <c r="F15" s="11"/>
      <c r="G15" s="11"/>
      <c r="H15" s="11"/>
      <c r="I15" s="11"/>
      <c r="J15" s="13"/>
      <c r="K15" s="13"/>
      <c r="L15" s="13"/>
      <c r="M15" s="8"/>
    </row>
    <row r="16" spans="1:13" ht="16.5" thickBot="1" x14ac:dyDescent="0.3">
      <c r="A16" s="14"/>
      <c r="B16" s="11"/>
      <c r="C16" s="11"/>
      <c r="D16" s="11"/>
      <c r="E16" s="11"/>
      <c r="F16" s="11"/>
      <c r="G16" s="11"/>
      <c r="H16" s="11"/>
      <c r="I16" s="11"/>
      <c r="J16" s="13"/>
      <c r="K16" s="13"/>
      <c r="L16" s="13"/>
      <c r="M16" s="8"/>
    </row>
    <row r="17" spans="1:12" x14ac:dyDescent="0.25">
      <c r="A17" s="9" t="s">
        <v>7</v>
      </c>
      <c r="B17" s="15">
        <v>0.15840742928523285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</row>
    <row r="18" spans="1:12" x14ac:dyDescent="0.25">
      <c r="A18" s="9" t="s">
        <v>8</v>
      </c>
      <c r="B18" s="16">
        <v>0.52547953191382701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</row>
    <row r="19" spans="1:12" x14ac:dyDescent="0.25">
      <c r="A19" s="9" t="s">
        <v>9</v>
      </c>
      <c r="B19" s="16">
        <v>4.2065027873713842E-2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12" x14ac:dyDescent="0.25">
      <c r="A20" s="9" t="s">
        <v>10</v>
      </c>
      <c r="B20" s="16"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</row>
    <row r="21" spans="1:12" x14ac:dyDescent="0.25">
      <c r="A21" s="9" t="s">
        <v>11</v>
      </c>
      <c r="B21" s="16"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 ht="16.5" thickBot="1" x14ac:dyDescent="0.3">
      <c r="A22" s="9" t="s">
        <v>12</v>
      </c>
      <c r="B22" s="17">
        <v>0.27404801092722636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</row>
    <row r="23" spans="1:12" x14ac:dyDescent="0.25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12" x14ac:dyDescent="0.25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</row>
    <row r="25" spans="1:12" ht="16.5" thickBot="1" x14ac:dyDescent="0.3">
      <c r="A25" s="8"/>
      <c r="B25" s="11"/>
      <c r="C25" s="11"/>
      <c r="D25" s="11"/>
      <c r="E25" s="12" t="s">
        <v>20</v>
      </c>
      <c r="F25" s="11" t="s">
        <v>16</v>
      </c>
      <c r="G25" s="11"/>
      <c r="H25" s="11"/>
      <c r="I25" s="11"/>
      <c r="J25" s="11"/>
      <c r="K25" s="11"/>
      <c r="L25" s="11"/>
    </row>
    <row r="26" spans="1:12" ht="16.5" thickBot="1" x14ac:dyDescent="0.3">
      <c r="A26" s="10" t="s">
        <v>60</v>
      </c>
      <c r="B26" s="18">
        <f>SUM(B32:F32)/COUNT(B32:F32)</f>
        <v>27.136150108222843</v>
      </c>
      <c r="C26" s="11"/>
      <c r="E26" s="19">
        <v>10</v>
      </c>
      <c r="F26" s="11">
        <f>$B$12</f>
        <v>10</v>
      </c>
      <c r="G26" s="11"/>
      <c r="H26" s="11"/>
      <c r="I26" s="11"/>
      <c r="J26" s="11"/>
      <c r="K26" s="11"/>
      <c r="L26" s="11"/>
    </row>
    <row r="27" spans="1:12" x14ac:dyDescent="0.2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6.5" thickBot="1" x14ac:dyDescent="0.3">
      <c r="A28" s="10"/>
      <c r="B28" s="12" t="s">
        <v>2</v>
      </c>
      <c r="C28" s="12" t="s">
        <v>3</v>
      </c>
      <c r="D28" s="12" t="s">
        <v>4</v>
      </c>
      <c r="E28" s="12" t="s">
        <v>5</v>
      </c>
      <c r="F28" s="12" t="s">
        <v>6</v>
      </c>
      <c r="G28" s="11"/>
      <c r="H28" s="11"/>
      <c r="I28" s="11"/>
      <c r="J28" s="11"/>
      <c r="K28" s="11"/>
      <c r="L28" s="11"/>
    </row>
    <row r="29" spans="1:12" ht="16.5" thickBot="1" x14ac:dyDescent="0.3">
      <c r="A29" s="10" t="s">
        <v>19</v>
      </c>
      <c r="B29" s="20">
        <v>18.95698433496586</v>
      </c>
      <c r="C29" s="21">
        <v>11.51204623996877</v>
      </c>
      <c r="D29" s="21">
        <v>5.6439017497206168</v>
      </c>
      <c r="E29" s="21">
        <v>9.7280744962077446</v>
      </c>
      <c r="F29" s="22">
        <v>4.1589929903494438</v>
      </c>
      <c r="G29" s="11"/>
      <c r="H29" s="11"/>
      <c r="I29" s="11"/>
      <c r="J29" s="11"/>
      <c r="K29" s="11"/>
      <c r="L29" s="11"/>
    </row>
    <row r="30" spans="1:12" x14ac:dyDescent="0.25">
      <c r="A30" s="10" t="s">
        <v>14</v>
      </c>
      <c r="B30" s="11">
        <f>SUMPRODUCT($B$17:$B$22,B5:B10)</f>
        <v>18.956984383329097</v>
      </c>
      <c r="C30" s="11">
        <f>SUMPRODUCT($B$17:$B$22,C5:C10)</f>
        <v>11.512046259136751</v>
      </c>
      <c r="D30" s="11">
        <f>SUMPRODUCT($B$17:$B$22,D5:D10)</f>
        <v>5.6439018115697079</v>
      </c>
      <c r="E30" s="11">
        <f>SUMPRODUCT($B$17:$B$22,E5:E10)</f>
        <v>9.7280744156689014</v>
      </c>
      <c r="F30" s="11">
        <f>SUMPRODUCT($B$17:$B$22,F5:F10)</f>
        <v>4.1589929514683144</v>
      </c>
      <c r="G30" s="11"/>
      <c r="H30" s="11"/>
      <c r="I30" s="11"/>
      <c r="J30" s="11"/>
      <c r="K30" s="11"/>
      <c r="L30" s="11"/>
    </row>
    <row r="31" spans="1:12" x14ac:dyDescent="0.25">
      <c r="A31" s="10" t="s">
        <v>15</v>
      </c>
      <c r="B31" s="11">
        <f>B29-$E$26</f>
        <v>8.9569843349658598</v>
      </c>
      <c r="C31" s="11">
        <f>C29-$E$26</f>
        <v>1.51204623996877</v>
      </c>
      <c r="D31" s="11">
        <f>D29-$E$26</f>
        <v>-4.3560982502793832</v>
      </c>
      <c r="E31" s="11">
        <f>E29-$E$26</f>
        <v>-0.27192550379225544</v>
      </c>
      <c r="F31" s="11">
        <f>F29-$E$26</f>
        <v>-5.8410070096505562</v>
      </c>
      <c r="G31" s="12"/>
      <c r="H31" s="12"/>
      <c r="I31" s="13"/>
      <c r="J31" s="11"/>
      <c r="K31" s="11"/>
      <c r="L31" s="11"/>
    </row>
    <row r="32" spans="1:12" x14ac:dyDescent="0.25">
      <c r="A32" s="10" t="s">
        <v>18</v>
      </c>
      <c r="B32" s="11">
        <f>B31^2</f>
        <v>80.227568376823811</v>
      </c>
      <c r="C32" s="11">
        <f>C31^2</f>
        <v>2.2862838318036949</v>
      </c>
      <c r="D32" s="11">
        <f>D31^2</f>
        <v>18.975591966087105</v>
      </c>
      <c r="E32" s="11">
        <f>E31^2</f>
        <v>7.3943479612671933E-2</v>
      </c>
      <c r="F32" s="11">
        <f>F31^2</f>
        <v>34.117362886786935</v>
      </c>
      <c r="G32" s="12"/>
      <c r="H32" s="12"/>
      <c r="I32" s="13"/>
      <c r="J32" s="11"/>
      <c r="K32" s="11"/>
      <c r="L32" s="11"/>
    </row>
    <row r="33" spans="1:12" x14ac:dyDescent="0.25">
      <c r="A33" s="10"/>
      <c r="E33" s="11"/>
      <c r="F33" s="11"/>
      <c r="J33" s="11"/>
      <c r="K33" s="11"/>
      <c r="L33" s="11"/>
    </row>
    <row r="34" spans="1:12" x14ac:dyDescent="0.25">
      <c r="A34" s="10"/>
      <c r="B34" s="11"/>
      <c r="E34" s="11" t="s">
        <v>59</v>
      </c>
      <c r="G34" s="11"/>
      <c r="H34" s="13"/>
      <c r="I34" s="11"/>
      <c r="J34" s="11"/>
      <c r="K34" s="11"/>
      <c r="L34" s="11"/>
    </row>
    <row r="35" spans="1:12" x14ac:dyDescent="0.25">
      <c r="A35" s="23" t="s">
        <v>61</v>
      </c>
      <c r="B35" s="12">
        <f>AVERAGE(B30:F30)</f>
        <v>9.9999999642345525</v>
      </c>
      <c r="C35" s="10"/>
      <c r="D35" s="10"/>
      <c r="E35" s="12">
        <f>SUM(B17:B22)</f>
        <v>1</v>
      </c>
      <c r="G35" s="24"/>
      <c r="H35" s="11"/>
      <c r="I35" s="11"/>
      <c r="J35" s="11"/>
      <c r="K35" s="11"/>
      <c r="L35" s="11"/>
    </row>
    <row r="36" spans="1:12" x14ac:dyDescent="0.25">
      <c r="E36" s="11"/>
      <c r="F36" s="11"/>
      <c r="G36" s="11"/>
      <c r="H36" s="11"/>
      <c r="I36" s="11"/>
      <c r="J36" s="11"/>
      <c r="K36" s="11"/>
      <c r="L36" s="11"/>
    </row>
    <row r="37" spans="1:12" x14ac:dyDescent="0.25">
      <c r="E37" s="11"/>
      <c r="F37" s="11"/>
      <c r="G37" s="11"/>
      <c r="H37" s="11"/>
      <c r="I37" s="11"/>
      <c r="J37" s="11"/>
      <c r="K37" s="11"/>
      <c r="L37" s="11"/>
    </row>
    <row r="38" spans="1:12" x14ac:dyDescent="0.25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</row>
    <row r="39" spans="1:12" x14ac:dyDescent="0.25">
      <c r="B39" s="11"/>
      <c r="C39" s="11"/>
      <c r="G39" s="11"/>
      <c r="J39" s="11"/>
      <c r="K39" s="11"/>
      <c r="L39" s="11"/>
    </row>
    <row r="40" spans="1:12" x14ac:dyDescent="0.25">
      <c r="B40" s="11"/>
      <c r="C40" s="11"/>
      <c r="G40" s="11"/>
      <c r="H40" s="11"/>
      <c r="I40" s="11"/>
      <c r="J40" s="11"/>
      <c r="K40" s="11"/>
      <c r="L40" s="11"/>
    </row>
    <row r="41" spans="1:12" x14ac:dyDescent="0.25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</row>
    <row r="42" spans="1:12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</row>
    <row r="43" spans="1:12" x14ac:dyDescent="0.25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</row>
  </sheetData>
  <mergeCells count="1">
    <mergeCell ref="B3:F3"/>
  </mergeCells>
  <phoneticPr fontId="1" type="noConversion"/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31"/>
  <sheetViews>
    <sheetView showGridLines="0" workbookViewId="0">
      <selection sqref="A1:A3"/>
    </sheetView>
  </sheetViews>
  <sheetFormatPr defaultRowHeight="12.75" x14ac:dyDescent="0.2"/>
  <cols>
    <col min="1" max="1" width="2.28515625" customWidth="1"/>
    <col min="2" max="2" width="6.28515625" bestFit="1" customWidth="1"/>
    <col min="3" max="3" width="27.28515625" bestFit="1" customWidth="1"/>
    <col min="4" max="4" width="12" bestFit="1" customWidth="1"/>
    <col min="5" max="5" width="12.5703125" bestFit="1" customWidth="1"/>
  </cols>
  <sheetData>
    <row r="1" spans="1:5" x14ac:dyDescent="0.2">
      <c r="A1" s="1" t="s">
        <v>52</v>
      </c>
    </row>
    <row r="2" spans="1:5" x14ac:dyDescent="0.2">
      <c r="A2" s="1" t="s">
        <v>21</v>
      </c>
    </row>
    <row r="3" spans="1:5" x14ac:dyDescent="0.2">
      <c r="A3" s="1" t="s">
        <v>22</v>
      </c>
    </row>
    <row r="6" spans="1:5" ht="13.5" thickBot="1" x14ac:dyDescent="0.25">
      <c r="A6" t="s">
        <v>25</v>
      </c>
    </row>
    <row r="7" spans="1:5" x14ac:dyDescent="0.2">
      <c r="B7" s="6"/>
      <c r="C7" s="6"/>
      <c r="D7" s="6" t="s">
        <v>53</v>
      </c>
      <c r="E7" s="6" t="s">
        <v>55</v>
      </c>
    </row>
    <row r="8" spans="1:5" ht="13.5" thickBot="1" x14ac:dyDescent="0.25">
      <c r="B8" s="7" t="s">
        <v>23</v>
      </c>
      <c r="C8" s="7" t="s">
        <v>24</v>
      </c>
      <c r="D8" s="7" t="s">
        <v>54</v>
      </c>
      <c r="E8" s="7" t="s">
        <v>56</v>
      </c>
    </row>
    <row r="9" spans="1:5" x14ac:dyDescent="0.2">
      <c r="B9" s="3" t="s">
        <v>27</v>
      </c>
      <c r="C9" s="3" t="s">
        <v>28</v>
      </c>
      <c r="D9" s="5">
        <v>0.15840742928523285</v>
      </c>
      <c r="E9" s="5">
        <v>0</v>
      </c>
    </row>
    <row r="10" spans="1:5" x14ac:dyDescent="0.2">
      <c r="B10" s="3" t="s">
        <v>29</v>
      </c>
      <c r="C10" s="3" t="s">
        <v>30</v>
      </c>
      <c r="D10" s="5">
        <v>0.52547953191382701</v>
      </c>
      <c r="E10" s="5">
        <v>0</v>
      </c>
    </row>
    <row r="11" spans="1:5" x14ac:dyDescent="0.2">
      <c r="B11" s="3" t="s">
        <v>31</v>
      </c>
      <c r="C11" s="3" t="s">
        <v>32</v>
      </c>
      <c r="D11" s="5">
        <v>4.2065027873713842E-2</v>
      </c>
      <c r="E11" s="5">
        <v>0</v>
      </c>
    </row>
    <row r="12" spans="1:5" x14ac:dyDescent="0.2">
      <c r="B12" s="3" t="s">
        <v>33</v>
      </c>
      <c r="C12" s="3" t="s">
        <v>34</v>
      </c>
      <c r="D12" s="5">
        <v>0</v>
      </c>
      <c r="E12" s="5">
        <v>41.641385849289733</v>
      </c>
    </row>
    <row r="13" spans="1:5" x14ac:dyDescent="0.2">
      <c r="B13" s="3" t="s">
        <v>35</v>
      </c>
      <c r="C13" s="3" t="s">
        <v>36</v>
      </c>
      <c r="D13" s="5">
        <v>0</v>
      </c>
      <c r="E13" s="5">
        <v>15.609528013817567</v>
      </c>
    </row>
    <row r="14" spans="1:5" x14ac:dyDescent="0.2">
      <c r="B14" s="3" t="s">
        <v>37</v>
      </c>
      <c r="C14" s="3" t="s">
        <v>38</v>
      </c>
      <c r="D14" s="5">
        <v>0.27404801092722636</v>
      </c>
      <c r="E14" s="5">
        <v>0</v>
      </c>
    </row>
    <row r="15" spans="1:5" x14ac:dyDescent="0.2">
      <c r="B15" s="3" t="s">
        <v>39</v>
      </c>
      <c r="C15" s="3" t="s">
        <v>40</v>
      </c>
      <c r="D15" s="5">
        <v>18.95698433496586</v>
      </c>
      <c r="E15" s="5">
        <v>0</v>
      </c>
    </row>
    <row r="16" spans="1:5" x14ac:dyDescent="0.2">
      <c r="B16" s="3" t="s">
        <v>41</v>
      </c>
      <c r="C16" s="3" t="s">
        <v>42</v>
      </c>
      <c r="D16" s="5">
        <v>11.51204623996877</v>
      </c>
      <c r="E16" s="5">
        <v>0</v>
      </c>
    </row>
    <row r="17" spans="1:5" x14ac:dyDescent="0.2">
      <c r="B17" s="3" t="s">
        <v>43</v>
      </c>
      <c r="C17" s="3" t="s">
        <v>44</v>
      </c>
      <c r="D17" s="5">
        <v>5.6439017497206168</v>
      </c>
      <c r="E17" s="5">
        <v>0</v>
      </c>
    </row>
    <row r="18" spans="1:5" x14ac:dyDescent="0.2">
      <c r="B18" s="3" t="s">
        <v>45</v>
      </c>
      <c r="C18" s="3" t="s">
        <v>46</v>
      </c>
      <c r="D18" s="5">
        <v>9.7280744962077446</v>
      </c>
      <c r="E18" s="5">
        <v>0</v>
      </c>
    </row>
    <row r="19" spans="1:5" x14ac:dyDescent="0.2">
      <c r="B19" s="3" t="s">
        <v>47</v>
      </c>
      <c r="C19" s="3" t="s">
        <v>48</v>
      </c>
      <c r="D19" s="5">
        <v>4.1589929903494438</v>
      </c>
      <c r="E19" s="5">
        <v>0</v>
      </c>
    </row>
    <row r="20" spans="1:5" ht="13.5" thickBot="1" x14ac:dyDescent="0.25">
      <c r="B20" s="2" t="s">
        <v>49</v>
      </c>
      <c r="C20" s="2" t="s">
        <v>20</v>
      </c>
      <c r="D20" s="4">
        <v>10</v>
      </c>
      <c r="E20" s="4">
        <v>6.1795796839969981</v>
      </c>
    </row>
    <row r="22" spans="1:5" ht="13.5" thickBot="1" x14ac:dyDescent="0.25">
      <c r="A22" t="s">
        <v>26</v>
      </c>
    </row>
    <row r="23" spans="1:5" x14ac:dyDescent="0.2">
      <c r="B23" s="6"/>
      <c r="C23" s="6"/>
      <c r="D23" s="6" t="s">
        <v>53</v>
      </c>
      <c r="E23" s="6" t="s">
        <v>57</v>
      </c>
    </row>
    <row r="24" spans="1:5" ht="13.5" thickBot="1" x14ac:dyDescent="0.25">
      <c r="B24" s="7" t="s">
        <v>23</v>
      </c>
      <c r="C24" s="7" t="s">
        <v>24</v>
      </c>
      <c r="D24" s="7" t="s">
        <v>54</v>
      </c>
      <c r="E24" s="7" t="s">
        <v>58</v>
      </c>
    </row>
    <row r="25" spans="1:5" x14ac:dyDescent="0.2">
      <c r="B25" s="3" t="s">
        <v>50</v>
      </c>
      <c r="C25" s="3" t="s">
        <v>51</v>
      </c>
      <c r="D25" s="5">
        <v>1</v>
      </c>
      <c r="E25" s="5">
        <v>-7.5232717211504179</v>
      </c>
    </row>
    <row r="26" spans="1:5" x14ac:dyDescent="0.2">
      <c r="B26" s="3" t="s">
        <v>49</v>
      </c>
      <c r="C26" s="3" t="s">
        <v>20</v>
      </c>
      <c r="D26" s="5">
        <v>10</v>
      </c>
      <c r="E26" s="5">
        <v>-6.1795696081453926</v>
      </c>
    </row>
    <row r="27" spans="1:5" x14ac:dyDescent="0.2">
      <c r="B27" s="3" t="s">
        <v>39</v>
      </c>
      <c r="C27" s="3" t="s">
        <v>40</v>
      </c>
      <c r="D27" s="5">
        <v>18.95698433496586</v>
      </c>
      <c r="E27" s="5">
        <v>3.5827975273132324</v>
      </c>
    </row>
    <row r="28" spans="1:5" x14ac:dyDescent="0.2">
      <c r="B28" s="3" t="s">
        <v>41</v>
      </c>
      <c r="C28" s="3" t="s">
        <v>42</v>
      </c>
      <c r="D28" s="5">
        <v>11.51204623996877</v>
      </c>
      <c r="E28" s="5">
        <v>0.60482074605601244</v>
      </c>
    </row>
    <row r="29" spans="1:5" x14ac:dyDescent="0.2">
      <c r="B29" s="3" t="s">
        <v>43</v>
      </c>
      <c r="C29" s="3" t="s">
        <v>44</v>
      </c>
      <c r="D29" s="5">
        <v>5.6439017497206168</v>
      </c>
      <c r="E29" s="5">
        <v>-1.7424381971359253</v>
      </c>
    </row>
    <row r="30" spans="1:5" x14ac:dyDescent="0.2">
      <c r="B30" s="3" t="s">
        <v>45</v>
      </c>
      <c r="C30" s="3" t="s">
        <v>46</v>
      </c>
      <c r="D30" s="5">
        <v>9.7280744962077446</v>
      </c>
      <c r="E30" s="5">
        <v>-0.10876826152072656</v>
      </c>
    </row>
    <row r="31" spans="1:5" ht="13.5" thickBot="1" x14ac:dyDescent="0.25">
      <c r="B31" s="2" t="s">
        <v>47</v>
      </c>
      <c r="C31" s="2" t="s">
        <v>48</v>
      </c>
      <c r="D31" s="4">
        <v>4.1589929903494438</v>
      </c>
      <c r="E31" s="4">
        <v>-2.3364019393920898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Sensitivity Report 1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Jeff Camm</cp:lastModifiedBy>
  <dcterms:created xsi:type="dcterms:W3CDTF">2005-11-27T16:16:18Z</dcterms:created>
  <dcterms:modified xsi:type="dcterms:W3CDTF">2012-12-08T21:38:39Z</dcterms:modified>
</cp:coreProperties>
</file>