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lmann\Dropbox\ASW\BusAnalytics (EBA)\EBA 2e\13_Ch13_NonlinearOptimization_Camm\DATA_MODELFiles\"/>
    </mc:Choice>
  </mc:AlternateContent>
  <bookViews>
    <workbookView xWindow="360" yWindow="60" windowWidth="11340" windowHeight="6036"/>
  </bookViews>
  <sheets>
    <sheet name="Model" sheetId="5" r:id="rId1"/>
    <sheet name="Answer Report 1" sheetId="8" r:id="rId2"/>
    <sheet name="Sensitivity Report 1" sheetId="9" r:id="rId3"/>
  </sheets>
  <definedNames>
    <definedName name="objValue">#REF!</definedName>
    <definedName name="solver_adj" localSheetId="0" hidden="1">Model!$B$14:$C$14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Model!$B$19:$B$22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Model!$B$16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o" localSheetId="0" hidden="1">2</definedName>
    <definedName name="solver_rep" localSheetId="0" hidden="1">2</definedName>
    <definedName name="solver_rhs1" localSheetId="0" hidden="1">Model!$C$19:$C$22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22" i="5" l="1"/>
  <c r="B19" i="5"/>
  <c r="B26" i="5"/>
  <c r="B25" i="5"/>
  <c r="B16" i="5" l="1"/>
  <c r="C7" i="5"/>
  <c r="B21" i="5" s="1"/>
  <c r="C6" i="5"/>
  <c r="B20" i="5" s="1"/>
  <c r="C19" i="5"/>
  <c r="C20" i="5"/>
  <c r="C21" i="5"/>
  <c r="C22" i="5"/>
</calcChain>
</file>

<file path=xl/sharedStrings.xml><?xml version="1.0" encoding="utf-8"?>
<sst xmlns="http://schemas.openxmlformats.org/spreadsheetml/2006/main" count="111" uniqueCount="73">
  <si>
    <t>Model</t>
  </si>
  <si>
    <t>Constraints</t>
  </si>
  <si>
    <t>Par, Inc.</t>
  </si>
  <si>
    <t>Operation</t>
  </si>
  <si>
    <t>Cutting and Dyeing</t>
  </si>
  <si>
    <t>Sewing</t>
  </si>
  <si>
    <t>Finishing</t>
  </si>
  <si>
    <t>Inspection and Packaging</t>
  </si>
  <si>
    <t>Standard</t>
  </si>
  <si>
    <t>Deluxe</t>
  </si>
  <si>
    <t>Bags Produced</t>
  </si>
  <si>
    <t>Production Time (Hours)</t>
  </si>
  <si>
    <t>Hours Used</t>
  </si>
  <si>
    <t xml:space="preserve"> Hours Available </t>
  </si>
  <si>
    <t xml:space="preserve">Time Available </t>
  </si>
  <si>
    <t>(Hours)</t>
  </si>
  <si>
    <t>Total Profit</t>
  </si>
  <si>
    <t>Microsoft Excel 14.0 Answer Report</t>
  </si>
  <si>
    <t>Result: Solver found a solution.  All Constraints and optimality conditions are satisfied.</t>
  </si>
  <si>
    <t>Solver Engine</t>
  </si>
  <si>
    <t>Solver Options</t>
  </si>
  <si>
    <t>Max Time 100 sec,  Iterations 100, Precision 0.000001</t>
  </si>
  <si>
    <t>Max Subproblems 5000, Max Integer Sols 5000, Integer Tolerance 5%,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</si>
  <si>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</si>
  <si>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</si>
  <si>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</si>
  <si>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</si>
  <si>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</si>
  <si>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</si>
  <si>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</si>
  <si>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</si>
  <si>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</si>
  <si>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</si>
  <si>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</si>
  <si>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$B$16</t>
  </si>
  <si>
    <t>$B$14</t>
  </si>
  <si>
    <t>Bags Produced Standard</t>
  </si>
  <si>
    <t>Contin</t>
  </si>
  <si>
    <t>$C$14</t>
  </si>
  <si>
    <t>Bags Produced Deluxe</t>
  </si>
  <si>
    <t>$B$19</t>
  </si>
  <si>
    <t>Cutting and Dyeing Hours Used</t>
  </si>
  <si>
    <t>$B$19&lt;=$C$19</t>
  </si>
  <si>
    <t>Binding</t>
  </si>
  <si>
    <t>$B$20</t>
  </si>
  <si>
    <t>Sewing Hours Used</t>
  </si>
  <si>
    <t>$B$20&lt;=$C$20</t>
  </si>
  <si>
    <t>Not Binding</t>
  </si>
  <si>
    <t>$B$21</t>
  </si>
  <si>
    <t>Finishing Hours Used</t>
  </si>
  <si>
    <t>$B$21&lt;=$C$21</t>
  </si>
  <si>
    <t>$B$22</t>
  </si>
  <si>
    <t>Inspection and Packaging Hours Used</t>
  </si>
  <si>
    <t>$B$22&lt;=$C$22</t>
  </si>
  <si>
    <t xml:space="preserve">   </t>
  </si>
  <si>
    <t xml:space="preserve">Total Profit    </t>
  </si>
  <si>
    <t>Deluxe Bag Price Function</t>
  </si>
  <si>
    <t>Standard Bag Price Function</t>
  </si>
  <si>
    <t>Worksheet: [ParNonlinear.xlsx]Solution</t>
  </si>
  <si>
    <t>Report Created: 7/7/2012 5:15:00 PM</t>
  </si>
  <si>
    <t>Engine: GRG Nonlinear</t>
  </si>
  <si>
    <t>Solution Time: 0.016 Seconds.</t>
  </si>
  <si>
    <t>Iterations: 4 Subproblems: 0</t>
  </si>
  <si>
    <t xml:space="preserve"> Convergence 0.0001, Population Size 100, Random Seed 0, Derivatives Forward, Require Bounds</t>
  </si>
  <si>
    <t>Microsoft Excel 14.0 Sensitivity Report</t>
  </si>
  <si>
    <t>Final</t>
  </si>
  <si>
    <t>Value</t>
  </si>
  <si>
    <t>Reduced</t>
  </si>
  <si>
    <t>Gradient</t>
  </si>
  <si>
    <t>Lagrange</t>
  </si>
  <si>
    <t>Multiplier</t>
  </si>
  <si>
    <t>Marginal Cost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</si>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</sst>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."/>
    <numFmt numFmtId="165" formatCode="0.0000"/>
    <numFmt numFmtId="166" formatCode="&quot;$&quot;#,##0.00"/>
  </numFmts>
  <fonts count="10" x14ac:knownFonts="1">
    <font>
      <sz val="10"/>
      <name val="Arial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53"/>
      <name val="Times New Roman"/>
      <family val="1"/>
    </font>
    <font>
      <sz val="12"/>
      <color indexed="2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8">
    <xf numFmtId="0" fontId="0" fillId="0" borderId="0"/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1" fillId="0" borderId="1">
      <protection locked="0"/>
    </xf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/>
    <xf numFmtId="0" fontId="5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166" fontId="5" fillId="0" borderId="0" xfId="0" applyNumberFormat="1" applyFont="1"/>
    <xf numFmtId="166" fontId="3" fillId="0" borderId="0" xfId="0" applyNumberFormat="1" applyFont="1" applyFill="1" applyBorder="1"/>
    <xf numFmtId="2" fontId="5" fillId="0" borderId="0" xfId="0" applyNumberFormat="1" applyFont="1" applyFill="1"/>
    <xf numFmtId="49" fontId="4" fillId="0" borderId="0" xfId="0" applyNumberFormat="1" applyFont="1" applyAlignment="1">
      <alignment horizontal="center" wrapText="1"/>
    </xf>
    <xf numFmtId="0" fontId="8" fillId="0" borderId="0" xfId="0" applyFont="1"/>
    <xf numFmtId="0" fontId="0" fillId="0" borderId="5" xfId="0" applyFill="1" applyBorder="1" applyAlignment="1"/>
    <xf numFmtId="0" fontId="0" fillId="0" borderId="6" xfId="0" applyFill="1" applyBorder="1" applyAlignment="1"/>
    <xf numFmtId="2" fontId="0" fillId="0" borderId="6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5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4" fontId="3" fillId="0" borderId="0" xfId="0" applyNumberFormat="1" applyFont="1"/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10" sqref="D10"/>
    </sheetView>
  </sheetViews>
  <sheetFormatPr defaultColWidth="9.109375" defaultRowHeight="15.6" x14ac:dyDescent="0.3"/>
  <cols>
    <col min="1" max="1" width="27.5546875" style="1" bestFit="1" customWidth="1"/>
    <col min="2" max="2" width="14.5546875" style="1" customWidth="1"/>
    <col min="3" max="3" width="17.6640625" style="1" customWidth="1"/>
    <col min="4" max="4" width="23.6640625" style="1" bestFit="1" customWidth="1"/>
    <col min="5" max="16384" width="9.109375" style="1"/>
  </cols>
  <sheetData>
    <row r="1" spans="1:7" x14ac:dyDescent="0.3">
      <c r="A1" s="2" t="s">
        <v>2</v>
      </c>
    </row>
    <row r="2" spans="1:7" x14ac:dyDescent="0.3">
      <c r="A2" s="36" t="s">
        <v>72</v>
      </c>
      <c r="B2" s="35"/>
      <c r="C2" s="35"/>
    </row>
    <row r="3" spans="1:7" x14ac:dyDescent="0.3">
      <c r="B3" s="33" t="s">
        <v>11</v>
      </c>
      <c r="C3" s="33"/>
      <c r="D3" s="3" t="s">
        <v>14</v>
      </c>
    </row>
    <row r="4" spans="1:7" x14ac:dyDescent="0.3">
      <c r="A4" s="2" t="s">
        <v>3</v>
      </c>
      <c r="B4" s="3" t="s">
        <v>8</v>
      </c>
      <c r="C4" s="3" t="s">
        <v>9</v>
      </c>
      <c r="D4" s="8" t="s">
        <v>15</v>
      </c>
    </row>
    <row r="5" spans="1:7" x14ac:dyDescent="0.3">
      <c r="A5" s="5" t="s">
        <v>4</v>
      </c>
      <c r="B5" s="9">
        <v>0.7</v>
      </c>
      <c r="C5" s="9">
        <v>1</v>
      </c>
      <c r="D5" s="10">
        <v>630</v>
      </c>
    </row>
    <row r="6" spans="1:7" x14ac:dyDescent="0.3">
      <c r="A6" s="5" t="s">
        <v>5</v>
      </c>
      <c r="B6" s="9">
        <v>0.5</v>
      </c>
      <c r="C6" s="9">
        <f>5/6</f>
        <v>0.83333333333333337</v>
      </c>
      <c r="D6" s="10">
        <v>600</v>
      </c>
    </row>
    <row r="7" spans="1:7" x14ac:dyDescent="0.3">
      <c r="A7" s="5" t="s">
        <v>6</v>
      </c>
      <c r="B7" s="9">
        <v>1</v>
      </c>
      <c r="C7" s="9">
        <f>2/3</f>
        <v>0.66666666666666663</v>
      </c>
      <c r="D7" s="10">
        <v>708</v>
      </c>
    </row>
    <row r="8" spans="1:7" x14ac:dyDescent="0.3">
      <c r="A8" s="5" t="s">
        <v>7</v>
      </c>
      <c r="B8" s="9">
        <v>0.1</v>
      </c>
      <c r="C8" s="9">
        <v>0.25</v>
      </c>
      <c r="D8" s="10">
        <v>135</v>
      </c>
    </row>
    <row r="9" spans="1:7" x14ac:dyDescent="0.3">
      <c r="A9" s="1" t="s">
        <v>71</v>
      </c>
      <c r="B9" s="12">
        <v>70</v>
      </c>
      <c r="C9" s="12">
        <v>150</v>
      </c>
    </row>
    <row r="10" spans="1:7" x14ac:dyDescent="0.3">
      <c r="A10" s="2"/>
    </row>
    <row r="11" spans="1:7" x14ac:dyDescent="0.3">
      <c r="A11" s="36" t="s">
        <v>0</v>
      </c>
    </row>
    <row r="12" spans="1:7" x14ac:dyDescent="0.3">
      <c r="B12" s="34"/>
      <c r="C12" s="34"/>
    </row>
    <row r="13" spans="1:7" ht="16.2" thickBot="1" x14ac:dyDescent="0.35">
      <c r="B13" s="8" t="s">
        <v>8</v>
      </c>
      <c r="C13" s="8" t="s">
        <v>9</v>
      </c>
    </row>
    <row r="14" spans="1:7" ht="16.2" thickBot="1" x14ac:dyDescent="0.35">
      <c r="A14" s="2" t="s">
        <v>10</v>
      </c>
      <c r="B14" s="23">
        <v>459.71659948129809</v>
      </c>
      <c r="C14" s="24">
        <v>308.19838012129424</v>
      </c>
    </row>
    <row r="15" spans="1:7" x14ac:dyDescent="0.3">
      <c r="B15" s="1" t="s">
        <v>54</v>
      </c>
      <c r="G15" s="6"/>
    </row>
    <row r="16" spans="1:7" x14ac:dyDescent="0.3">
      <c r="A16" s="2" t="s">
        <v>16</v>
      </c>
      <c r="B16" s="13">
        <f>(B25-B9)*B14+(B26-C9)*C14</f>
        <v>49920.546552243482</v>
      </c>
      <c r="F16" s="7"/>
    </row>
    <row r="18" spans="1:7" x14ac:dyDescent="0.3">
      <c r="A18" s="2" t="s">
        <v>3</v>
      </c>
      <c r="B18" s="15" t="s">
        <v>12</v>
      </c>
      <c r="C18" s="15" t="s">
        <v>13</v>
      </c>
    </row>
    <row r="19" spans="1:7" x14ac:dyDescent="0.3">
      <c r="A19" s="5" t="s">
        <v>4</v>
      </c>
      <c r="B19" s="14">
        <f>SUMPRODUCT(B5:C5,$B$14:$C$14)</f>
        <v>629.99999975820288</v>
      </c>
      <c r="C19" s="11">
        <f>D5</f>
        <v>630</v>
      </c>
    </row>
    <row r="20" spans="1:7" x14ac:dyDescent="0.3">
      <c r="A20" s="5" t="s">
        <v>5</v>
      </c>
      <c r="B20" s="14">
        <f t="shared" ref="B20:B22" si="0">SUMPRODUCT(B6:C6,$B$14:$C$14)</f>
        <v>486.69028317506093</v>
      </c>
      <c r="C20" s="11">
        <f>D6</f>
        <v>600</v>
      </c>
    </row>
    <row r="21" spans="1:7" x14ac:dyDescent="0.3">
      <c r="A21" s="5" t="s">
        <v>6</v>
      </c>
      <c r="B21" s="14">
        <f t="shared" si="0"/>
        <v>665.1821862288275</v>
      </c>
      <c r="C21" s="11">
        <f>D7</f>
        <v>708</v>
      </c>
    </row>
    <row r="22" spans="1:7" x14ac:dyDescent="0.3">
      <c r="A22" s="5" t="s">
        <v>7</v>
      </c>
      <c r="B22" s="14">
        <f t="shared" si="0"/>
        <v>123.02125497845337</v>
      </c>
      <c r="C22" s="11">
        <f>D8</f>
        <v>135</v>
      </c>
    </row>
    <row r="23" spans="1:7" x14ac:dyDescent="0.3">
      <c r="G23" s="4"/>
    </row>
    <row r="25" spans="1:7" x14ac:dyDescent="0.3">
      <c r="A25" s="1" t="s">
        <v>57</v>
      </c>
      <c r="B25" s="32">
        <f>150-(1/15)*$B$14</f>
        <v>119.35222670124679</v>
      </c>
    </row>
    <row r="26" spans="1:7" x14ac:dyDescent="0.3">
      <c r="A26" s="1" t="s">
        <v>56</v>
      </c>
      <c r="B26" s="32">
        <f>300-(1/5)*$C$14</f>
        <v>238.36032397574115</v>
      </c>
    </row>
  </sheetData>
  <mergeCells count="3">
    <mergeCell ref="B3:C3"/>
    <mergeCell ref="B12:C12"/>
    <mergeCell ref="B2:C2"/>
  </mergeCells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  <ignoredErrors>
    <ignoredError sqref="B19:B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>
      <selection activeCell="L33" sqref="L33"/>
    </sheetView>
  </sheetViews>
  <sheetFormatPr defaultRowHeight="13.2" x14ac:dyDescent="0.25"/>
  <cols>
    <col min="1" max="1" width="2.33203125" customWidth="1"/>
    <col min="2" max="2" width="6.33203125" customWidth="1"/>
    <col min="3" max="3" width="33.33203125" customWidth="1"/>
    <col min="4" max="4" width="14.33203125" bestFit="1" customWidth="1"/>
    <col min="5" max="5" width="14" bestFit="1" customWidth="1"/>
    <col min="6" max="6" width="10.5546875" customWidth="1"/>
    <col min="7" max="7" width="12" bestFit="1" customWidth="1"/>
  </cols>
  <sheetData>
    <row r="1" spans="1:7" x14ac:dyDescent="0.25">
      <c r="A1" s="16" t="s">
        <v>17</v>
      </c>
    </row>
    <row r="2" spans="1:7" x14ac:dyDescent="0.25">
      <c r="A2" s="16" t="s">
        <v>58</v>
      </c>
    </row>
    <row r="3" spans="1:7" x14ac:dyDescent="0.25">
      <c r="A3" s="16" t="s">
        <v>59</v>
      </c>
    </row>
    <row r="4" spans="1:7" x14ac:dyDescent="0.25">
      <c r="A4" s="16" t="s">
        <v>18</v>
      </c>
    </row>
    <row r="5" spans="1:7" x14ac:dyDescent="0.25">
      <c r="A5" s="16" t="s">
        <v>19</v>
      </c>
    </row>
    <row r="6" spans="1:7" x14ac:dyDescent="0.25">
      <c r="A6" s="16"/>
      <c r="B6" t="s">
        <v>60</v>
      </c>
    </row>
    <row r="7" spans="1:7" x14ac:dyDescent="0.25">
      <c r="A7" s="16"/>
      <c r="B7" t="s">
        <v>61</v>
      </c>
    </row>
    <row r="8" spans="1:7" x14ac:dyDescent="0.25">
      <c r="A8" s="16"/>
      <c r="B8" t="s">
        <v>62</v>
      </c>
    </row>
    <row r="9" spans="1:7" x14ac:dyDescent="0.25">
      <c r="A9" s="16" t="s">
        <v>20</v>
      </c>
    </row>
    <row r="10" spans="1:7" x14ac:dyDescent="0.25">
      <c r="B10" t="s">
        <v>21</v>
      </c>
    </row>
    <row r="11" spans="1:7" x14ac:dyDescent="0.25">
      <c r="B11" t="s">
        <v>63</v>
      </c>
    </row>
    <row r="12" spans="1:7" x14ac:dyDescent="0.25">
      <c r="B12" t="s">
        <v>22</v>
      </c>
    </row>
    <row r="14" spans="1:7" ht="13.8" thickBot="1" x14ac:dyDescent="0.3">
      <c r="A14" t="s">
        <v>23</v>
      </c>
      <c r="B14" s="28"/>
      <c r="C14" s="28"/>
      <c r="D14" s="28"/>
      <c r="E14" s="28"/>
      <c r="F14" s="28"/>
      <c r="G14" s="28"/>
    </row>
    <row r="15" spans="1:7" ht="13.8" thickBot="1" x14ac:dyDescent="0.3">
      <c r="B15" s="25" t="s">
        <v>24</v>
      </c>
      <c r="C15" s="25" t="s">
        <v>25</v>
      </c>
      <c r="D15" s="25" t="s">
        <v>26</v>
      </c>
      <c r="E15" s="25" t="s">
        <v>27</v>
      </c>
      <c r="F15" s="28"/>
      <c r="G15" s="28"/>
    </row>
    <row r="16" spans="1:7" ht="13.8" thickBot="1" x14ac:dyDescent="0.3">
      <c r="B16" s="22" t="s">
        <v>34</v>
      </c>
      <c r="C16" s="22" t="s">
        <v>55</v>
      </c>
      <c r="D16" s="29">
        <v>0</v>
      </c>
      <c r="E16" s="29">
        <v>49920.546600000001</v>
      </c>
      <c r="F16" s="28"/>
      <c r="G16" s="28"/>
    </row>
    <row r="17" spans="1:7" x14ac:dyDescent="0.25">
      <c r="B17" s="28"/>
      <c r="C17" s="28"/>
      <c r="D17" s="28"/>
      <c r="E17" s="28"/>
      <c r="F17" s="28"/>
      <c r="G17" s="28"/>
    </row>
    <row r="18" spans="1:7" x14ac:dyDescent="0.25">
      <c r="B18" s="28"/>
      <c r="C18" s="28"/>
      <c r="D18" s="28"/>
      <c r="E18" s="28"/>
      <c r="F18" s="28"/>
      <c r="G18" s="28"/>
    </row>
    <row r="19" spans="1:7" ht="13.8" thickBot="1" x14ac:dyDescent="0.3">
      <c r="A19" t="s">
        <v>28</v>
      </c>
      <c r="B19" s="28"/>
      <c r="C19" s="28"/>
      <c r="D19" s="28"/>
      <c r="E19" s="28"/>
      <c r="F19" s="28"/>
      <c r="G19" s="28"/>
    </row>
    <row r="20" spans="1:7" ht="13.8" thickBot="1" x14ac:dyDescent="0.3">
      <c r="B20" s="25" t="s">
        <v>24</v>
      </c>
      <c r="C20" s="25" t="s">
        <v>25</v>
      </c>
      <c r="D20" s="25" t="s">
        <v>26</v>
      </c>
      <c r="E20" s="25" t="s">
        <v>27</v>
      </c>
      <c r="F20" s="25" t="s">
        <v>29</v>
      </c>
      <c r="G20" s="28"/>
    </row>
    <row r="21" spans="1:7" x14ac:dyDescent="0.25">
      <c r="B21" s="21" t="s">
        <v>35</v>
      </c>
      <c r="C21" s="21" t="s">
        <v>36</v>
      </c>
      <c r="D21" s="30">
        <v>0</v>
      </c>
      <c r="E21" s="30">
        <v>459.71659948129809</v>
      </c>
      <c r="F21" s="21" t="s">
        <v>37</v>
      </c>
      <c r="G21" s="28"/>
    </row>
    <row r="22" spans="1:7" ht="13.8" thickBot="1" x14ac:dyDescent="0.3">
      <c r="B22" s="22" t="s">
        <v>38</v>
      </c>
      <c r="C22" s="22" t="s">
        <v>39</v>
      </c>
      <c r="D22" s="31">
        <v>0</v>
      </c>
      <c r="E22" s="31">
        <v>308.19838012129424</v>
      </c>
      <c r="F22" s="22" t="s">
        <v>37</v>
      </c>
      <c r="G22" s="28"/>
    </row>
    <row r="23" spans="1:7" x14ac:dyDescent="0.25">
      <c r="B23" s="28"/>
      <c r="C23" s="28"/>
      <c r="D23" s="28"/>
      <c r="E23" s="28"/>
      <c r="F23" s="28"/>
      <c r="G23" s="28"/>
    </row>
    <row r="24" spans="1:7" x14ac:dyDescent="0.25">
      <c r="B24" s="28"/>
      <c r="C24" s="28"/>
      <c r="D24" s="28"/>
      <c r="E24" s="28"/>
      <c r="F24" s="28"/>
      <c r="G24" s="28"/>
    </row>
    <row r="25" spans="1:7" ht="13.8" thickBot="1" x14ac:dyDescent="0.3">
      <c r="A25" t="s">
        <v>1</v>
      </c>
      <c r="B25" s="28"/>
      <c r="C25" s="28"/>
      <c r="D25" s="28"/>
      <c r="E25" s="28"/>
      <c r="F25" s="28"/>
      <c r="G25" s="28"/>
    </row>
    <row r="26" spans="1:7" ht="13.8" thickBot="1" x14ac:dyDescent="0.3">
      <c r="B26" s="25" t="s">
        <v>24</v>
      </c>
      <c r="C26" s="25" t="s">
        <v>25</v>
      </c>
      <c r="D26" s="25" t="s">
        <v>30</v>
      </c>
      <c r="E26" s="25" t="s">
        <v>31</v>
      </c>
      <c r="F26" s="25" t="s">
        <v>32</v>
      </c>
      <c r="G26" s="25" t="s">
        <v>33</v>
      </c>
    </row>
    <row r="27" spans="1:7" x14ac:dyDescent="0.25">
      <c r="B27" s="21" t="s">
        <v>40</v>
      </c>
      <c r="C27" s="21" t="s">
        <v>41</v>
      </c>
      <c r="D27" s="19">
        <v>629.99999975820288</v>
      </c>
      <c r="E27" s="21" t="s">
        <v>42</v>
      </c>
      <c r="F27" s="21" t="s">
        <v>43</v>
      </c>
      <c r="G27" s="21">
        <v>0</v>
      </c>
    </row>
    <row r="28" spans="1:7" x14ac:dyDescent="0.25">
      <c r="B28" s="21" t="s">
        <v>44</v>
      </c>
      <c r="C28" s="21" t="s">
        <v>45</v>
      </c>
      <c r="D28" s="19">
        <v>486.69028317506093</v>
      </c>
      <c r="E28" s="21" t="s">
        <v>46</v>
      </c>
      <c r="F28" s="21" t="s">
        <v>47</v>
      </c>
      <c r="G28" s="21">
        <v>113.30971682493907</v>
      </c>
    </row>
    <row r="29" spans="1:7" x14ac:dyDescent="0.25">
      <c r="B29" s="21" t="s">
        <v>48</v>
      </c>
      <c r="C29" s="21" t="s">
        <v>49</v>
      </c>
      <c r="D29" s="19">
        <v>665.1821862288275</v>
      </c>
      <c r="E29" s="21" t="s">
        <v>50</v>
      </c>
      <c r="F29" s="21" t="s">
        <v>47</v>
      </c>
      <c r="G29" s="21">
        <v>42.817813771172496</v>
      </c>
    </row>
    <row r="30" spans="1:7" ht="13.8" thickBot="1" x14ac:dyDescent="0.3">
      <c r="B30" s="22" t="s">
        <v>51</v>
      </c>
      <c r="C30" s="22" t="s">
        <v>52</v>
      </c>
      <c r="D30" s="20">
        <v>123.02125497845337</v>
      </c>
      <c r="E30" s="22" t="s">
        <v>53</v>
      </c>
      <c r="F30" s="22" t="s">
        <v>47</v>
      </c>
      <c r="G30" s="22">
        <v>11.978745021546629</v>
      </c>
    </row>
    <row r="31" spans="1:7" x14ac:dyDescent="0.25">
      <c r="B31" s="28"/>
      <c r="C31" s="28"/>
      <c r="D31" s="28"/>
      <c r="E31" s="28"/>
      <c r="F31" s="28"/>
      <c r="G3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/>
  </sheetViews>
  <sheetFormatPr defaultRowHeight="13.2" x14ac:dyDescent="0.25"/>
  <cols>
    <col min="1" max="1" width="2.33203125" customWidth="1"/>
    <col min="2" max="2" width="6.33203125" bestFit="1" customWidth="1"/>
    <col min="3" max="3" width="33.33203125" bestFit="1" customWidth="1"/>
    <col min="4" max="5" width="12" bestFit="1" customWidth="1"/>
  </cols>
  <sheetData>
    <row r="1" spans="1:5" x14ac:dyDescent="0.25">
      <c r="A1" s="16" t="s">
        <v>64</v>
      </c>
    </row>
    <row r="2" spans="1:5" x14ac:dyDescent="0.25">
      <c r="A2" s="16" t="s">
        <v>58</v>
      </c>
    </row>
    <row r="3" spans="1:5" x14ac:dyDescent="0.25">
      <c r="A3" s="16" t="s">
        <v>59</v>
      </c>
    </row>
    <row r="6" spans="1:5" ht="13.8" thickBot="1" x14ac:dyDescent="0.3">
      <c r="A6" t="s">
        <v>28</v>
      </c>
    </row>
    <row r="7" spans="1:5" x14ac:dyDescent="0.25">
      <c r="B7" s="26"/>
      <c r="C7" s="26"/>
      <c r="D7" s="26" t="s">
        <v>65</v>
      </c>
      <c r="E7" s="26" t="s">
        <v>67</v>
      </c>
    </row>
    <row r="8" spans="1:5" ht="13.8" thickBot="1" x14ac:dyDescent="0.3">
      <c r="B8" s="27" t="s">
        <v>24</v>
      </c>
      <c r="C8" s="27" t="s">
        <v>25</v>
      </c>
      <c r="D8" s="27" t="s">
        <v>66</v>
      </c>
      <c r="E8" s="27" t="s">
        <v>68</v>
      </c>
    </row>
    <row r="9" spans="1:5" x14ac:dyDescent="0.25">
      <c r="B9" s="18" t="s">
        <v>35</v>
      </c>
      <c r="C9" s="18" t="s">
        <v>36</v>
      </c>
      <c r="D9" s="18">
        <v>459.71659948129809</v>
      </c>
      <c r="E9" s="18">
        <v>0</v>
      </c>
    </row>
    <row r="10" spans="1:5" ht="13.8" thickBot="1" x14ac:dyDescent="0.3">
      <c r="B10" s="17" t="s">
        <v>38</v>
      </c>
      <c r="C10" s="17" t="s">
        <v>39</v>
      </c>
      <c r="D10" s="17">
        <v>308.19838012129424</v>
      </c>
      <c r="E10" s="17">
        <v>0</v>
      </c>
    </row>
    <row r="12" spans="1:5" ht="13.8" thickBot="1" x14ac:dyDescent="0.3">
      <c r="A12" t="s">
        <v>1</v>
      </c>
    </row>
    <row r="13" spans="1:5" x14ac:dyDescent="0.25">
      <c r="B13" s="26"/>
      <c r="C13" s="26"/>
      <c r="D13" s="26" t="s">
        <v>65</v>
      </c>
      <c r="E13" s="26" t="s">
        <v>69</v>
      </c>
    </row>
    <row r="14" spans="1:5" ht="13.8" thickBot="1" x14ac:dyDescent="0.3">
      <c r="B14" s="27" t="s">
        <v>24</v>
      </c>
      <c r="C14" s="27" t="s">
        <v>25</v>
      </c>
      <c r="D14" s="27" t="s">
        <v>66</v>
      </c>
      <c r="E14" s="27" t="s">
        <v>70</v>
      </c>
    </row>
    <row r="15" spans="1:5" x14ac:dyDescent="0.25">
      <c r="B15" s="18" t="s">
        <v>40</v>
      </c>
      <c r="C15" s="18" t="s">
        <v>41</v>
      </c>
      <c r="D15" s="18">
        <v>629.99999975820288</v>
      </c>
      <c r="E15" s="18">
        <v>26.720586776733398</v>
      </c>
    </row>
    <row r="16" spans="1:5" x14ac:dyDescent="0.25">
      <c r="B16" s="18" t="s">
        <v>44</v>
      </c>
      <c r="C16" s="18" t="s">
        <v>45</v>
      </c>
      <c r="D16" s="18">
        <v>486.69028317506093</v>
      </c>
      <c r="E16" s="18">
        <v>0</v>
      </c>
    </row>
    <row r="17" spans="2:5" x14ac:dyDescent="0.25">
      <c r="B17" s="18" t="s">
        <v>48</v>
      </c>
      <c r="C17" s="18" t="s">
        <v>49</v>
      </c>
      <c r="D17" s="18">
        <v>665.1821862288275</v>
      </c>
      <c r="E17" s="18">
        <v>0</v>
      </c>
    </row>
    <row r="18" spans="2:5" ht="13.8" thickBot="1" x14ac:dyDescent="0.3">
      <c r="B18" s="17" t="s">
        <v>51</v>
      </c>
      <c r="C18" s="17" t="s">
        <v>52</v>
      </c>
      <c r="D18" s="17">
        <v>123.02125497845337</v>
      </c>
      <c r="E18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Answer Report 1</vt:lpstr>
      <vt:lpstr>Sensitivity Report 1</vt:lpstr>
    </vt:vector>
  </TitlesOfParts>
  <Company>RIT 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Administrator</cp:lastModifiedBy>
  <dcterms:created xsi:type="dcterms:W3CDTF">1997-06-03T17:29:30Z</dcterms:created>
  <dcterms:modified xsi:type="dcterms:W3CDTF">2015-09-11T15:06:21Z</dcterms:modified>
</cp:coreProperties>
</file>