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yml\Dropbox\ASW Files\EBA\EBA 3e NEW\15_Ch15_DecisionAnalysis_Mike\DATA_MODELFiles\"/>
    </mc:Choice>
  </mc:AlternateContent>
  <bookViews>
    <workbookView xWindow="0" yWindow="0" windowWidth="19200" windowHeight="6563"/>
  </bookViews>
  <sheets>
    <sheet name="Sheet1" sheetId="1" r:id="rId1"/>
  </sheets>
  <definedNames>
    <definedName name="solver_node1" localSheetId="0" hidden="1">"1;$B$15;;;;$A$1;New Node;1;"</definedName>
    <definedName name="solver_node10" localSheetId="0" hidden="1">"2;$J$28;$F$25;-9;0.4;Weak;Terminal;1;"</definedName>
    <definedName name="solver_node2" localSheetId="0" hidden="1">"0;$F$5;$B$15;0;;Small;New Node;1;"</definedName>
    <definedName name="solver_node3" localSheetId="0" hidden="1">"2;$J$3;$F$5;8;0.6;Strong;Terminal;1;"</definedName>
    <definedName name="solver_node4" localSheetId="0" hidden="1">"2;$J$8;$F$5;7;0.4;Weak;Terminal;1;"</definedName>
    <definedName name="solver_node5" localSheetId="0" hidden="1">"0;$F$15;$B$15;0;;Medium;New Node;1;"</definedName>
    <definedName name="solver_node6" localSheetId="0" hidden="1">"2;$J$13;$F$15;14;0.6;Strong;Terminal;1;"</definedName>
    <definedName name="solver_node7" localSheetId="0" hidden="1">"2;$J$18;$F$15;5;0.4;Weak;Terminal;1;"</definedName>
    <definedName name="solver_node8" localSheetId="0" hidden="1">"0;$F$25;$B$15;0;;Large;New Node;1;"</definedName>
    <definedName name="solver_node9" localSheetId="0" hidden="1">"2;$J$23;$F$25;20;0.6;Strong;Terminal;1;"</definedName>
    <definedName name="solver_nodes" localSheetId="0" hidden="1">10</definedName>
    <definedName name="solver_tree_a" localSheetId="0" hidden="1">1</definedName>
    <definedName name="solver_tree_b" localSheetId="0" hidden="1">1</definedName>
    <definedName name="solver_tree_ce" localSheetId="0" hidden="1">2</definedName>
    <definedName name="solver_tree_dn" localSheetId="0" hidden="1">1</definedName>
    <definedName name="solver_tree_rt" localSheetId="0" hidden="1">"N1"</definedName>
    <definedName name="solver_treeroot" localSheetId="0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I29" i="1" s="1"/>
  <c r="I30" i="1" s="1"/>
  <c r="K23" i="1"/>
  <c r="I24" i="1" s="1"/>
  <c r="I25" i="1" s="1"/>
  <c r="E27" i="1" s="1"/>
  <c r="E26" i="1" s="1"/>
  <c r="K18" i="1"/>
  <c r="I19" i="1" s="1"/>
  <c r="I20" i="1" s="1"/>
  <c r="K13" i="1"/>
  <c r="I14" i="1" s="1"/>
  <c r="I15" i="1" s="1"/>
  <c r="E17" i="1" s="1"/>
  <c r="E16" i="1" s="1"/>
  <c r="K8" i="1"/>
  <c r="I9" i="1" s="1"/>
  <c r="I10" i="1" s="1"/>
  <c r="K3" i="1"/>
  <c r="I4" i="1" s="1"/>
  <c r="I5" i="1" s="1"/>
  <c r="E7" i="1" s="1"/>
  <c r="E6" i="1" s="1"/>
  <c r="A16" i="1" s="1"/>
  <c r="B15" i="1" l="1"/>
  <c r="A17" i="1"/>
</calcChain>
</file>

<file path=xl/sharedStrings.xml><?xml version="1.0" encoding="utf-8"?>
<sst xmlns="http://schemas.openxmlformats.org/spreadsheetml/2006/main" count="10" uniqueCount="6">
  <si>
    <t>Small</t>
  </si>
  <si>
    <t>Medium</t>
  </si>
  <si>
    <t>Large</t>
  </si>
  <si>
    <t>Strong</t>
  </si>
  <si>
    <t>Weak</t>
  </si>
  <si>
    <t>Risk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</si>
</sst>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23812</xdr:colOff>
      <xdr:row>14</xdr:row>
      <xdr:rowOff>158750</xdr:rowOff>
    </xdr:to>
    <xdr:sp macro="" textlink="">
      <xdr:nvSpPr>
        <xdr:cNvPr id="481" name="Solver_shape$B$15"/>
        <xdr:cNvSpPr/>
      </xdr:nvSpPr>
      <xdr:spPr>
        <a:xfrm>
          <a:off x="685800" y="2733675"/>
          <a:ext cx="161925" cy="161925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80963</xdr:rowOff>
    </xdr:from>
    <xdr:to>
      <xdr:col>1</xdr:col>
      <xdr:colOff>0</xdr:colOff>
      <xdr:row>14</xdr:row>
      <xdr:rowOff>80963</xdr:rowOff>
    </xdr:to>
    <xdr:cxnSp macro="">
      <xdr:nvCxnSpPr>
        <xdr:cNvPr id="482" name="Solver_line$B$15"/>
        <xdr:cNvCxnSpPr/>
      </xdr:nvCxnSpPr>
      <xdr:spPr>
        <a:xfrm>
          <a:off x="0" y="2814638"/>
          <a:ext cx="6858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80963</xdr:rowOff>
    </xdr:from>
    <xdr:to>
      <xdr:col>3</xdr:col>
      <xdr:colOff>0</xdr:colOff>
      <xdr:row>14</xdr:row>
      <xdr:rowOff>80963</xdr:rowOff>
    </xdr:to>
    <xdr:cxnSp macro="">
      <xdr:nvCxnSpPr>
        <xdr:cNvPr id="483" name="Solver_shapecon$F$5"/>
        <xdr:cNvCxnSpPr/>
      </xdr:nvCxnSpPr>
      <xdr:spPr>
        <a:xfrm flipV="1">
          <a:off x="847725" y="862013"/>
          <a:ext cx="271463" cy="19526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158750</xdr:rowOff>
    </xdr:to>
    <xdr:sp macro="" textlink="">
      <xdr:nvSpPr>
        <xdr:cNvPr id="484" name="Solver_shape$F$5"/>
        <xdr:cNvSpPr/>
      </xdr:nvSpPr>
      <xdr:spPr>
        <a:xfrm>
          <a:off x="2609850" y="781050"/>
          <a:ext cx="161925" cy="161925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80963</xdr:rowOff>
    </xdr:from>
    <xdr:to>
      <xdr:col>5</xdr:col>
      <xdr:colOff>0</xdr:colOff>
      <xdr:row>4</xdr:row>
      <xdr:rowOff>80963</xdr:rowOff>
    </xdr:to>
    <xdr:cxnSp macro="">
      <xdr:nvCxnSpPr>
        <xdr:cNvPr id="485" name="Solver_line$F$5"/>
        <xdr:cNvCxnSpPr/>
      </xdr:nvCxnSpPr>
      <xdr:spPr>
        <a:xfrm>
          <a:off x="1119188" y="862013"/>
          <a:ext cx="1490662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80963</xdr:rowOff>
    </xdr:from>
    <xdr:to>
      <xdr:col>7</xdr:col>
      <xdr:colOff>0</xdr:colOff>
      <xdr:row>4</xdr:row>
      <xdr:rowOff>80963</xdr:rowOff>
    </xdr:to>
    <xdr:cxnSp macro="">
      <xdr:nvCxnSpPr>
        <xdr:cNvPr id="486" name="Solver_shapecon$J$3"/>
        <xdr:cNvCxnSpPr/>
      </xdr:nvCxnSpPr>
      <xdr:spPr>
        <a:xfrm flipV="1">
          <a:off x="2771775" y="471488"/>
          <a:ext cx="271463" cy="390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158750</xdr:rowOff>
    </xdr:to>
    <xdr:sp macro="" textlink="">
      <xdr:nvSpPr>
        <xdr:cNvPr id="487" name="Solver_shape$J$3"/>
        <xdr:cNvSpPr/>
      </xdr:nvSpPr>
      <xdr:spPr>
        <a:xfrm rot="16200000">
          <a:off x="4448175" y="390525"/>
          <a:ext cx="161925" cy="161925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80963</xdr:rowOff>
    </xdr:from>
    <xdr:to>
      <xdr:col>9</xdr:col>
      <xdr:colOff>0</xdr:colOff>
      <xdr:row>2</xdr:row>
      <xdr:rowOff>80963</xdr:rowOff>
    </xdr:to>
    <xdr:cxnSp macro="">
      <xdr:nvCxnSpPr>
        <xdr:cNvPr id="488" name="Solver_line$J$3"/>
        <xdr:cNvCxnSpPr/>
      </xdr:nvCxnSpPr>
      <xdr:spPr>
        <a:xfrm>
          <a:off x="3043238" y="471488"/>
          <a:ext cx="140493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80962</xdr:rowOff>
    </xdr:from>
    <xdr:to>
      <xdr:col>7</xdr:col>
      <xdr:colOff>0</xdr:colOff>
      <xdr:row>7</xdr:row>
      <xdr:rowOff>80962</xdr:rowOff>
    </xdr:to>
    <xdr:cxnSp macro="">
      <xdr:nvCxnSpPr>
        <xdr:cNvPr id="489" name="Solver_shapecon$J$8"/>
        <xdr:cNvCxnSpPr/>
      </xdr:nvCxnSpPr>
      <xdr:spPr>
        <a:xfrm>
          <a:off x="2771775" y="828675"/>
          <a:ext cx="271463" cy="5524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158750</xdr:rowOff>
    </xdr:to>
    <xdr:sp macro="" textlink="">
      <xdr:nvSpPr>
        <xdr:cNvPr id="490" name="Solver_shape$J$8"/>
        <xdr:cNvSpPr/>
      </xdr:nvSpPr>
      <xdr:spPr>
        <a:xfrm rot="16200000">
          <a:off x="4448175" y="1300163"/>
          <a:ext cx="161925" cy="161925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80962</xdr:rowOff>
    </xdr:from>
    <xdr:to>
      <xdr:col>9</xdr:col>
      <xdr:colOff>0</xdr:colOff>
      <xdr:row>7</xdr:row>
      <xdr:rowOff>80962</xdr:rowOff>
    </xdr:to>
    <xdr:cxnSp macro="">
      <xdr:nvCxnSpPr>
        <xdr:cNvPr id="491" name="Solver_line$J$8"/>
        <xdr:cNvCxnSpPr/>
      </xdr:nvCxnSpPr>
      <xdr:spPr>
        <a:xfrm>
          <a:off x="3043238" y="1381125"/>
          <a:ext cx="140493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80962</xdr:rowOff>
    </xdr:from>
    <xdr:to>
      <xdr:col>3</xdr:col>
      <xdr:colOff>0</xdr:colOff>
      <xdr:row>14</xdr:row>
      <xdr:rowOff>80962</xdr:rowOff>
    </xdr:to>
    <xdr:cxnSp macro="">
      <xdr:nvCxnSpPr>
        <xdr:cNvPr id="492" name="Solver_shapecon$F$15"/>
        <xdr:cNvCxnSpPr/>
      </xdr:nvCxnSpPr>
      <xdr:spPr>
        <a:xfrm>
          <a:off x="847725" y="2714625"/>
          <a:ext cx="271463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14</xdr:row>
      <xdr:rowOff>158750</xdr:rowOff>
    </xdr:to>
    <xdr:sp macro="" textlink="">
      <xdr:nvSpPr>
        <xdr:cNvPr id="493" name="Solver_shape$F$15"/>
        <xdr:cNvSpPr/>
      </xdr:nvSpPr>
      <xdr:spPr>
        <a:xfrm>
          <a:off x="2609850" y="2633663"/>
          <a:ext cx="161925" cy="161925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80962</xdr:rowOff>
    </xdr:from>
    <xdr:to>
      <xdr:col>5</xdr:col>
      <xdr:colOff>0</xdr:colOff>
      <xdr:row>14</xdr:row>
      <xdr:rowOff>80962</xdr:rowOff>
    </xdr:to>
    <xdr:cxnSp macro="">
      <xdr:nvCxnSpPr>
        <xdr:cNvPr id="494" name="Solver_line$F$15"/>
        <xdr:cNvCxnSpPr/>
      </xdr:nvCxnSpPr>
      <xdr:spPr>
        <a:xfrm>
          <a:off x="1119188" y="2714625"/>
          <a:ext cx="1490662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80962</xdr:rowOff>
    </xdr:from>
    <xdr:to>
      <xdr:col>7</xdr:col>
      <xdr:colOff>0</xdr:colOff>
      <xdr:row>14</xdr:row>
      <xdr:rowOff>80962</xdr:rowOff>
    </xdr:to>
    <xdr:cxnSp macro="">
      <xdr:nvCxnSpPr>
        <xdr:cNvPr id="495" name="Solver_shapecon$J$13"/>
        <xdr:cNvCxnSpPr/>
      </xdr:nvCxnSpPr>
      <xdr:spPr>
        <a:xfrm flipV="1">
          <a:off x="2771775" y="2324100"/>
          <a:ext cx="271463" cy="390525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158750</xdr:rowOff>
    </xdr:to>
    <xdr:sp macro="" textlink="">
      <xdr:nvSpPr>
        <xdr:cNvPr id="496" name="Solver_shape$J$13"/>
        <xdr:cNvSpPr/>
      </xdr:nvSpPr>
      <xdr:spPr>
        <a:xfrm rot="16200000">
          <a:off x="4448175" y="2243138"/>
          <a:ext cx="161925" cy="161925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80962</xdr:rowOff>
    </xdr:from>
    <xdr:to>
      <xdr:col>9</xdr:col>
      <xdr:colOff>0</xdr:colOff>
      <xdr:row>12</xdr:row>
      <xdr:rowOff>80962</xdr:rowOff>
    </xdr:to>
    <xdr:cxnSp macro="">
      <xdr:nvCxnSpPr>
        <xdr:cNvPr id="497" name="Solver_line$J$13"/>
        <xdr:cNvCxnSpPr/>
      </xdr:nvCxnSpPr>
      <xdr:spPr>
        <a:xfrm>
          <a:off x="3043238" y="2324100"/>
          <a:ext cx="1404937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80963</xdr:rowOff>
    </xdr:from>
    <xdr:to>
      <xdr:col>7</xdr:col>
      <xdr:colOff>0</xdr:colOff>
      <xdr:row>17</xdr:row>
      <xdr:rowOff>80963</xdr:rowOff>
    </xdr:to>
    <xdr:cxnSp macro="">
      <xdr:nvCxnSpPr>
        <xdr:cNvPr id="498" name="Solver_shapecon$J$18"/>
        <xdr:cNvCxnSpPr/>
      </xdr:nvCxnSpPr>
      <xdr:spPr>
        <a:xfrm>
          <a:off x="2771775" y="2681288"/>
          <a:ext cx="271463" cy="55245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158750</xdr:rowOff>
    </xdr:to>
    <xdr:sp macro="" textlink="">
      <xdr:nvSpPr>
        <xdr:cNvPr id="499" name="Solver_shape$J$18"/>
        <xdr:cNvSpPr/>
      </xdr:nvSpPr>
      <xdr:spPr>
        <a:xfrm rot="16200000">
          <a:off x="4448175" y="3152775"/>
          <a:ext cx="161925" cy="161925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80963</xdr:rowOff>
    </xdr:from>
    <xdr:to>
      <xdr:col>9</xdr:col>
      <xdr:colOff>0</xdr:colOff>
      <xdr:row>17</xdr:row>
      <xdr:rowOff>80963</xdr:rowOff>
    </xdr:to>
    <xdr:cxnSp macro="">
      <xdr:nvCxnSpPr>
        <xdr:cNvPr id="500" name="Solver_line$J$18"/>
        <xdr:cNvCxnSpPr/>
      </xdr:nvCxnSpPr>
      <xdr:spPr>
        <a:xfrm>
          <a:off x="3043238" y="3233738"/>
          <a:ext cx="1404937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80963</xdr:rowOff>
    </xdr:from>
    <xdr:to>
      <xdr:col>3</xdr:col>
      <xdr:colOff>0</xdr:colOff>
      <xdr:row>24</xdr:row>
      <xdr:rowOff>80963</xdr:rowOff>
    </xdr:to>
    <xdr:cxnSp macro="">
      <xdr:nvCxnSpPr>
        <xdr:cNvPr id="501" name="Solver_shapecon$F$25"/>
        <xdr:cNvCxnSpPr/>
      </xdr:nvCxnSpPr>
      <xdr:spPr>
        <a:xfrm>
          <a:off x="847725" y="2681288"/>
          <a:ext cx="271463" cy="18859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0</xdr:colOff>
      <xdr:row>24</xdr:row>
      <xdr:rowOff>158750</xdr:rowOff>
    </xdr:to>
    <xdr:sp macro="" textlink="">
      <xdr:nvSpPr>
        <xdr:cNvPr id="502" name="Solver_shape$F$25"/>
        <xdr:cNvSpPr/>
      </xdr:nvSpPr>
      <xdr:spPr>
        <a:xfrm>
          <a:off x="2609850" y="4486275"/>
          <a:ext cx="161925" cy="161925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80963</xdr:rowOff>
    </xdr:from>
    <xdr:to>
      <xdr:col>5</xdr:col>
      <xdr:colOff>0</xdr:colOff>
      <xdr:row>24</xdr:row>
      <xdr:rowOff>80963</xdr:rowOff>
    </xdr:to>
    <xdr:cxnSp macro="">
      <xdr:nvCxnSpPr>
        <xdr:cNvPr id="503" name="Solver_line$F$25"/>
        <xdr:cNvCxnSpPr/>
      </xdr:nvCxnSpPr>
      <xdr:spPr>
        <a:xfrm>
          <a:off x="1119188" y="4567238"/>
          <a:ext cx="1490662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80963</xdr:rowOff>
    </xdr:from>
    <xdr:to>
      <xdr:col>7</xdr:col>
      <xdr:colOff>0</xdr:colOff>
      <xdr:row>24</xdr:row>
      <xdr:rowOff>80963</xdr:rowOff>
    </xdr:to>
    <xdr:cxnSp macro="">
      <xdr:nvCxnSpPr>
        <xdr:cNvPr id="504" name="Solver_shapecon$J$23"/>
        <xdr:cNvCxnSpPr/>
      </xdr:nvCxnSpPr>
      <xdr:spPr>
        <a:xfrm flipV="1">
          <a:off x="2771775" y="4176713"/>
          <a:ext cx="271463" cy="390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158750</xdr:rowOff>
    </xdr:to>
    <xdr:sp macro="" textlink="">
      <xdr:nvSpPr>
        <xdr:cNvPr id="505" name="Solver_shape$J$23"/>
        <xdr:cNvSpPr/>
      </xdr:nvSpPr>
      <xdr:spPr>
        <a:xfrm rot="16200000">
          <a:off x="4448175" y="4095750"/>
          <a:ext cx="161925" cy="161925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80963</xdr:rowOff>
    </xdr:from>
    <xdr:to>
      <xdr:col>9</xdr:col>
      <xdr:colOff>0</xdr:colOff>
      <xdr:row>22</xdr:row>
      <xdr:rowOff>80963</xdr:rowOff>
    </xdr:to>
    <xdr:cxnSp macro="">
      <xdr:nvCxnSpPr>
        <xdr:cNvPr id="506" name="Solver_line$J$23"/>
        <xdr:cNvCxnSpPr/>
      </xdr:nvCxnSpPr>
      <xdr:spPr>
        <a:xfrm>
          <a:off x="3043238" y="4176713"/>
          <a:ext cx="140493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80962</xdr:rowOff>
    </xdr:from>
    <xdr:to>
      <xdr:col>7</xdr:col>
      <xdr:colOff>0</xdr:colOff>
      <xdr:row>27</xdr:row>
      <xdr:rowOff>80962</xdr:rowOff>
    </xdr:to>
    <xdr:cxnSp macro="">
      <xdr:nvCxnSpPr>
        <xdr:cNvPr id="507" name="Solver_shapecon$J$28"/>
        <xdr:cNvCxnSpPr/>
      </xdr:nvCxnSpPr>
      <xdr:spPr>
        <a:xfrm>
          <a:off x="2771775" y="4533900"/>
          <a:ext cx="271463" cy="5524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158750</xdr:rowOff>
    </xdr:to>
    <xdr:sp macro="" textlink="">
      <xdr:nvSpPr>
        <xdr:cNvPr id="508" name="Solver_shape$J$28"/>
        <xdr:cNvSpPr/>
      </xdr:nvSpPr>
      <xdr:spPr>
        <a:xfrm rot="16200000">
          <a:off x="4448175" y="5005388"/>
          <a:ext cx="161925" cy="161925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80962</xdr:rowOff>
    </xdr:from>
    <xdr:to>
      <xdr:col>9</xdr:col>
      <xdr:colOff>0</xdr:colOff>
      <xdr:row>27</xdr:row>
      <xdr:rowOff>80962</xdr:rowOff>
    </xdr:to>
    <xdr:cxnSp macro="">
      <xdr:nvCxnSpPr>
        <xdr:cNvPr id="509" name="Solver_line$J$28"/>
        <xdr:cNvCxnSpPr/>
      </xdr:nvCxnSpPr>
      <xdr:spPr>
        <a:xfrm>
          <a:off x="3043238" y="5086350"/>
          <a:ext cx="140493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60" zoomScaleNormal="60" workbookViewId="0">
      <selection activeCell="W32" sqref="W32"/>
    </sheetView>
  </sheetViews>
  <sheetFormatPr defaultRowHeight="15.4" x14ac:dyDescent="0.45"/>
  <cols>
    <col min="2" max="2" width="1.8125" bestFit="1" customWidth="1"/>
    <col min="3" max="3" width="3.5625" customWidth="1"/>
    <col min="4" max="4" width="7.25" bestFit="1" customWidth="1"/>
    <col min="5" max="5" width="12.3125" bestFit="1" customWidth="1"/>
    <col min="6" max="6" width="2.125" customWidth="1"/>
    <col min="7" max="7" width="3.5625" customWidth="1"/>
    <col min="8" max="8" width="6.125" bestFit="1" customWidth="1"/>
    <col min="9" max="9" width="12.3125" bestFit="1" customWidth="1"/>
    <col min="10" max="10" width="2.125" customWidth="1"/>
    <col min="11" max="11" width="2.75" bestFit="1" customWidth="1"/>
    <col min="12" max="12" width="6.3125" customWidth="1"/>
    <col min="13" max="13" width="12.75" bestFit="1" customWidth="1"/>
  </cols>
  <sheetData>
    <row r="1" spans="1:14" x14ac:dyDescent="0.45">
      <c r="H1" s="2">
        <v>0.6</v>
      </c>
      <c r="M1" t="s">
        <v>5</v>
      </c>
      <c r="N1" s="3">
        <v>9</v>
      </c>
    </row>
    <row r="2" spans="1:14" x14ac:dyDescent="0.45">
      <c r="H2" t="s">
        <v>3</v>
      </c>
    </row>
    <row r="3" spans="1:14" x14ac:dyDescent="0.45">
      <c r="K3">
        <f>SUM($H$4,$D$6)</f>
        <v>8</v>
      </c>
    </row>
    <row r="4" spans="1:14" x14ac:dyDescent="0.45">
      <c r="D4" s="1" t="s">
        <v>0</v>
      </c>
      <c r="H4" s="1">
        <v>8</v>
      </c>
      <c r="I4">
        <f>$K$3</f>
        <v>8</v>
      </c>
    </row>
    <row r="5" spans="1:14" x14ac:dyDescent="0.45">
      <c r="I5">
        <f>1-1*EXP(-$I$4/N1)</f>
        <v>0.58888770949281255</v>
      </c>
    </row>
    <row r="6" spans="1:14" x14ac:dyDescent="0.45">
      <c r="D6" s="1">
        <v>0</v>
      </c>
      <c r="E6">
        <f>-LN((1-$E$7)/1)*N1</f>
        <v>7.5865740473686252</v>
      </c>
      <c r="H6" s="2">
        <v>0.4</v>
      </c>
    </row>
    <row r="7" spans="1:14" x14ac:dyDescent="0.45">
      <c r="E7">
        <f>IF(ABS(1-SUM($H$1,$H$6))&lt;=0.00001,SUM($H$1*$I$5,$H$6*$I$10),NA())</f>
        <v>0.56956229608131692</v>
      </c>
      <c r="H7" t="s">
        <v>4</v>
      </c>
    </row>
    <row r="8" spans="1:14" x14ac:dyDescent="0.45">
      <c r="K8">
        <f>SUM($H$9,$D$6)</f>
        <v>7</v>
      </c>
    </row>
    <row r="9" spans="1:14" x14ac:dyDescent="0.45">
      <c r="D9" s="1"/>
      <c r="H9" s="1">
        <v>7</v>
      </c>
      <c r="I9">
        <f>$K$8</f>
        <v>7</v>
      </c>
    </row>
    <row r="10" spans="1:14" x14ac:dyDescent="0.45">
      <c r="I10">
        <f>1-1*EXP(-$I$9/N1)</f>
        <v>0.54057417596407342</v>
      </c>
    </row>
    <row r="11" spans="1:14" x14ac:dyDescent="0.45">
      <c r="H11" s="2">
        <v>0.6</v>
      </c>
    </row>
    <row r="12" spans="1:14" x14ac:dyDescent="0.45">
      <c r="H12" t="s">
        <v>3</v>
      </c>
    </row>
    <row r="13" spans="1:14" x14ac:dyDescent="0.45">
      <c r="K13">
        <f>SUM($H$14,$D$16)</f>
        <v>14</v>
      </c>
    </row>
    <row r="14" spans="1:14" x14ac:dyDescent="0.45">
      <c r="D14" s="1" t="s">
        <v>1</v>
      </c>
      <c r="H14" s="1">
        <v>14</v>
      </c>
      <c r="I14">
        <f>$K$13</f>
        <v>14</v>
      </c>
    </row>
    <row r="15" spans="1:14" x14ac:dyDescent="0.45">
      <c r="B15">
        <f>IF($A$16=$E$6,1,IF($A$16=$E$16,2,IF($A$16=$E$26,3)))</f>
        <v>2</v>
      </c>
      <c r="I15">
        <f>1-1*EXP(-$I$14/N1)</f>
        <v>0.78892791220890979</v>
      </c>
    </row>
    <row r="16" spans="1:14" x14ac:dyDescent="0.45">
      <c r="A16">
        <f>MAX($E$6,$E$16,$E$26)</f>
        <v>9.2917655274957305</v>
      </c>
      <c r="D16" s="1">
        <v>0</v>
      </c>
      <c r="E16">
        <f>-LN((1-$E$17)/1)*N1</f>
        <v>9.2917655274957305</v>
      </c>
      <c r="H16" s="2">
        <v>0.4</v>
      </c>
    </row>
    <row r="17" spans="1:11" x14ac:dyDescent="0.45">
      <c r="A17">
        <f>1-1*EXP(-$A$16/N1)</f>
        <v>0.64385537903037271</v>
      </c>
      <c r="E17">
        <f>IF(ABS(1-SUM($H$11,$H$16))&lt;=0.00001,SUM($H$11*$I$15,$H$16*$I$20),NA())</f>
        <v>0.64385537903037271</v>
      </c>
      <c r="H17" t="s">
        <v>4</v>
      </c>
    </row>
    <row r="18" spans="1:11" x14ac:dyDescent="0.45">
      <c r="K18">
        <f>SUM($H$19,$D$16)</f>
        <v>5</v>
      </c>
    </row>
    <row r="19" spans="1:11" x14ac:dyDescent="0.45">
      <c r="D19" s="1"/>
      <c r="H19" s="1">
        <v>5</v>
      </c>
      <c r="I19">
        <f>$K$18</f>
        <v>5</v>
      </c>
    </row>
    <row r="20" spans="1:11" x14ac:dyDescent="0.45">
      <c r="I20">
        <f>1-1*EXP(-$I$19/N1)</f>
        <v>0.42624657926256726</v>
      </c>
    </row>
    <row r="21" spans="1:11" x14ac:dyDescent="0.45">
      <c r="H21" s="2">
        <v>0.6</v>
      </c>
    </row>
    <row r="22" spans="1:11" x14ac:dyDescent="0.45">
      <c r="H22" t="s">
        <v>3</v>
      </c>
    </row>
    <row r="23" spans="1:11" x14ac:dyDescent="0.45">
      <c r="K23">
        <f>SUM($H$24,$D$26)</f>
        <v>20</v>
      </c>
    </row>
    <row r="24" spans="1:11" x14ac:dyDescent="0.45">
      <c r="D24" s="1" t="s">
        <v>2</v>
      </c>
      <c r="H24" s="1">
        <v>20</v>
      </c>
      <c r="I24">
        <f>$K$23</f>
        <v>20</v>
      </c>
    </row>
    <row r="25" spans="1:11" x14ac:dyDescent="0.45">
      <c r="I25">
        <f>1-1*EXP(-$I$24/N1)</f>
        <v>0.89163197677810413</v>
      </c>
    </row>
    <row r="26" spans="1:11" x14ac:dyDescent="0.45">
      <c r="D26" s="1">
        <v>0</v>
      </c>
      <c r="E26">
        <f>-LN((1-$E$27)/1)*N1</f>
        <v>-1.2761015060836711</v>
      </c>
      <c r="H26" s="2">
        <v>0.4</v>
      </c>
    </row>
    <row r="27" spans="1:11" x14ac:dyDescent="0.45">
      <c r="E27">
        <f>IF(ABS(1-SUM($H$21,$H$26))&lt;=0.00001,SUM($H$21*$I$25,$H$26*$I$30),NA())</f>
        <v>-0.15233354531675558</v>
      </c>
      <c r="H27" t="s">
        <v>4</v>
      </c>
    </row>
    <row r="28" spans="1:11" x14ac:dyDescent="0.45">
      <c r="K28">
        <f>SUM($H$29,$D$26)</f>
        <v>-9</v>
      </c>
    </row>
    <row r="29" spans="1:11" x14ac:dyDescent="0.45">
      <c r="H29" s="1">
        <v>-9</v>
      </c>
      <c r="I29">
        <f>$K$28</f>
        <v>-9</v>
      </c>
    </row>
    <row r="30" spans="1:11" x14ac:dyDescent="0.45">
      <c r="I30">
        <f>1-1*EXP(-$I$29/N1)</f>
        <v>-1.7182818284590451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Michael Fry</cp:lastModifiedBy>
  <dcterms:created xsi:type="dcterms:W3CDTF">2017-05-23T22:23:34Z</dcterms:created>
  <dcterms:modified xsi:type="dcterms:W3CDTF">2017-05-24T00:16:38Z</dcterms:modified>
</cp:coreProperties>
</file>