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 filterPrivacy="1"/>
  <xr:revisionPtr revIDLastSave="0" documentId="13_ncr:1_{E0ECE4EE-E275-9E41-B3F6-0D9F66C43E2C}" xr6:coauthVersionLast="47" xr6:coauthVersionMax="47" xr10:uidLastSave="{00000000-0000-0000-0000-000000000000}"/>
  <bookViews>
    <workbookView xWindow="2640" yWindow="3860" windowWidth="26660" windowHeight="14140" tabRatio="609" activeTab="7" xr2:uid="{00000000-000D-0000-FFFF-FFFF00000000}"/>
  </bookViews>
  <sheets>
    <sheet name="Summary" sheetId="1" r:id="rId1"/>
    <sheet name="Rep 0" sheetId="2" r:id="rId2"/>
    <sheet name="Rep 1" sheetId="3" r:id="rId3"/>
    <sheet name="Rep 2" sheetId="4" r:id="rId4"/>
    <sheet name="Rep 3" sheetId="7" r:id="rId5"/>
    <sheet name="Rep 4" sheetId="8" r:id="rId6"/>
    <sheet name="Rep 5" sheetId="14" r:id="rId7"/>
    <sheet name="Rep 6" sheetId="15" r:id="rId8"/>
    <sheet name="Rep 7" sheetId="16" r:id="rId9"/>
    <sheet name="Rep 8" sheetId="20" r:id="rId10"/>
    <sheet name="Rep 9" sheetId="21" r:id="rId11"/>
    <sheet name="Rep 10" sheetId="22" r:id="rId12"/>
    <sheet name="Rep 11" sheetId="23" r:id="rId13"/>
    <sheet name="Rep 12" sheetId="26" r:id="rId14"/>
    <sheet name="Rep 13" sheetId="27" r:id="rId15"/>
    <sheet name="Rep 14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8" l="1"/>
  <c r="M2" i="27"/>
  <c r="M4" i="27" s="1"/>
  <c r="C15" i="1" s="1"/>
  <c r="M10" i="27"/>
  <c r="D15" i="1" s="1"/>
  <c r="M8" i="27"/>
  <c r="F15" i="1" s="1"/>
  <c r="M7" i="27"/>
  <c r="E15" i="1" s="1"/>
  <c r="M10" i="26"/>
  <c r="D14" i="1" s="1"/>
  <c r="M8" i="26"/>
  <c r="F14" i="1" s="1"/>
  <c r="M7" i="26"/>
  <c r="E14" i="1" s="1"/>
  <c r="C14" i="1"/>
  <c r="M10" i="28"/>
  <c r="D16" i="1" s="1"/>
  <c r="M8" i="28"/>
  <c r="F16" i="1" s="1"/>
  <c r="M7" i="28"/>
  <c r="E16" i="1" s="1"/>
  <c r="M4" i="28"/>
  <c r="C16" i="1" s="1"/>
  <c r="E13" i="1" l="1"/>
  <c r="C13" i="1"/>
  <c r="M10" i="23"/>
  <c r="D13" i="1" s="1"/>
  <c r="M8" i="23"/>
  <c r="F13" i="1" s="1"/>
  <c r="M7" i="23"/>
  <c r="M4" i="23"/>
  <c r="M10" i="22" l="1"/>
  <c r="D12" i="1" s="1"/>
  <c r="M8" i="22"/>
  <c r="F12" i="1" s="1"/>
  <c r="M7" i="22"/>
  <c r="E12" i="1" s="1"/>
  <c r="M4" i="22"/>
  <c r="C12" i="1" s="1"/>
  <c r="M8" i="14" l="1"/>
  <c r="F11" i="1" l="1"/>
  <c r="F10" i="1"/>
  <c r="E10" i="1"/>
  <c r="M10" i="21"/>
  <c r="D11" i="1" s="1"/>
  <c r="M8" i="21"/>
  <c r="M7" i="21"/>
  <c r="E11" i="1" s="1"/>
  <c r="M4" i="21"/>
  <c r="C11" i="1" s="1"/>
  <c r="M10" i="20"/>
  <c r="D10" i="1" s="1"/>
  <c r="M8" i="20"/>
  <c r="M7" i="20"/>
  <c r="M4" i="20"/>
  <c r="C10" i="1" s="1"/>
  <c r="M10" i="3"/>
  <c r="M10" i="7"/>
  <c r="M7" i="14" l="1"/>
  <c r="E7" i="1" s="1"/>
  <c r="K10" i="2"/>
  <c r="K4" i="2"/>
  <c r="F5" i="1"/>
  <c r="F4" i="1"/>
  <c r="F3" i="1"/>
  <c r="E3" i="1"/>
  <c r="D7" i="1"/>
  <c r="D5" i="1"/>
  <c r="D3" i="1"/>
  <c r="M10" i="16"/>
  <c r="D9" i="1" s="1"/>
  <c r="M10" i="15"/>
  <c r="D8" i="1" s="1"/>
  <c r="M10" i="14"/>
  <c r="M10" i="8"/>
  <c r="D6" i="1" s="1"/>
  <c r="M10" i="4"/>
  <c r="D4" i="1" s="1"/>
  <c r="C5" i="1"/>
  <c r="C4" i="1"/>
  <c r="C3" i="1"/>
  <c r="M4" i="16"/>
  <c r="C9" i="1" s="1"/>
  <c r="M4" i="15"/>
  <c r="C8" i="1" s="1"/>
  <c r="M4" i="14"/>
  <c r="C7" i="1" s="1"/>
  <c r="M4" i="8"/>
  <c r="C6" i="1" s="1"/>
  <c r="M4" i="7"/>
  <c r="M8" i="16"/>
  <c r="F9" i="1" s="1"/>
  <c r="M7" i="16"/>
  <c r="E9" i="1" s="1"/>
  <c r="M8" i="8"/>
  <c r="F6" i="1" s="1"/>
  <c r="M7" i="8"/>
  <c r="E6" i="1" s="1"/>
  <c r="M8" i="15"/>
  <c r="F8" i="1" s="1"/>
  <c r="M7" i="15"/>
  <c r="E8" i="1" s="1"/>
  <c r="F7" i="1"/>
  <c r="M8" i="7"/>
  <c r="M7" i="7"/>
  <c r="E5" i="1" s="1"/>
  <c r="M8" i="4"/>
  <c r="M7" i="4"/>
  <c r="E4" i="1" s="1"/>
  <c r="J9" i="1" l="1"/>
  <c r="J7" i="1"/>
  <c r="J8" i="1"/>
  <c r="J10" i="1"/>
</calcChain>
</file>

<file path=xl/sharedStrings.xml><?xml version="1.0" encoding="utf-8"?>
<sst xmlns="http://schemas.openxmlformats.org/spreadsheetml/2006/main" count="559" uniqueCount="91">
  <si>
    <t>Date</t>
  </si>
  <si>
    <t>Replicate</t>
  </si>
  <si>
    <t>Mean CFU/mL</t>
  </si>
  <si>
    <t>Total overall mutants</t>
  </si>
  <si>
    <t>Total stored mutants</t>
  </si>
  <si>
    <t>Well</t>
  </si>
  <si>
    <t>Dilution (1:1 * 10^x)</t>
  </si>
  <si>
    <t>B8</t>
  </si>
  <si>
    <t>C5</t>
  </si>
  <si>
    <t>D9</t>
  </si>
  <si>
    <t>G10</t>
  </si>
  <si>
    <t>E5</t>
  </si>
  <si>
    <t>Master inoculum count</t>
  </si>
  <si>
    <t>CFU/mL</t>
  </si>
  <si>
    <t>Volume (uL)</t>
  </si>
  <si>
    <t>CFU</t>
  </si>
  <si>
    <t>COUNT PLATES</t>
  </si>
  <si>
    <t>MUTANT PLATES</t>
  </si>
  <si>
    <t>Count</t>
  </si>
  <si>
    <t>B5</t>
  </si>
  <si>
    <t>E4</t>
  </si>
  <si>
    <t>F3</t>
  </si>
  <si>
    <t>F6</t>
  </si>
  <si>
    <t>F10</t>
  </si>
  <si>
    <t>NA</t>
  </si>
  <si>
    <t>G2</t>
  </si>
  <si>
    <t>Sector</t>
  </si>
  <si>
    <t>Overall</t>
  </si>
  <si>
    <t>Stored</t>
  </si>
  <si>
    <t>Total mutant CFUs</t>
  </si>
  <si>
    <t>5(1)</t>
  </si>
  <si>
    <t>5(2)</t>
  </si>
  <si>
    <t>5(3)</t>
  </si>
  <si>
    <t>C11</t>
  </si>
  <si>
    <t>E7</t>
  </si>
  <si>
    <t>G11</t>
  </si>
  <si>
    <t>B9</t>
  </si>
  <si>
    <t>D5</t>
  </si>
  <si>
    <t>D11</t>
  </si>
  <si>
    <t>E3</t>
  </si>
  <si>
    <t>E11</t>
  </si>
  <si>
    <t>F11</t>
  </si>
  <si>
    <t>G3</t>
  </si>
  <si>
    <t>G6</t>
  </si>
  <si>
    <t>B2</t>
  </si>
  <si>
    <t>C3</t>
  </si>
  <si>
    <t>F7</t>
  </si>
  <si>
    <t>B6</t>
  </si>
  <si>
    <t>B7</t>
  </si>
  <si>
    <t>B10</t>
  </si>
  <si>
    <t>B11</t>
  </si>
  <si>
    <t>C2</t>
  </si>
  <si>
    <t>C6</t>
  </si>
  <si>
    <t>C8</t>
  </si>
  <si>
    <t>C9</t>
  </si>
  <si>
    <t>D2</t>
  </si>
  <si>
    <t>D3</t>
  </si>
  <si>
    <t>D4</t>
  </si>
  <si>
    <t>D6</t>
  </si>
  <si>
    <t>D8</t>
  </si>
  <si>
    <t>E6</t>
  </si>
  <si>
    <t>Picked</t>
  </si>
  <si>
    <t>C7</t>
  </si>
  <si>
    <t>D7</t>
  </si>
  <si>
    <t>F2</t>
  </si>
  <si>
    <t>C10</t>
  </si>
  <si>
    <t>G4</t>
  </si>
  <si>
    <t>F8</t>
  </si>
  <si>
    <t>D10</t>
  </si>
  <si>
    <t>B3</t>
  </si>
  <si>
    <t>B4</t>
  </si>
  <si>
    <t>C4</t>
  </si>
  <si>
    <t>E2</t>
  </si>
  <si>
    <t>E8</t>
  </si>
  <si>
    <t>E9</t>
  </si>
  <si>
    <t>E10</t>
  </si>
  <si>
    <t>F5</t>
  </si>
  <si>
    <t>F9</t>
  </si>
  <si>
    <t>G5</t>
  </si>
  <si>
    <t>G7</t>
  </si>
  <si>
    <t>G8</t>
  </si>
  <si>
    <t>G9</t>
  </si>
  <si>
    <t>Initial inoculum CFU/mL</t>
  </si>
  <si>
    <t>unc.</t>
  </si>
  <si>
    <t>Mean final CFU/mL</t>
  </si>
  <si>
    <t>2, 4</t>
  </si>
  <si>
    <t>1, 6</t>
  </si>
  <si>
    <t>Total stored mutants (all time)</t>
  </si>
  <si>
    <t>Total observed mutants (all time)</t>
  </si>
  <si>
    <t>Mean CFU/mL (all time)</t>
  </si>
  <si>
    <t>Mean initial inoculum (all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</si>
</sst>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sqref="A1:J16"/>
    </sheetView>
  </sheetViews>
  <sheetFormatPr baseColWidth="10" defaultColWidth="8.83203125" defaultRowHeight="15" x14ac:dyDescent="0.2"/>
  <cols>
    <col min="1" max="1" width="8.33203125" bestFit="1" customWidth="1"/>
    <col min="2" max="2" width="10.1640625" style="3" bestFit="1" customWidth="1"/>
    <col min="3" max="3" width="20.83203125" bestFit="1" customWidth="1"/>
    <col min="4" max="4" width="16.83203125" bestFit="1" customWidth="1"/>
    <col min="5" max="5" width="18.6640625" bestFit="1" customWidth="1"/>
    <col min="6" max="6" width="18.33203125" bestFit="1" customWidth="1"/>
    <col min="9" max="9" width="28.6640625" customWidth="1"/>
  </cols>
  <sheetData>
    <row r="1" spans="1:10" x14ac:dyDescent="0.2">
      <c r="A1" t="s">
        <v>1</v>
      </c>
      <c r="B1" s="3" t="s">
        <v>0</v>
      </c>
      <c r="C1" t="s">
        <v>82</v>
      </c>
      <c r="D1" t="s">
        <v>84</v>
      </c>
      <c r="E1" t="s">
        <v>3</v>
      </c>
      <c r="F1" t="s">
        <v>4</v>
      </c>
    </row>
    <row r="2" spans="1:10" x14ac:dyDescent="0.2">
      <c r="A2">
        <v>0</v>
      </c>
      <c r="B2" s="3">
        <v>43956</v>
      </c>
      <c r="C2">
        <v>2775</v>
      </c>
      <c r="D2" s="8">
        <v>8840000</v>
      </c>
      <c r="E2">
        <v>10</v>
      </c>
      <c r="F2" s="6">
        <v>6</v>
      </c>
    </row>
    <row r="3" spans="1:10" x14ac:dyDescent="0.2">
      <c r="A3">
        <v>1</v>
      </c>
      <c r="B3" s="3">
        <v>43959</v>
      </c>
      <c r="C3" t="str">
        <f>'Rep 1'!$M$4</f>
        <v>unc.</v>
      </c>
      <c r="D3" s="8">
        <f>'Rep 1'!$M$10</f>
        <v>17183333.333333336</v>
      </c>
      <c r="E3" s="6">
        <f>'Rep 1'!$M$7</f>
        <v>13</v>
      </c>
      <c r="F3" s="6">
        <f>'Rep 1'!$M$8</f>
        <v>9</v>
      </c>
    </row>
    <row r="4" spans="1:10" x14ac:dyDescent="0.2">
      <c r="A4">
        <v>2</v>
      </c>
      <c r="B4" s="3">
        <v>43962</v>
      </c>
      <c r="C4" t="str">
        <f>'Rep 2'!$M$4</f>
        <v>unc.</v>
      </c>
      <c r="D4" s="8">
        <f>'Rep 2'!$M$10</f>
        <v>13425000</v>
      </c>
      <c r="E4" s="6">
        <f>'Rep 2'!$M$7</f>
        <v>61</v>
      </c>
      <c r="F4" s="6">
        <f>'Rep 2'!$M$8</f>
        <v>18</v>
      </c>
    </row>
    <row r="5" spans="1:10" x14ac:dyDescent="0.2">
      <c r="A5">
        <v>3</v>
      </c>
      <c r="B5" s="3">
        <v>43963</v>
      </c>
      <c r="C5">
        <f>'Rep 3'!$M$4</f>
        <v>1585</v>
      </c>
      <c r="D5" s="8">
        <f>'Rep 3'!$M$10</f>
        <v>8608333.3333333321</v>
      </c>
      <c r="E5" s="6">
        <f>'Rep 3'!$M$7</f>
        <v>4</v>
      </c>
      <c r="F5" s="6">
        <f>'Rep 3'!$M$8</f>
        <v>4</v>
      </c>
    </row>
    <row r="6" spans="1:10" x14ac:dyDescent="0.2">
      <c r="A6">
        <v>4</v>
      </c>
      <c r="B6" s="3">
        <v>43964</v>
      </c>
      <c r="C6">
        <f>'Rep 4'!$M$4</f>
        <v>1650</v>
      </c>
      <c r="D6" s="8">
        <f>'Rep 4'!$M$10</f>
        <v>7541666.666666667</v>
      </c>
      <c r="E6" s="6">
        <f>'Rep 4'!$M$7</f>
        <v>2</v>
      </c>
      <c r="F6" s="6">
        <f>'Rep 4'!$M$8</f>
        <v>2</v>
      </c>
    </row>
    <row r="7" spans="1:10" x14ac:dyDescent="0.2">
      <c r="A7">
        <v>5</v>
      </c>
      <c r="B7" s="3">
        <v>43972</v>
      </c>
      <c r="C7">
        <f>'Rep 5'!$M$4</f>
        <v>3350</v>
      </c>
      <c r="D7" s="8">
        <f>'Rep 5'!$M$10</f>
        <v>10141666.666666668</v>
      </c>
      <c r="E7" s="6">
        <f>'Rep 5'!$M$7</f>
        <v>691</v>
      </c>
      <c r="F7" s="6">
        <f>'Rep 5'!$M$8</f>
        <v>52</v>
      </c>
      <c r="I7" t="s">
        <v>90</v>
      </c>
      <c r="J7">
        <f>AVERAGE(C:C)</f>
        <v>2786.6666666666665</v>
      </c>
    </row>
    <row r="8" spans="1:10" x14ac:dyDescent="0.2">
      <c r="A8">
        <v>6</v>
      </c>
      <c r="B8" s="3">
        <v>43990</v>
      </c>
      <c r="C8">
        <f>'Rep 6'!$M$4</f>
        <v>2400</v>
      </c>
      <c r="D8" s="8">
        <f>'Rep 6'!$M$10</f>
        <v>10708333.333333332</v>
      </c>
      <c r="E8" s="6">
        <f>'Rep 6'!$M$7</f>
        <v>3</v>
      </c>
      <c r="F8" s="6">
        <f>'Rep 6'!$M$8</f>
        <v>3</v>
      </c>
      <c r="I8" t="s">
        <v>89</v>
      </c>
      <c r="J8" s="8">
        <f>AVERAGE(D:D)</f>
        <v>9919888.8888888899</v>
      </c>
    </row>
    <row r="9" spans="1:10" x14ac:dyDescent="0.2">
      <c r="A9">
        <v>7</v>
      </c>
      <c r="B9" s="3">
        <v>43991</v>
      </c>
      <c r="C9">
        <f>'Rep 7'!$M$4</f>
        <v>3320</v>
      </c>
      <c r="D9" s="8">
        <f>'Rep 7'!$M$10</f>
        <v>13325000</v>
      </c>
      <c r="E9" s="6">
        <f>'Rep 7'!$M$7</f>
        <v>3</v>
      </c>
      <c r="F9" s="6">
        <f>'Rep 7'!$M$8</f>
        <v>3</v>
      </c>
      <c r="I9" t="s">
        <v>88</v>
      </c>
      <c r="J9">
        <f>SUM(E:E)</f>
        <v>812</v>
      </c>
    </row>
    <row r="10" spans="1:10" x14ac:dyDescent="0.2">
      <c r="A10">
        <v>8</v>
      </c>
      <c r="B10" s="3">
        <v>43992</v>
      </c>
      <c r="C10">
        <f>'Rep 8'!$M$4</f>
        <v>1970</v>
      </c>
      <c r="D10" s="8">
        <f>'Rep 8'!$M$10</f>
        <v>11308333.333333332</v>
      </c>
      <c r="E10" s="6">
        <f>'Rep 8'!$M$7</f>
        <v>3</v>
      </c>
      <c r="F10" s="6">
        <f>'Rep 8'!$M$8</f>
        <v>3</v>
      </c>
      <c r="I10" t="s">
        <v>87</v>
      </c>
      <c r="J10">
        <f>SUM(F:F)</f>
        <v>114</v>
      </c>
    </row>
    <row r="11" spans="1:10" x14ac:dyDescent="0.2">
      <c r="A11">
        <v>9</v>
      </c>
      <c r="B11" s="3">
        <v>43993</v>
      </c>
      <c r="C11">
        <f>'Rep 9'!$M$4</f>
        <v>1730</v>
      </c>
      <c r="D11" s="8">
        <f>'Rep 9'!$M$10</f>
        <v>10133333.333333332</v>
      </c>
      <c r="E11" s="6">
        <f>'Rep 9'!$M$7</f>
        <v>9</v>
      </c>
      <c r="F11" s="6">
        <f>'Rep 9'!$M$8</f>
        <v>5</v>
      </c>
    </row>
    <row r="12" spans="1:10" x14ac:dyDescent="0.2">
      <c r="A12">
        <v>10</v>
      </c>
      <c r="B12" s="3">
        <v>44084</v>
      </c>
      <c r="C12">
        <f>'Rep 10'!$M$4</f>
        <v>3210</v>
      </c>
      <c r="D12" s="8">
        <f>'Rep 10'!$M$10</f>
        <v>9608333.3333333321</v>
      </c>
      <c r="E12" s="6">
        <f>'Rep 10'!$M$7</f>
        <v>3</v>
      </c>
      <c r="F12" s="6">
        <f>'Rep 10'!$M$8</f>
        <v>1</v>
      </c>
    </row>
    <row r="13" spans="1:10" x14ac:dyDescent="0.2">
      <c r="A13">
        <v>11</v>
      </c>
      <c r="B13" s="3">
        <v>44086</v>
      </c>
      <c r="C13">
        <f>'Rep 11'!$M$4</f>
        <v>3540</v>
      </c>
      <c r="D13" s="8">
        <f>'Rep 11'!$M$10</f>
        <v>7425000</v>
      </c>
      <c r="E13" s="6">
        <f>'Rep 11'!$M$7</f>
        <v>7</v>
      </c>
      <c r="F13" s="6">
        <f>'Rep 11'!$M$8</f>
        <v>6</v>
      </c>
    </row>
    <row r="14" spans="1:10" x14ac:dyDescent="0.2">
      <c r="A14">
        <v>12</v>
      </c>
      <c r="B14" s="3">
        <v>44096</v>
      </c>
      <c r="C14" t="str">
        <f>'Rep 12'!$M$4</f>
        <v>unc.</v>
      </c>
      <c r="D14" s="8">
        <f>'Rep 12'!$M$10</f>
        <v>8358333.333333333</v>
      </c>
      <c r="E14" s="6">
        <f>'Rep 12'!$M$7</f>
        <v>2</v>
      </c>
      <c r="F14" s="6">
        <f>'Rep 12'!$M$8</f>
        <v>2</v>
      </c>
    </row>
    <row r="15" spans="1:10" x14ac:dyDescent="0.2">
      <c r="A15">
        <v>13</v>
      </c>
      <c r="B15" s="3">
        <v>44097</v>
      </c>
      <c r="C15">
        <f>'Rep 13'!$M$4</f>
        <v>3840</v>
      </c>
      <c r="D15" s="8">
        <f>'Rep 13'!$M$10</f>
        <v>5658333.333333334</v>
      </c>
      <c r="E15" s="6">
        <f>'Rep 13'!$M$7</f>
        <v>0</v>
      </c>
      <c r="F15" s="6">
        <f>'Rep 13'!$M$8</f>
        <v>0</v>
      </c>
    </row>
    <row r="16" spans="1:10" x14ac:dyDescent="0.2">
      <c r="A16">
        <v>14</v>
      </c>
      <c r="B16" s="3">
        <v>44098</v>
      </c>
      <c r="C16">
        <f>'Rep 14'!$M$4</f>
        <v>4070</v>
      </c>
      <c r="D16" s="8">
        <f>'Rep 14'!$M$10</f>
        <v>6533333.333333333</v>
      </c>
      <c r="E16" s="6">
        <f>'Rep 14'!$M$7</f>
        <v>1</v>
      </c>
      <c r="F16" s="6">
        <f>'Rep 14'!$M$8</f>
        <v>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"/>
  <sheetViews>
    <sheetView workbookViewId="0">
      <selection activeCell="M4" sqref="M4"/>
    </sheetView>
  </sheetViews>
  <sheetFormatPr baseColWidth="10" defaultColWidth="8.83203125" defaultRowHeight="15" x14ac:dyDescent="0.2"/>
  <cols>
    <col min="11" max="11" width="11.6640625" customWidth="1"/>
    <col min="12" max="12" width="12.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394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37</v>
      </c>
      <c r="H3" s="2">
        <v>1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44</v>
      </c>
      <c r="B4" s="6">
        <v>119</v>
      </c>
      <c r="C4" s="6">
        <v>103</v>
      </c>
      <c r="D4" s="6">
        <v>89</v>
      </c>
      <c r="E4" s="7">
        <v>7</v>
      </c>
      <c r="G4" s="2" t="s">
        <v>58</v>
      </c>
      <c r="H4" s="2">
        <v>1</v>
      </c>
      <c r="I4" s="2" t="s">
        <v>24</v>
      </c>
      <c r="J4" s="2">
        <v>1</v>
      </c>
      <c r="L4" s="2" t="s">
        <v>13</v>
      </c>
      <c r="M4">
        <f>(M2*5)</f>
        <v>1970</v>
      </c>
    </row>
    <row r="5" spans="1:13" x14ac:dyDescent="0.2">
      <c r="A5" s="1" t="s">
        <v>63</v>
      </c>
      <c r="B5" s="6">
        <v>97</v>
      </c>
      <c r="C5" s="6">
        <v>111</v>
      </c>
      <c r="D5" s="6">
        <v>120</v>
      </c>
      <c r="E5" s="7">
        <v>6</v>
      </c>
      <c r="G5" s="2" t="s">
        <v>81</v>
      </c>
      <c r="H5" s="2">
        <v>1</v>
      </c>
      <c r="I5" s="2" t="s">
        <v>24</v>
      </c>
      <c r="J5" s="2">
        <v>1</v>
      </c>
    </row>
    <row r="6" spans="1:13" x14ac:dyDescent="0.2">
      <c r="A6" s="1" t="s">
        <v>74</v>
      </c>
      <c r="B6" s="6">
        <v>108</v>
      </c>
      <c r="C6" s="6">
        <v>111</v>
      </c>
      <c r="D6" s="6">
        <v>109</v>
      </c>
      <c r="E6" s="7">
        <v>10</v>
      </c>
      <c r="G6" s="2"/>
      <c r="H6" s="2"/>
      <c r="I6" s="2"/>
      <c r="J6" s="2"/>
      <c r="L6" t="s">
        <v>29</v>
      </c>
    </row>
    <row r="7" spans="1:13" x14ac:dyDescent="0.2">
      <c r="A7" s="1" t="s">
        <v>78</v>
      </c>
      <c r="B7" s="6">
        <v>123</v>
      </c>
      <c r="C7" s="6">
        <v>163</v>
      </c>
      <c r="D7" s="6">
        <v>104</v>
      </c>
      <c r="E7" s="7">
        <v>9</v>
      </c>
      <c r="G7" s="2"/>
      <c r="H7" s="2"/>
      <c r="I7" s="2"/>
      <c r="J7" s="2"/>
      <c r="L7" t="s">
        <v>27</v>
      </c>
      <c r="M7">
        <f>SUM(H3:H19)</f>
        <v>3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3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11308333.333333332</v>
      </c>
    </row>
    <row r="11" spans="1:13" x14ac:dyDescent="0.2">
      <c r="G11" s="2"/>
      <c r="H11" s="2"/>
      <c r="I11" s="2"/>
      <c r="J11" s="2"/>
    </row>
    <row r="12" spans="1:13" x14ac:dyDescent="0.2">
      <c r="G12" s="2"/>
      <c r="H12" s="2"/>
      <c r="I12" s="2"/>
      <c r="J12" s="2"/>
    </row>
    <row r="13" spans="1:13" x14ac:dyDescent="0.2">
      <c r="G13" s="2"/>
      <c r="H13" s="2"/>
      <c r="I13" s="2"/>
      <c r="J13" s="2"/>
    </row>
    <row r="14" spans="1:13" x14ac:dyDescent="0.2">
      <c r="G14" s="2"/>
      <c r="H14" s="2"/>
      <c r="I14" s="2"/>
      <c r="J14" s="2"/>
    </row>
    <row r="15" spans="1:13" x14ac:dyDescent="0.2">
      <c r="G15" s="2"/>
      <c r="H15" s="2"/>
      <c r="J15" s="2"/>
    </row>
    <row r="16" spans="1:13" x14ac:dyDescent="0.2">
      <c r="G16" s="2"/>
      <c r="H16" s="2"/>
      <c r="J1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6"/>
  <sheetViews>
    <sheetView workbookViewId="0">
      <selection activeCell="M2" sqref="M2"/>
    </sheetView>
  </sheetViews>
  <sheetFormatPr baseColWidth="10" defaultColWidth="8.83203125" defaultRowHeight="15" x14ac:dyDescent="0.2"/>
  <cols>
    <col min="11" max="11" width="11.6640625" customWidth="1"/>
    <col min="12" max="12" width="12.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346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69</v>
      </c>
      <c r="H3" s="2">
        <v>5</v>
      </c>
      <c r="I3" s="2">
        <v>3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19</v>
      </c>
      <c r="B4" s="6">
        <v>135</v>
      </c>
      <c r="C4" s="6">
        <v>134</v>
      </c>
      <c r="D4" s="6">
        <v>117</v>
      </c>
      <c r="E4" s="7">
        <v>17</v>
      </c>
      <c r="G4" s="2" t="s">
        <v>50</v>
      </c>
      <c r="H4" s="2">
        <v>1</v>
      </c>
      <c r="I4" s="2" t="s">
        <v>24</v>
      </c>
      <c r="J4" s="2">
        <v>1</v>
      </c>
      <c r="L4" s="2" t="s">
        <v>13</v>
      </c>
      <c r="M4">
        <f>(M2*5)</f>
        <v>1730</v>
      </c>
    </row>
    <row r="5" spans="1:13" x14ac:dyDescent="0.2">
      <c r="A5" s="1" t="s">
        <v>54</v>
      </c>
      <c r="B5" s="6">
        <v>81</v>
      </c>
      <c r="C5" s="6">
        <v>84</v>
      </c>
      <c r="D5" s="6">
        <v>75</v>
      </c>
      <c r="E5" s="7">
        <v>11</v>
      </c>
      <c r="G5" s="2" t="s">
        <v>71</v>
      </c>
      <c r="H5" s="2">
        <v>1</v>
      </c>
      <c r="I5" s="2" t="s">
        <v>24</v>
      </c>
      <c r="J5" s="2">
        <v>1</v>
      </c>
    </row>
    <row r="6" spans="1:13" x14ac:dyDescent="0.2">
      <c r="A6" s="1" t="s">
        <v>59</v>
      </c>
      <c r="B6" s="6">
        <v>69</v>
      </c>
      <c r="C6" s="6">
        <v>73</v>
      </c>
      <c r="D6" s="6">
        <v>85</v>
      </c>
      <c r="E6" s="7">
        <v>13</v>
      </c>
      <c r="G6" s="2" t="s">
        <v>22</v>
      </c>
      <c r="H6" s="2">
        <v>1</v>
      </c>
      <c r="I6" s="2" t="s">
        <v>24</v>
      </c>
      <c r="J6" s="2">
        <v>1</v>
      </c>
      <c r="L6" t="s">
        <v>29</v>
      </c>
    </row>
    <row r="7" spans="1:13" x14ac:dyDescent="0.2">
      <c r="A7" s="1" t="s">
        <v>73</v>
      </c>
      <c r="B7" s="6">
        <v>109</v>
      </c>
      <c r="C7" s="6">
        <v>137</v>
      </c>
      <c r="D7" s="6">
        <v>117</v>
      </c>
      <c r="E7" s="7">
        <v>13</v>
      </c>
      <c r="G7" s="2" t="s">
        <v>66</v>
      </c>
      <c r="H7" s="2">
        <v>1</v>
      </c>
      <c r="I7" s="2" t="s">
        <v>24</v>
      </c>
      <c r="J7" s="2">
        <v>1</v>
      </c>
      <c r="L7" t="s">
        <v>27</v>
      </c>
      <c r="M7">
        <f>SUM(H3:H19)</f>
        <v>9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5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10133333.333333332</v>
      </c>
    </row>
    <row r="11" spans="1:13" x14ac:dyDescent="0.2">
      <c r="G11" s="2"/>
      <c r="H11" s="2"/>
      <c r="I11" s="2"/>
      <c r="J11" s="2"/>
    </row>
    <row r="12" spans="1:13" x14ac:dyDescent="0.2">
      <c r="G12" s="2"/>
      <c r="H12" s="2"/>
      <c r="I12" s="2"/>
      <c r="J12" s="2"/>
    </row>
    <row r="13" spans="1:13" x14ac:dyDescent="0.2">
      <c r="G13" s="2"/>
      <c r="H13" s="2"/>
      <c r="I13" s="2"/>
      <c r="J13" s="2"/>
    </row>
    <row r="14" spans="1:13" x14ac:dyDescent="0.2">
      <c r="G14" s="2"/>
      <c r="H14" s="2"/>
      <c r="I14" s="2"/>
      <c r="J14" s="2"/>
    </row>
    <row r="15" spans="1:13" x14ac:dyDescent="0.2">
      <c r="G15" s="2"/>
      <c r="H15" s="2"/>
      <c r="J15" s="2"/>
    </row>
    <row r="16" spans="1:13" x14ac:dyDescent="0.2">
      <c r="G16" s="2"/>
      <c r="H16" s="2"/>
      <c r="J1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N5" sqref="N5"/>
    </sheetView>
  </sheetViews>
  <sheetFormatPr baseColWidth="10" defaultColWidth="8.83203125" defaultRowHeight="15" x14ac:dyDescent="0.2"/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642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68</v>
      </c>
      <c r="H3" s="2">
        <v>3</v>
      </c>
      <c r="I3" s="2">
        <v>6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36</v>
      </c>
      <c r="B4" s="6">
        <v>81</v>
      </c>
      <c r="C4" s="6">
        <v>72</v>
      </c>
      <c r="D4" s="6">
        <v>69</v>
      </c>
      <c r="E4" s="7">
        <v>6</v>
      </c>
      <c r="G4" s="2"/>
      <c r="H4" s="2"/>
      <c r="I4" s="2"/>
      <c r="J4" s="2"/>
      <c r="L4" s="2" t="s">
        <v>13</v>
      </c>
      <c r="M4">
        <f>(M2*5)</f>
        <v>3210</v>
      </c>
    </row>
    <row r="5" spans="1:13" x14ac:dyDescent="0.2">
      <c r="A5" s="1" t="s">
        <v>52</v>
      </c>
      <c r="B5" s="6">
        <v>73</v>
      </c>
      <c r="C5" s="6">
        <v>94</v>
      </c>
      <c r="D5" s="6">
        <v>85</v>
      </c>
      <c r="E5" s="7">
        <v>8</v>
      </c>
      <c r="G5" s="2"/>
      <c r="H5" s="2"/>
      <c r="I5" s="2"/>
      <c r="J5" s="2"/>
    </row>
    <row r="6" spans="1:13" x14ac:dyDescent="0.2">
      <c r="A6" s="1" t="s">
        <v>56</v>
      </c>
      <c r="B6" s="6">
        <v>106</v>
      </c>
      <c r="C6" s="6">
        <v>97</v>
      </c>
      <c r="D6" s="6">
        <v>95</v>
      </c>
      <c r="E6" s="7">
        <v>6</v>
      </c>
      <c r="G6" s="2"/>
      <c r="H6" s="2"/>
      <c r="I6" s="2"/>
      <c r="J6" s="2"/>
      <c r="L6" t="s">
        <v>29</v>
      </c>
    </row>
    <row r="7" spans="1:13" x14ac:dyDescent="0.2">
      <c r="A7" s="1" t="s">
        <v>79</v>
      </c>
      <c r="B7" s="6">
        <v>143</v>
      </c>
      <c r="C7" s="6">
        <v>108</v>
      </c>
      <c r="D7" s="6">
        <v>130</v>
      </c>
      <c r="E7" s="7">
        <v>15</v>
      </c>
      <c r="G7" s="2"/>
      <c r="H7" s="2"/>
      <c r="I7" s="2"/>
      <c r="J7" s="2"/>
      <c r="L7" t="s">
        <v>27</v>
      </c>
      <c r="M7">
        <f>SUM(H3:H19)</f>
        <v>3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1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9608333.3333333321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"/>
  <sheetViews>
    <sheetView workbookViewId="0">
      <selection activeCell="H16" sqref="H16"/>
    </sheetView>
  </sheetViews>
  <sheetFormatPr baseColWidth="10" defaultColWidth="8.83203125" defaultRowHeight="15" x14ac:dyDescent="0.2"/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708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53</v>
      </c>
      <c r="H3" s="2">
        <v>2</v>
      </c>
      <c r="I3" s="2">
        <v>7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54</v>
      </c>
      <c r="B4" s="6">
        <v>62</v>
      </c>
      <c r="C4" s="6">
        <v>64</v>
      </c>
      <c r="D4" s="6">
        <v>57</v>
      </c>
      <c r="E4" s="7">
        <v>8</v>
      </c>
      <c r="G4" s="2" t="s">
        <v>9</v>
      </c>
      <c r="H4" s="2">
        <v>1</v>
      </c>
      <c r="I4" s="2" t="s">
        <v>24</v>
      </c>
      <c r="J4" s="2">
        <v>1</v>
      </c>
      <c r="L4" s="2" t="s">
        <v>13</v>
      </c>
      <c r="M4">
        <f>(M2*5)</f>
        <v>3540</v>
      </c>
    </row>
    <row r="5" spans="1:13" x14ac:dyDescent="0.2">
      <c r="A5" s="1" t="s">
        <v>74</v>
      </c>
      <c r="B5" s="6">
        <v>63</v>
      </c>
      <c r="C5" s="6">
        <v>78</v>
      </c>
      <c r="D5" s="6">
        <v>76</v>
      </c>
      <c r="E5" s="7">
        <v>5</v>
      </c>
      <c r="G5" s="2" t="s">
        <v>11</v>
      </c>
      <c r="H5" s="2">
        <v>1</v>
      </c>
      <c r="I5" s="2" t="s">
        <v>24</v>
      </c>
      <c r="J5" s="2">
        <v>1</v>
      </c>
    </row>
    <row r="6" spans="1:13" x14ac:dyDescent="0.2">
      <c r="A6" s="1" t="s">
        <v>41</v>
      </c>
      <c r="B6" s="6">
        <v>72</v>
      </c>
      <c r="C6" s="6">
        <v>72</v>
      </c>
      <c r="D6" s="6">
        <v>54</v>
      </c>
      <c r="E6" s="7">
        <v>7</v>
      </c>
      <c r="G6" s="2" t="s">
        <v>75</v>
      </c>
      <c r="H6" s="2">
        <v>1</v>
      </c>
      <c r="I6" s="2" t="s">
        <v>24</v>
      </c>
      <c r="J6" s="2">
        <v>1</v>
      </c>
      <c r="L6" t="s">
        <v>29</v>
      </c>
    </row>
    <row r="7" spans="1:13" x14ac:dyDescent="0.2">
      <c r="A7" s="1" t="s">
        <v>66</v>
      </c>
      <c r="B7" s="6">
        <v>97</v>
      </c>
      <c r="C7" s="6">
        <v>89</v>
      </c>
      <c r="D7" s="6">
        <v>107</v>
      </c>
      <c r="E7" s="7">
        <v>6</v>
      </c>
      <c r="G7" s="2" t="s">
        <v>22</v>
      </c>
      <c r="H7" s="2">
        <v>2</v>
      </c>
      <c r="I7" s="2" t="s">
        <v>86</v>
      </c>
      <c r="J7" s="2">
        <v>2</v>
      </c>
      <c r="L7" t="s">
        <v>27</v>
      </c>
      <c r="M7">
        <f>SUM(H3:H19)</f>
        <v>7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6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7425000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"/>
  <sheetViews>
    <sheetView workbookViewId="0">
      <selection activeCell="M5" sqref="M5"/>
    </sheetView>
  </sheetViews>
  <sheetFormatPr baseColWidth="10" defaultColWidth="8.83203125" defaultRowHeight="15" x14ac:dyDescent="0.2"/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 t="s">
        <v>83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53</v>
      </c>
      <c r="H3" s="2">
        <v>1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33</v>
      </c>
      <c r="B4" s="6">
        <v>80</v>
      </c>
      <c r="C4" s="6">
        <v>69</v>
      </c>
      <c r="D4" s="6">
        <v>57</v>
      </c>
      <c r="E4" s="7">
        <v>4</v>
      </c>
      <c r="G4" s="2" t="s">
        <v>60</v>
      </c>
      <c r="H4" s="2">
        <v>1</v>
      </c>
      <c r="I4" s="2" t="s">
        <v>24</v>
      </c>
      <c r="J4" s="2">
        <v>1</v>
      </c>
      <c r="L4" s="2" t="s">
        <v>13</v>
      </c>
      <c r="M4" t="s">
        <v>83</v>
      </c>
    </row>
    <row r="5" spans="1:13" x14ac:dyDescent="0.2">
      <c r="A5" s="1" t="s">
        <v>55</v>
      </c>
      <c r="B5" s="6">
        <v>77</v>
      </c>
      <c r="C5" s="6">
        <v>91</v>
      </c>
      <c r="D5" s="6">
        <v>87</v>
      </c>
      <c r="E5" s="7">
        <v>7</v>
      </c>
      <c r="G5" s="2"/>
      <c r="H5" s="2"/>
      <c r="I5" s="2"/>
      <c r="J5" s="2"/>
    </row>
    <row r="6" spans="1:13" x14ac:dyDescent="0.2">
      <c r="A6" s="1" t="s">
        <v>40</v>
      </c>
      <c r="B6" s="6">
        <v>66</v>
      </c>
      <c r="C6" s="6">
        <v>73</v>
      </c>
      <c r="D6" s="6">
        <v>74</v>
      </c>
      <c r="E6" s="7">
        <v>6</v>
      </c>
      <c r="G6" s="2"/>
      <c r="H6" s="2"/>
      <c r="I6" s="2"/>
      <c r="J6" s="2"/>
      <c r="L6" t="s">
        <v>29</v>
      </c>
    </row>
    <row r="7" spans="1:13" x14ac:dyDescent="0.2">
      <c r="A7" s="1" t="s">
        <v>64</v>
      </c>
      <c r="B7" s="6">
        <v>106</v>
      </c>
      <c r="C7" s="6">
        <v>113</v>
      </c>
      <c r="D7" s="6">
        <v>110</v>
      </c>
      <c r="E7" s="7">
        <v>15</v>
      </c>
      <c r="G7" s="2"/>
      <c r="H7" s="2"/>
      <c r="I7" s="2"/>
      <c r="J7" s="2"/>
      <c r="L7" t="s">
        <v>27</v>
      </c>
      <c r="M7">
        <f>SUM(H3:H19)</f>
        <v>2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2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8358333.333333333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"/>
  <sheetViews>
    <sheetView workbookViewId="0">
      <selection activeCell="M4" sqref="M4"/>
    </sheetView>
  </sheetViews>
  <sheetFormatPr baseColWidth="10" defaultColWidth="8.83203125" defaultRowHeight="15" x14ac:dyDescent="0.2"/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1">
        <f>384*2</f>
        <v>768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/>
      <c r="H3" s="2"/>
      <c r="I3" s="2"/>
      <c r="J3" s="2"/>
      <c r="L3" s="2" t="s">
        <v>14</v>
      </c>
      <c r="M3" s="2">
        <v>200</v>
      </c>
    </row>
    <row r="4" spans="1:13" x14ac:dyDescent="0.2">
      <c r="A4" s="1" t="s">
        <v>48</v>
      </c>
      <c r="B4" s="6">
        <v>61</v>
      </c>
      <c r="C4" s="6">
        <v>47</v>
      </c>
      <c r="D4" s="6">
        <v>43</v>
      </c>
      <c r="E4" s="7">
        <v>5</v>
      </c>
      <c r="G4" s="2"/>
      <c r="H4" s="2"/>
      <c r="I4" s="2"/>
      <c r="J4" s="2"/>
      <c r="L4" s="2" t="s">
        <v>13</v>
      </c>
      <c r="M4">
        <f>(M2*5)</f>
        <v>3840</v>
      </c>
    </row>
    <row r="5" spans="1:13" x14ac:dyDescent="0.2">
      <c r="A5" s="1" t="s">
        <v>56</v>
      </c>
      <c r="B5" s="6">
        <v>47</v>
      </c>
      <c r="C5" s="6">
        <v>66</v>
      </c>
      <c r="D5" s="6">
        <v>89</v>
      </c>
      <c r="E5" s="7">
        <v>2</v>
      </c>
      <c r="G5" s="2"/>
      <c r="H5" s="2"/>
      <c r="I5" s="2"/>
      <c r="J5" s="2"/>
    </row>
    <row r="6" spans="1:13" x14ac:dyDescent="0.2">
      <c r="A6" s="1" t="s">
        <v>60</v>
      </c>
      <c r="B6" s="6">
        <v>75</v>
      </c>
      <c r="C6" s="6">
        <v>57</v>
      </c>
      <c r="D6" s="6">
        <v>45</v>
      </c>
      <c r="E6" s="7">
        <v>3</v>
      </c>
      <c r="G6" s="2"/>
      <c r="H6" s="2"/>
      <c r="I6" s="2"/>
      <c r="J6" s="2"/>
      <c r="L6" t="s">
        <v>29</v>
      </c>
    </row>
    <row r="7" spans="1:13" x14ac:dyDescent="0.2">
      <c r="A7" s="1" t="s">
        <v>10</v>
      </c>
      <c r="B7" s="6">
        <v>49</v>
      </c>
      <c r="C7" s="6">
        <v>50</v>
      </c>
      <c r="D7" s="6">
        <v>50</v>
      </c>
      <c r="E7" s="7">
        <v>6</v>
      </c>
      <c r="G7" s="2"/>
      <c r="H7" s="2"/>
      <c r="I7" s="2"/>
      <c r="J7" s="2"/>
      <c r="L7" t="s">
        <v>27</v>
      </c>
      <c r="M7">
        <f>SUM(H3:H19)</f>
        <v>0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0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5658333.333333334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"/>
  <sheetViews>
    <sheetView workbookViewId="0">
      <selection activeCell="M17" sqref="M17"/>
    </sheetView>
  </sheetViews>
  <sheetFormatPr baseColWidth="10" defaultColWidth="8.83203125" defaultRowHeight="15" x14ac:dyDescent="0.2"/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f>407*2</f>
        <v>814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48</v>
      </c>
      <c r="H3" s="2">
        <v>1</v>
      </c>
      <c r="I3" s="2" t="s">
        <v>24</v>
      </c>
      <c r="J3" s="2">
        <v>0</v>
      </c>
      <c r="L3" s="2" t="s">
        <v>14</v>
      </c>
      <c r="M3" s="2">
        <v>200</v>
      </c>
    </row>
    <row r="4" spans="1:13" x14ac:dyDescent="0.2">
      <c r="A4" s="1" t="s">
        <v>36</v>
      </c>
      <c r="B4" s="6">
        <v>58</v>
      </c>
      <c r="C4" s="6">
        <v>66</v>
      </c>
      <c r="D4" s="6">
        <v>57</v>
      </c>
      <c r="E4" s="7">
        <v>5</v>
      </c>
      <c r="G4" s="2"/>
      <c r="H4" s="2"/>
      <c r="I4" s="2"/>
      <c r="J4" s="2"/>
      <c r="L4" s="2" t="s">
        <v>13</v>
      </c>
      <c r="M4">
        <f>(M2*5)</f>
        <v>4070</v>
      </c>
    </row>
    <row r="5" spans="1:13" x14ac:dyDescent="0.2">
      <c r="A5" s="1" t="s">
        <v>58</v>
      </c>
      <c r="B5" s="6">
        <v>63</v>
      </c>
      <c r="C5" s="6">
        <v>64</v>
      </c>
      <c r="D5" s="6">
        <v>66</v>
      </c>
      <c r="E5" s="7">
        <v>8</v>
      </c>
      <c r="G5" s="2"/>
      <c r="H5" s="2"/>
      <c r="I5" s="2"/>
      <c r="J5" s="2"/>
    </row>
    <row r="6" spans="1:13" x14ac:dyDescent="0.2">
      <c r="A6" s="1" t="s">
        <v>73</v>
      </c>
      <c r="B6" s="6">
        <v>43</v>
      </c>
      <c r="C6" s="6">
        <v>63</v>
      </c>
      <c r="D6" s="6">
        <v>71</v>
      </c>
      <c r="E6" s="7">
        <v>3</v>
      </c>
      <c r="G6" s="2"/>
      <c r="H6" s="2"/>
      <c r="I6" s="2"/>
      <c r="J6" s="2"/>
      <c r="L6" t="s">
        <v>29</v>
      </c>
    </row>
    <row r="7" spans="1:13" x14ac:dyDescent="0.2">
      <c r="A7" s="1" t="s">
        <v>25</v>
      </c>
      <c r="B7" s="6">
        <v>74</v>
      </c>
      <c r="C7" s="6">
        <v>83</v>
      </c>
      <c r="D7" s="6">
        <v>76</v>
      </c>
      <c r="E7" s="7">
        <v>4</v>
      </c>
      <c r="G7" s="2"/>
      <c r="H7" s="2"/>
      <c r="I7" s="2"/>
      <c r="J7" s="2"/>
      <c r="L7" t="s">
        <v>27</v>
      </c>
      <c r="M7">
        <f>SUM(H3:H19)</f>
        <v>1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0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6533333.333333333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opLeftCell="B1" workbookViewId="0">
      <selection activeCell="K7" sqref="K7"/>
    </sheetView>
  </sheetViews>
  <sheetFormatPr baseColWidth="10" defaultColWidth="8.83203125" defaultRowHeight="15" x14ac:dyDescent="0.2"/>
  <cols>
    <col min="1" max="1" width="10.5" customWidth="1"/>
    <col min="2" max="4" width="8.6640625" customWidth="1"/>
    <col min="10" max="10" width="15.5" customWidth="1"/>
    <col min="11" max="11" width="10" customWidth="1"/>
  </cols>
  <sheetData>
    <row r="1" spans="1:11" x14ac:dyDescent="0.2">
      <c r="A1" t="s">
        <v>16</v>
      </c>
      <c r="E1" s="2"/>
      <c r="F1" s="2" t="s">
        <v>17</v>
      </c>
      <c r="G1" s="2"/>
      <c r="H1" s="2"/>
      <c r="J1" s="2" t="s">
        <v>12</v>
      </c>
      <c r="K1" s="2"/>
    </row>
    <row r="2" spans="1:11" x14ac:dyDescent="0.2">
      <c r="A2" s="1"/>
      <c r="B2" s="1" t="s">
        <v>6</v>
      </c>
      <c r="C2" s="1"/>
      <c r="D2" s="1"/>
      <c r="E2" s="2"/>
      <c r="F2" s="1" t="s">
        <v>5</v>
      </c>
      <c r="G2" s="1" t="s">
        <v>18</v>
      </c>
      <c r="H2" s="1" t="s">
        <v>26</v>
      </c>
      <c r="J2" s="2" t="s">
        <v>15</v>
      </c>
      <c r="K2" s="2">
        <v>111</v>
      </c>
    </row>
    <row r="3" spans="1:11" x14ac:dyDescent="0.2">
      <c r="A3" s="1" t="s">
        <v>5</v>
      </c>
      <c r="B3" s="1">
        <v>5</v>
      </c>
      <c r="C3" s="1">
        <v>6</v>
      </c>
      <c r="D3" s="1">
        <v>7</v>
      </c>
      <c r="E3" s="2"/>
      <c r="F3" s="2" t="s">
        <v>19</v>
      </c>
      <c r="G3" s="2">
        <v>1</v>
      </c>
      <c r="H3" s="2" t="s">
        <v>24</v>
      </c>
      <c r="J3" s="2" t="s">
        <v>14</v>
      </c>
      <c r="K3" s="2">
        <v>40</v>
      </c>
    </row>
    <row r="4" spans="1:11" x14ac:dyDescent="0.2">
      <c r="A4" s="1" t="s">
        <v>7</v>
      </c>
      <c r="B4">
        <v>112</v>
      </c>
      <c r="C4">
        <v>17</v>
      </c>
      <c r="D4">
        <v>1</v>
      </c>
      <c r="E4" s="2"/>
      <c r="F4" s="2" t="s">
        <v>20</v>
      </c>
      <c r="G4" s="2">
        <v>2</v>
      </c>
      <c r="H4" s="2">
        <v>8</v>
      </c>
      <c r="J4" s="2" t="s">
        <v>13</v>
      </c>
      <c r="K4">
        <f>(K2*25)</f>
        <v>2775</v>
      </c>
    </row>
    <row r="5" spans="1:11" x14ac:dyDescent="0.2">
      <c r="A5" s="1" t="s">
        <v>8</v>
      </c>
      <c r="B5">
        <v>90</v>
      </c>
      <c r="C5">
        <v>21</v>
      </c>
      <c r="D5">
        <v>1</v>
      </c>
      <c r="E5" s="2"/>
      <c r="F5" s="2" t="s">
        <v>21</v>
      </c>
      <c r="G5" s="2">
        <v>5</v>
      </c>
      <c r="H5" s="2">
        <v>2</v>
      </c>
    </row>
    <row r="6" spans="1:11" x14ac:dyDescent="0.2">
      <c r="A6" s="1" t="s">
        <v>9</v>
      </c>
      <c r="B6">
        <v>113</v>
      </c>
      <c r="C6">
        <v>16</v>
      </c>
      <c r="D6">
        <v>0</v>
      </c>
      <c r="E6" s="2"/>
      <c r="F6" s="2" t="s">
        <v>22</v>
      </c>
      <c r="G6" s="2">
        <v>1</v>
      </c>
      <c r="H6" s="2" t="s">
        <v>24</v>
      </c>
      <c r="J6" t="s">
        <v>29</v>
      </c>
    </row>
    <row r="7" spans="1:11" x14ac:dyDescent="0.2">
      <c r="A7" s="1" t="s">
        <v>11</v>
      </c>
      <c r="B7">
        <v>113</v>
      </c>
      <c r="C7">
        <v>22</v>
      </c>
      <c r="D7">
        <v>1</v>
      </c>
      <c r="F7" s="2" t="s">
        <v>23</v>
      </c>
      <c r="G7" s="2">
        <v>1</v>
      </c>
      <c r="H7" s="2" t="s">
        <v>24</v>
      </c>
      <c r="J7" t="s">
        <v>27</v>
      </c>
      <c r="K7">
        <v>10</v>
      </c>
    </row>
    <row r="8" spans="1:11" x14ac:dyDescent="0.2">
      <c r="A8" s="1" t="s">
        <v>10</v>
      </c>
      <c r="B8">
        <v>14</v>
      </c>
      <c r="C8">
        <v>0</v>
      </c>
      <c r="D8">
        <v>0</v>
      </c>
      <c r="F8" s="2" t="s">
        <v>25</v>
      </c>
      <c r="G8" s="2">
        <v>1</v>
      </c>
      <c r="H8" s="2" t="s">
        <v>24</v>
      </c>
      <c r="J8" t="s">
        <v>28</v>
      </c>
      <c r="K8">
        <v>6</v>
      </c>
    </row>
    <row r="9" spans="1:11" x14ac:dyDescent="0.2">
      <c r="F9" s="2"/>
      <c r="G9" s="2"/>
      <c r="H9" s="2"/>
    </row>
    <row r="10" spans="1:11" x14ac:dyDescent="0.2">
      <c r="F10" s="2"/>
      <c r="G10" s="2"/>
      <c r="H10" s="2"/>
      <c r="J10" t="s">
        <v>2</v>
      </c>
      <c r="K10" s="8">
        <f>(AVERAGE(B4:B8)*100000)</f>
        <v>8840000</v>
      </c>
    </row>
    <row r="11" spans="1:11" x14ac:dyDescent="0.2">
      <c r="F11" s="2"/>
      <c r="G11" s="2"/>
      <c r="H11" s="2"/>
    </row>
    <row r="12" spans="1:11" x14ac:dyDescent="0.2">
      <c r="F12" s="2"/>
      <c r="G12" s="2"/>
      <c r="H12" s="2"/>
    </row>
    <row r="13" spans="1:11" x14ac:dyDescent="0.2">
      <c r="F13" s="2"/>
      <c r="G13" s="2"/>
      <c r="H13" s="2"/>
    </row>
    <row r="14" spans="1:11" x14ac:dyDescent="0.2">
      <c r="F14" s="2"/>
      <c r="G14" s="2"/>
      <c r="H14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sqref="A1:N13"/>
    </sheetView>
  </sheetViews>
  <sheetFormatPr baseColWidth="10" defaultColWidth="8.83203125" defaultRowHeight="15" x14ac:dyDescent="0.2"/>
  <cols>
    <col min="11" max="11" width="10.83203125" customWidth="1"/>
    <col min="12" max="12" width="14.164062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 t="s">
        <v>83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2" t="s">
        <v>36</v>
      </c>
      <c r="H3" s="2">
        <v>1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33</v>
      </c>
      <c r="B4" s="6">
        <v>118</v>
      </c>
      <c r="C4" s="6">
        <v>91</v>
      </c>
      <c r="D4" s="6">
        <v>102</v>
      </c>
      <c r="E4" s="7">
        <v>14</v>
      </c>
      <c r="G4" s="2" t="s">
        <v>37</v>
      </c>
      <c r="H4" s="2">
        <v>1</v>
      </c>
      <c r="I4" s="2" t="s">
        <v>24</v>
      </c>
      <c r="J4">
        <v>1</v>
      </c>
      <c r="L4" s="2" t="s">
        <v>13</v>
      </c>
      <c r="M4" t="s">
        <v>83</v>
      </c>
    </row>
    <row r="5" spans="1:13" x14ac:dyDescent="0.2">
      <c r="A5" s="1" t="s">
        <v>34</v>
      </c>
      <c r="B5" s="6">
        <v>226</v>
      </c>
      <c r="C5" s="6">
        <v>202</v>
      </c>
      <c r="D5" s="6">
        <v>209</v>
      </c>
      <c r="E5" s="7">
        <v>27</v>
      </c>
      <c r="G5" s="2" t="s">
        <v>38</v>
      </c>
      <c r="H5" s="2">
        <v>1</v>
      </c>
      <c r="I5" s="2" t="s">
        <v>24</v>
      </c>
      <c r="J5">
        <v>1</v>
      </c>
    </row>
    <row r="6" spans="1:13" x14ac:dyDescent="0.2">
      <c r="A6" s="1" t="s">
        <v>22</v>
      </c>
      <c r="B6" s="6">
        <v>187</v>
      </c>
      <c r="C6" s="6">
        <v>206</v>
      </c>
      <c r="D6" s="6">
        <v>207</v>
      </c>
      <c r="E6" s="7">
        <v>33</v>
      </c>
      <c r="G6" s="2" t="s">
        <v>39</v>
      </c>
      <c r="H6" s="2">
        <v>2</v>
      </c>
      <c r="I6" s="2">
        <v>5</v>
      </c>
      <c r="J6" s="2">
        <v>1</v>
      </c>
      <c r="L6" t="s">
        <v>29</v>
      </c>
    </row>
    <row r="7" spans="1:13" x14ac:dyDescent="0.2">
      <c r="A7" s="1" t="s">
        <v>35</v>
      </c>
      <c r="B7" s="6">
        <v>178</v>
      </c>
      <c r="C7" s="6">
        <v>187</v>
      </c>
      <c r="D7" s="6">
        <v>149</v>
      </c>
      <c r="E7" s="7">
        <v>30</v>
      </c>
      <c r="G7" s="2" t="s">
        <v>40</v>
      </c>
      <c r="H7" s="2">
        <v>1</v>
      </c>
      <c r="I7" s="2" t="s">
        <v>24</v>
      </c>
      <c r="J7" s="2">
        <v>1</v>
      </c>
      <c r="L7" t="s">
        <v>27</v>
      </c>
      <c r="M7">
        <v>13</v>
      </c>
    </row>
    <row r="8" spans="1:13" x14ac:dyDescent="0.2">
      <c r="A8" s="1"/>
      <c r="B8" s="6"/>
      <c r="C8" s="6"/>
      <c r="D8" s="6"/>
      <c r="G8" s="2" t="s">
        <v>41</v>
      </c>
      <c r="H8" s="2">
        <v>3</v>
      </c>
      <c r="I8" s="2">
        <v>4</v>
      </c>
      <c r="J8" s="2">
        <v>1</v>
      </c>
      <c r="L8" t="s">
        <v>28</v>
      </c>
      <c r="M8">
        <v>9</v>
      </c>
    </row>
    <row r="9" spans="1:13" x14ac:dyDescent="0.2">
      <c r="G9" s="2" t="s">
        <v>25</v>
      </c>
      <c r="H9" s="2">
        <v>2</v>
      </c>
      <c r="I9">
        <v>2</v>
      </c>
      <c r="J9" s="2">
        <v>1</v>
      </c>
    </row>
    <row r="10" spans="1:13" x14ac:dyDescent="0.2">
      <c r="G10" s="2" t="s">
        <v>42</v>
      </c>
      <c r="H10" s="2">
        <v>1</v>
      </c>
      <c r="I10" t="s">
        <v>24</v>
      </c>
      <c r="J10" s="2">
        <v>1</v>
      </c>
      <c r="L10" t="s">
        <v>2</v>
      </c>
      <c r="M10" s="8">
        <f>(AVERAGE(B4:D7)*100000)</f>
        <v>17183333.333333336</v>
      </c>
    </row>
    <row r="11" spans="1:13" x14ac:dyDescent="0.2">
      <c r="G11" s="2" t="s">
        <v>43</v>
      </c>
      <c r="H11" s="2">
        <v>1</v>
      </c>
      <c r="I11" t="s">
        <v>24</v>
      </c>
      <c r="J11" s="2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activeCell="I15" sqref="I15"/>
    </sheetView>
  </sheetViews>
  <sheetFormatPr baseColWidth="10" defaultColWidth="8.83203125" defaultRowHeight="15" x14ac:dyDescent="0.2"/>
  <cols>
    <col min="11" max="11" width="11.6640625" customWidth="1"/>
    <col min="12" max="12" width="12.33203125" customWidth="1"/>
    <col min="13" max="13" width="9.83203125" bestFit="1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 t="s">
        <v>83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19</v>
      </c>
      <c r="H3" s="2">
        <v>2</v>
      </c>
      <c r="I3" s="2">
        <v>2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44</v>
      </c>
      <c r="B4" s="6">
        <v>96</v>
      </c>
      <c r="C4" s="6">
        <v>118</v>
      </c>
      <c r="D4" s="6">
        <v>126</v>
      </c>
      <c r="E4" s="7">
        <v>16</v>
      </c>
      <c r="G4" s="2" t="s">
        <v>47</v>
      </c>
      <c r="H4" s="2">
        <v>3</v>
      </c>
      <c r="I4" s="2">
        <v>7</v>
      </c>
      <c r="J4" s="2">
        <v>1</v>
      </c>
      <c r="L4" s="2" t="s">
        <v>13</v>
      </c>
      <c r="M4" t="s">
        <v>83</v>
      </c>
    </row>
    <row r="5" spans="1:13" x14ac:dyDescent="0.2">
      <c r="A5" s="1" t="s">
        <v>45</v>
      </c>
      <c r="B5" s="6">
        <v>99</v>
      </c>
      <c r="C5" s="6">
        <v>104</v>
      </c>
      <c r="D5" s="6">
        <v>107</v>
      </c>
      <c r="E5" s="7">
        <v>15</v>
      </c>
      <c r="G5" s="2" t="s">
        <v>48</v>
      </c>
      <c r="H5" s="2">
        <v>2</v>
      </c>
      <c r="I5" s="2">
        <v>6</v>
      </c>
      <c r="J5" s="2">
        <v>1</v>
      </c>
    </row>
    <row r="6" spans="1:13" x14ac:dyDescent="0.2">
      <c r="A6" s="1" t="s">
        <v>11</v>
      </c>
      <c r="B6" s="6">
        <v>155</v>
      </c>
      <c r="C6" s="6">
        <v>157</v>
      </c>
      <c r="D6" s="6">
        <v>157</v>
      </c>
      <c r="E6" s="7">
        <v>28</v>
      </c>
      <c r="G6" s="2" t="s">
        <v>49</v>
      </c>
      <c r="H6" s="2">
        <v>3</v>
      </c>
      <c r="I6" s="2">
        <v>5</v>
      </c>
      <c r="J6" s="2">
        <v>2</v>
      </c>
      <c r="L6" t="s">
        <v>29</v>
      </c>
    </row>
    <row r="7" spans="1:13" x14ac:dyDescent="0.2">
      <c r="A7" s="1" t="s">
        <v>46</v>
      </c>
      <c r="B7" s="6">
        <v>173</v>
      </c>
      <c r="C7" s="6">
        <v>177</v>
      </c>
      <c r="D7" s="6">
        <v>142</v>
      </c>
      <c r="E7" s="7">
        <v>16</v>
      </c>
      <c r="G7" s="2" t="s">
        <v>50</v>
      </c>
      <c r="H7" s="2">
        <v>5</v>
      </c>
      <c r="I7" s="2">
        <v>7</v>
      </c>
      <c r="J7" s="2">
        <v>1</v>
      </c>
      <c r="L7" t="s">
        <v>27</v>
      </c>
      <c r="M7">
        <f>SUM(H3:H19)</f>
        <v>61</v>
      </c>
    </row>
    <row r="8" spans="1:13" x14ac:dyDescent="0.2">
      <c r="A8" s="1"/>
      <c r="B8" s="6"/>
      <c r="C8" s="6"/>
      <c r="D8" s="6"/>
      <c r="G8" s="2" t="s">
        <v>51</v>
      </c>
      <c r="H8" s="2">
        <v>7</v>
      </c>
      <c r="I8" s="2">
        <v>8</v>
      </c>
      <c r="J8" s="2">
        <v>1</v>
      </c>
      <c r="L8" t="s">
        <v>28</v>
      </c>
      <c r="M8">
        <f>SUM(J3:J19)</f>
        <v>18</v>
      </c>
    </row>
    <row r="9" spans="1:13" x14ac:dyDescent="0.2">
      <c r="G9" s="2" t="s">
        <v>52</v>
      </c>
      <c r="H9" s="2">
        <v>4</v>
      </c>
      <c r="I9" s="2">
        <v>3</v>
      </c>
      <c r="J9" s="2">
        <v>1</v>
      </c>
    </row>
    <row r="10" spans="1:13" x14ac:dyDescent="0.2">
      <c r="G10" s="2" t="s">
        <v>53</v>
      </c>
      <c r="H10" s="2">
        <v>1</v>
      </c>
      <c r="I10" s="2" t="s">
        <v>24</v>
      </c>
      <c r="J10" s="2">
        <v>1</v>
      </c>
      <c r="L10" t="s">
        <v>2</v>
      </c>
      <c r="M10" s="8">
        <f>(AVERAGE(B4:D7)*100000)</f>
        <v>13425000</v>
      </c>
    </row>
    <row r="11" spans="1:13" x14ac:dyDescent="0.2">
      <c r="G11" s="2" t="s">
        <v>54</v>
      </c>
      <c r="H11" s="2">
        <v>1</v>
      </c>
      <c r="I11" s="2" t="s">
        <v>24</v>
      </c>
      <c r="J11" s="2">
        <v>1</v>
      </c>
    </row>
    <row r="12" spans="1:13" x14ac:dyDescent="0.2">
      <c r="G12" s="2" t="s">
        <v>33</v>
      </c>
      <c r="H12" s="2">
        <v>10</v>
      </c>
      <c r="I12" s="2">
        <v>4</v>
      </c>
      <c r="J12" s="2">
        <v>1</v>
      </c>
    </row>
    <row r="13" spans="1:13" x14ac:dyDescent="0.2">
      <c r="G13" s="2" t="s">
        <v>55</v>
      </c>
      <c r="H13" s="2">
        <v>3</v>
      </c>
      <c r="I13" s="2">
        <v>6</v>
      </c>
      <c r="J13" s="2">
        <v>1</v>
      </c>
    </row>
    <row r="14" spans="1:13" x14ac:dyDescent="0.2">
      <c r="G14" s="2" t="s">
        <v>56</v>
      </c>
      <c r="H14" s="2">
        <v>4</v>
      </c>
      <c r="I14" s="2">
        <v>5</v>
      </c>
      <c r="J14" s="2">
        <v>1</v>
      </c>
    </row>
    <row r="15" spans="1:13" x14ac:dyDescent="0.2">
      <c r="G15" s="2" t="s">
        <v>57</v>
      </c>
      <c r="H15" s="2">
        <v>1</v>
      </c>
      <c r="I15" t="s">
        <v>24</v>
      </c>
      <c r="J15" s="2">
        <v>1</v>
      </c>
    </row>
    <row r="16" spans="1:13" x14ac:dyDescent="0.2">
      <c r="G16" s="2" t="s">
        <v>58</v>
      </c>
      <c r="H16" s="2">
        <v>4</v>
      </c>
      <c r="I16">
        <v>5</v>
      </c>
      <c r="J16" s="2">
        <v>1</v>
      </c>
    </row>
    <row r="17" spans="7:10" x14ac:dyDescent="0.2">
      <c r="G17" s="2" t="s">
        <v>59</v>
      </c>
      <c r="H17" s="2">
        <v>2</v>
      </c>
      <c r="I17">
        <v>5</v>
      </c>
      <c r="J17" s="2">
        <v>1</v>
      </c>
    </row>
    <row r="18" spans="7:10" x14ac:dyDescent="0.2">
      <c r="G18" s="2" t="s">
        <v>60</v>
      </c>
      <c r="H18" s="2">
        <v>8</v>
      </c>
      <c r="I18">
        <v>1</v>
      </c>
      <c r="J18" s="2">
        <v>1</v>
      </c>
    </row>
    <row r="19" spans="7:10" x14ac:dyDescent="0.2">
      <c r="G19" s="2" t="s">
        <v>41</v>
      </c>
      <c r="H19" s="2">
        <v>1</v>
      </c>
      <c r="I19" t="s">
        <v>24</v>
      </c>
      <c r="J19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M4" sqref="M4"/>
    </sheetView>
  </sheetViews>
  <sheetFormatPr baseColWidth="10" defaultColWidth="8.83203125" defaultRowHeight="15" x14ac:dyDescent="0.2"/>
  <cols>
    <col min="11" max="11" width="11.6640625" customWidth="1"/>
    <col min="12" max="12" width="12.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317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19</v>
      </c>
      <c r="H3" s="2">
        <v>1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62</v>
      </c>
      <c r="B4" s="6">
        <v>92</v>
      </c>
      <c r="C4" s="6">
        <v>98</v>
      </c>
      <c r="D4" s="6">
        <v>90</v>
      </c>
      <c r="E4" s="7">
        <v>9</v>
      </c>
      <c r="G4" s="2" t="s">
        <v>63</v>
      </c>
      <c r="H4" s="2">
        <v>1</v>
      </c>
      <c r="I4" s="2" t="s">
        <v>24</v>
      </c>
      <c r="J4" s="2">
        <v>1</v>
      </c>
      <c r="L4" s="2" t="s">
        <v>13</v>
      </c>
      <c r="M4">
        <f>(M2*5)</f>
        <v>1585</v>
      </c>
    </row>
    <row r="5" spans="1:13" x14ac:dyDescent="0.2">
      <c r="A5" s="1" t="s">
        <v>9</v>
      </c>
      <c r="B5" s="6">
        <v>89</v>
      </c>
      <c r="C5" s="6">
        <v>79</v>
      </c>
      <c r="D5" s="6">
        <v>95</v>
      </c>
      <c r="E5" s="7">
        <v>13</v>
      </c>
      <c r="G5" s="2" t="s">
        <v>11</v>
      </c>
      <c r="H5" s="2">
        <v>2</v>
      </c>
      <c r="I5" s="2" t="s">
        <v>24</v>
      </c>
      <c r="J5" s="2">
        <v>2</v>
      </c>
    </row>
    <row r="6" spans="1:13" x14ac:dyDescent="0.2">
      <c r="A6" s="1" t="s">
        <v>20</v>
      </c>
      <c r="B6" s="6">
        <v>97</v>
      </c>
      <c r="C6" s="6">
        <v>105</v>
      </c>
      <c r="D6" s="6">
        <v>88</v>
      </c>
      <c r="E6" s="7">
        <v>6</v>
      </c>
      <c r="G6" s="2"/>
      <c r="H6" s="2"/>
      <c r="I6" s="2"/>
      <c r="J6" s="2"/>
      <c r="L6" t="s">
        <v>29</v>
      </c>
    </row>
    <row r="7" spans="1:13" x14ac:dyDescent="0.2">
      <c r="A7" s="1" t="s">
        <v>23</v>
      </c>
      <c r="B7" s="6">
        <v>63</v>
      </c>
      <c r="C7" s="6">
        <v>74</v>
      </c>
      <c r="D7" s="6">
        <v>63</v>
      </c>
      <c r="E7" s="7">
        <v>4</v>
      </c>
      <c r="G7" s="2"/>
      <c r="H7" s="2"/>
      <c r="I7" s="2"/>
      <c r="J7" s="2"/>
      <c r="L7" t="s">
        <v>27</v>
      </c>
      <c r="M7">
        <f>SUM(H3:H19)</f>
        <v>4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4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8608333.3333333321</v>
      </c>
    </row>
    <row r="11" spans="1:13" x14ac:dyDescent="0.2">
      <c r="G11" s="2"/>
      <c r="H11" s="2"/>
      <c r="I11" s="2"/>
      <c r="J11" s="2"/>
    </row>
    <row r="12" spans="1:13" x14ac:dyDescent="0.2">
      <c r="G12" s="2"/>
      <c r="H12" s="2"/>
      <c r="I12" s="2"/>
      <c r="J12" s="2"/>
    </row>
    <row r="13" spans="1:13" x14ac:dyDescent="0.2">
      <c r="G13" s="2"/>
      <c r="H13" s="2"/>
      <c r="I13" s="2"/>
      <c r="J13" s="2"/>
    </row>
    <row r="14" spans="1:13" x14ac:dyDescent="0.2">
      <c r="G14" s="2"/>
      <c r="H14" s="2"/>
      <c r="I14" s="2"/>
      <c r="J14" s="2"/>
    </row>
    <row r="15" spans="1:13" x14ac:dyDescent="0.2">
      <c r="G15" s="2"/>
      <c r="H15" s="2"/>
      <c r="J15" s="2"/>
    </row>
    <row r="16" spans="1:13" x14ac:dyDescent="0.2">
      <c r="G16" s="2"/>
      <c r="H16" s="2"/>
      <c r="J16" s="2"/>
    </row>
    <row r="17" spans="7:10" x14ac:dyDescent="0.2">
      <c r="G17" s="2"/>
      <c r="H17" s="2"/>
      <c r="J17" s="2"/>
    </row>
    <row r="18" spans="7:10" x14ac:dyDescent="0.2">
      <c r="G18" s="2"/>
      <c r="H18" s="2"/>
      <c r="J18" s="2"/>
    </row>
    <row r="19" spans="7:10" x14ac:dyDescent="0.2">
      <c r="G19" s="2"/>
      <c r="H19" s="2"/>
      <c r="J1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workbookViewId="0">
      <selection activeCell="M2" sqref="M2"/>
    </sheetView>
  </sheetViews>
  <sheetFormatPr baseColWidth="10" defaultColWidth="8.83203125" defaultRowHeight="15" x14ac:dyDescent="0.2"/>
  <cols>
    <col min="11" max="11" width="11.6640625" customWidth="1"/>
    <col min="12" max="12" width="12.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330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45</v>
      </c>
      <c r="H3" s="2">
        <v>1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65</v>
      </c>
      <c r="B4" s="6">
        <v>62</v>
      </c>
      <c r="C4" s="6">
        <v>51</v>
      </c>
      <c r="D4" s="6">
        <v>65</v>
      </c>
      <c r="E4" s="7">
        <v>5</v>
      </c>
      <c r="G4" s="2" t="s">
        <v>67</v>
      </c>
      <c r="H4" s="2">
        <v>1</v>
      </c>
      <c r="I4" s="2" t="s">
        <v>24</v>
      </c>
      <c r="J4" s="2">
        <v>1</v>
      </c>
      <c r="L4" s="2" t="s">
        <v>13</v>
      </c>
      <c r="M4">
        <f>(M2*5)</f>
        <v>1650</v>
      </c>
    </row>
    <row r="5" spans="1:13" x14ac:dyDescent="0.2">
      <c r="A5" s="1" t="s">
        <v>34</v>
      </c>
      <c r="B5" s="6">
        <v>59</v>
      </c>
      <c r="C5" s="6">
        <v>67</v>
      </c>
      <c r="D5" s="6">
        <v>80</v>
      </c>
      <c r="E5" s="7">
        <v>5</v>
      </c>
      <c r="G5" s="2"/>
      <c r="H5" s="2"/>
      <c r="I5" s="2"/>
      <c r="J5" s="2"/>
    </row>
    <row r="6" spans="1:13" x14ac:dyDescent="0.2">
      <c r="A6" s="1" t="s">
        <v>22</v>
      </c>
      <c r="B6" s="6">
        <v>76</v>
      </c>
      <c r="C6" s="6">
        <v>71</v>
      </c>
      <c r="D6" s="6">
        <v>100</v>
      </c>
      <c r="E6" s="7">
        <v>7</v>
      </c>
      <c r="G6" s="2"/>
      <c r="H6" s="2"/>
      <c r="I6" s="2"/>
      <c r="J6" s="2"/>
      <c r="L6" t="s">
        <v>29</v>
      </c>
    </row>
    <row r="7" spans="1:13" x14ac:dyDescent="0.2">
      <c r="A7" s="1" t="s">
        <v>66</v>
      </c>
      <c r="B7" s="6">
        <v>86</v>
      </c>
      <c r="C7" s="6">
        <v>108</v>
      </c>
      <c r="D7" s="6">
        <v>80</v>
      </c>
      <c r="E7" s="7">
        <v>10</v>
      </c>
      <c r="G7" s="2"/>
      <c r="H7" s="2"/>
      <c r="I7" s="2"/>
      <c r="J7" s="2"/>
      <c r="L7" t="s">
        <v>27</v>
      </c>
      <c r="M7">
        <f>SUM(H3:H19)</f>
        <v>2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2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7541666.666666667</v>
      </c>
    </row>
    <row r="11" spans="1:13" x14ac:dyDescent="0.2">
      <c r="G11" s="2"/>
      <c r="H11" s="2"/>
      <c r="I11" s="2"/>
      <c r="J11" s="2"/>
    </row>
    <row r="12" spans="1:13" x14ac:dyDescent="0.2">
      <c r="G12" s="2"/>
      <c r="H12" s="2"/>
      <c r="I12" s="2"/>
      <c r="J12" s="2"/>
    </row>
    <row r="13" spans="1:13" x14ac:dyDescent="0.2">
      <c r="G13" s="2"/>
      <c r="H13" s="2"/>
      <c r="I13" s="2"/>
      <c r="J13" s="2"/>
    </row>
    <row r="14" spans="1:13" x14ac:dyDescent="0.2">
      <c r="G14" s="2"/>
      <c r="H14" s="2"/>
      <c r="I14" s="2"/>
      <c r="J14" s="2"/>
    </row>
    <row r="15" spans="1:13" x14ac:dyDescent="0.2">
      <c r="G15" s="2"/>
      <c r="H15" s="2"/>
      <c r="J15" s="2"/>
    </row>
    <row r="16" spans="1:13" x14ac:dyDescent="0.2">
      <c r="G16" s="2"/>
      <c r="H16" s="2"/>
      <c r="J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4"/>
  <sheetViews>
    <sheetView workbookViewId="0">
      <selection activeCell="M9" sqref="M9"/>
    </sheetView>
  </sheetViews>
  <sheetFormatPr baseColWidth="10" defaultColWidth="8.83203125" defaultRowHeight="15" x14ac:dyDescent="0.2"/>
  <cols>
    <col min="11" max="11" width="11.6640625" customWidth="1"/>
    <col min="12" max="12" width="13.3320312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670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44</v>
      </c>
      <c r="H3" s="2">
        <v>4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68</v>
      </c>
      <c r="B4" s="6">
        <v>68</v>
      </c>
      <c r="C4" s="6">
        <v>84</v>
      </c>
      <c r="D4" s="6">
        <v>71</v>
      </c>
      <c r="E4" s="7">
        <v>5</v>
      </c>
      <c r="G4" s="2" t="s">
        <v>69</v>
      </c>
      <c r="H4" s="2">
        <v>8</v>
      </c>
      <c r="I4" s="2" t="s">
        <v>24</v>
      </c>
      <c r="J4" s="2">
        <v>1</v>
      </c>
      <c r="L4" s="2" t="s">
        <v>13</v>
      </c>
      <c r="M4">
        <f>(M2*5)</f>
        <v>3350</v>
      </c>
    </row>
    <row r="5" spans="1:13" x14ac:dyDescent="0.2">
      <c r="A5" s="1" t="s">
        <v>20</v>
      </c>
      <c r="B5" s="6">
        <v>115</v>
      </c>
      <c r="C5" s="6">
        <v>121</v>
      </c>
      <c r="D5" s="6">
        <v>110</v>
      </c>
      <c r="E5" s="7">
        <v>7</v>
      </c>
      <c r="G5" s="2" t="s">
        <v>70</v>
      </c>
      <c r="H5" s="2">
        <v>8</v>
      </c>
      <c r="I5" s="2" t="s">
        <v>24</v>
      </c>
      <c r="J5" s="2">
        <v>1</v>
      </c>
    </row>
    <row r="6" spans="1:13" x14ac:dyDescent="0.2">
      <c r="A6" s="1" t="s">
        <v>67</v>
      </c>
      <c r="B6" s="6">
        <v>87</v>
      </c>
      <c r="C6" s="6">
        <v>98</v>
      </c>
      <c r="D6" s="6">
        <v>115</v>
      </c>
      <c r="E6" s="7">
        <v>11</v>
      </c>
      <c r="G6" s="2" t="s">
        <v>47</v>
      </c>
      <c r="H6" s="2">
        <v>3</v>
      </c>
      <c r="I6" s="2" t="s">
        <v>24</v>
      </c>
      <c r="J6" s="2">
        <v>1</v>
      </c>
      <c r="L6" t="s">
        <v>29</v>
      </c>
    </row>
    <row r="7" spans="1:13" x14ac:dyDescent="0.2">
      <c r="A7" s="1" t="s">
        <v>43</v>
      </c>
      <c r="B7" s="6">
        <v>116</v>
      </c>
      <c r="C7" s="6">
        <v>120</v>
      </c>
      <c r="D7" s="6">
        <v>112</v>
      </c>
      <c r="E7" s="7">
        <v>5</v>
      </c>
      <c r="G7" s="2" t="s">
        <v>48</v>
      </c>
      <c r="H7" s="2">
        <v>6</v>
      </c>
      <c r="I7" s="2" t="s">
        <v>24</v>
      </c>
      <c r="J7" s="2">
        <v>1</v>
      </c>
      <c r="L7" t="s">
        <v>27</v>
      </c>
      <c r="M7">
        <f>SUM(H:H)</f>
        <v>691</v>
      </c>
    </row>
    <row r="8" spans="1:13" x14ac:dyDescent="0.2">
      <c r="A8" s="1"/>
      <c r="B8" s="6"/>
      <c r="C8" s="6"/>
      <c r="D8" s="6"/>
      <c r="G8" s="2" t="s">
        <v>7</v>
      </c>
      <c r="H8" s="2">
        <v>3</v>
      </c>
      <c r="I8" s="2" t="s">
        <v>24</v>
      </c>
      <c r="J8" s="2">
        <v>1</v>
      </c>
      <c r="L8" t="s">
        <v>28</v>
      </c>
      <c r="M8">
        <f>SUM(J3:J54)</f>
        <v>52</v>
      </c>
    </row>
    <row r="9" spans="1:13" x14ac:dyDescent="0.2">
      <c r="G9" s="2" t="s">
        <v>36</v>
      </c>
      <c r="H9" s="2">
        <v>1</v>
      </c>
      <c r="I9" s="2" t="s">
        <v>24</v>
      </c>
      <c r="J9" s="2">
        <v>1</v>
      </c>
    </row>
    <row r="10" spans="1:13" x14ac:dyDescent="0.2">
      <c r="G10" s="2" t="s">
        <v>49</v>
      </c>
      <c r="H10" s="2">
        <v>4</v>
      </c>
      <c r="I10" s="2" t="s">
        <v>24</v>
      </c>
      <c r="J10" s="2">
        <v>1</v>
      </c>
      <c r="L10" t="s">
        <v>2</v>
      </c>
      <c r="M10" s="8">
        <f>(AVERAGE(B4:D7)*100000)</f>
        <v>10141666.666666668</v>
      </c>
    </row>
    <row r="11" spans="1:13" x14ac:dyDescent="0.2">
      <c r="G11" s="2" t="s">
        <v>50</v>
      </c>
      <c r="H11" s="2">
        <v>3</v>
      </c>
      <c r="I11" s="2" t="s">
        <v>24</v>
      </c>
      <c r="J11" s="2">
        <v>1</v>
      </c>
    </row>
    <row r="12" spans="1:13" x14ac:dyDescent="0.2">
      <c r="G12" s="2" t="s">
        <v>51</v>
      </c>
      <c r="H12" s="2">
        <v>3</v>
      </c>
      <c r="I12" s="2" t="s">
        <v>24</v>
      </c>
      <c r="J12" s="2">
        <v>1</v>
      </c>
    </row>
    <row r="13" spans="1:13" x14ac:dyDescent="0.2">
      <c r="G13" s="2" t="s">
        <v>45</v>
      </c>
      <c r="H13" s="2">
        <v>2</v>
      </c>
      <c r="I13" s="2" t="s">
        <v>24</v>
      </c>
      <c r="J13" s="2">
        <v>1</v>
      </c>
    </row>
    <row r="14" spans="1:13" x14ac:dyDescent="0.2">
      <c r="G14" s="2" t="s">
        <v>71</v>
      </c>
      <c r="H14" s="2">
        <v>161</v>
      </c>
      <c r="I14" s="2" t="s">
        <v>24</v>
      </c>
      <c r="J14" s="2">
        <v>1</v>
      </c>
    </row>
    <row r="15" spans="1:13" x14ac:dyDescent="0.2">
      <c r="G15" s="2" t="s">
        <v>8</v>
      </c>
      <c r="H15" s="2">
        <v>248</v>
      </c>
      <c r="I15" s="2" t="s">
        <v>24</v>
      </c>
      <c r="J15" s="2">
        <v>1</v>
      </c>
    </row>
    <row r="16" spans="1:13" x14ac:dyDescent="0.2">
      <c r="G16" s="2" t="s">
        <v>52</v>
      </c>
      <c r="H16" s="2">
        <v>3</v>
      </c>
      <c r="I16" s="2" t="s">
        <v>24</v>
      </c>
      <c r="J16" s="2">
        <v>1</v>
      </c>
    </row>
    <row r="17" spans="7:10" x14ac:dyDescent="0.2">
      <c r="G17" s="2" t="s">
        <v>62</v>
      </c>
      <c r="H17" s="2">
        <v>5</v>
      </c>
      <c r="I17" s="2" t="s">
        <v>24</v>
      </c>
      <c r="J17" s="2">
        <v>1</v>
      </c>
    </row>
    <row r="18" spans="7:10" x14ac:dyDescent="0.2">
      <c r="G18" s="2" t="s">
        <v>53</v>
      </c>
      <c r="H18" s="2">
        <v>6</v>
      </c>
      <c r="I18" s="2" t="s">
        <v>24</v>
      </c>
      <c r="J18" s="2">
        <v>1</v>
      </c>
    </row>
    <row r="19" spans="7:10" x14ac:dyDescent="0.2">
      <c r="G19" s="2" t="s">
        <v>54</v>
      </c>
      <c r="H19" s="2">
        <v>3</v>
      </c>
      <c r="I19" s="2" t="s">
        <v>24</v>
      </c>
      <c r="J19" s="2">
        <v>1</v>
      </c>
    </row>
    <row r="20" spans="7:10" x14ac:dyDescent="0.2">
      <c r="G20" s="2" t="s">
        <v>65</v>
      </c>
      <c r="H20" s="2">
        <v>5</v>
      </c>
      <c r="I20" s="2" t="s">
        <v>24</v>
      </c>
      <c r="J20" s="2">
        <v>1</v>
      </c>
    </row>
    <row r="21" spans="7:10" x14ac:dyDescent="0.2">
      <c r="G21" s="2" t="s">
        <v>33</v>
      </c>
      <c r="H21" s="2">
        <v>10</v>
      </c>
      <c r="I21" s="2" t="s">
        <v>24</v>
      </c>
      <c r="J21" s="2">
        <v>1</v>
      </c>
    </row>
    <row r="22" spans="7:10" x14ac:dyDescent="0.2">
      <c r="G22" s="2" t="s">
        <v>55</v>
      </c>
      <c r="H22" s="2">
        <v>8</v>
      </c>
      <c r="I22" s="2" t="s">
        <v>24</v>
      </c>
      <c r="J22" s="2">
        <v>1</v>
      </c>
    </row>
    <row r="23" spans="7:10" x14ac:dyDescent="0.2">
      <c r="G23" s="2" t="s">
        <v>56</v>
      </c>
      <c r="H23" s="2">
        <v>2</v>
      </c>
      <c r="I23" s="2" t="s">
        <v>24</v>
      </c>
      <c r="J23" s="2">
        <v>1</v>
      </c>
    </row>
    <row r="24" spans="7:10" x14ac:dyDescent="0.2">
      <c r="G24" s="2" t="s">
        <v>57</v>
      </c>
      <c r="H24" s="2">
        <v>7</v>
      </c>
      <c r="I24" s="2" t="s">
        <v>24</v>
      </c>
      <c r="J24" s="2">
        <v>1</v>
      </c>
    </row>
    <row r="25" spans="7:10" x14ac:dyDescent="0.2">
      <c r="G25" s="2" t="s">
        <v>37</v>
      </c>
      <c r="H25" s="2">
        <v>2</v>
      </c>
      <c r="I25" s="2" t="s">
        <v>24</v>
      </c>
      <c r="J25" s="2">
        <v>1</v>
      </c>
    </row>
    <row r="26" spans="7:10" x14ac:dyDescent="0.2">
      <c r="G26" s="2" t="s">
        <v>58</v>
      </c>
      <c r="H26" s="2">
        <v>2</v>
      </c>
      <c r="I26" s="2" t="s">
        <v>24</v>
      </c>
      <c r="J26" s="2">
        <v>1</v>
      </c>
    </row>
    <row r="27" spans="7:10" x14ac:dyDescent="0.2">
      <c r="G27" s="2" t="s">
        <v>63</v>
      </c>
      <c r="H27" s="2">
        <v>4</v>
      </c>
      <c r="I27" s="2" t="s">
        <v>24</v>
      </c>
      <c r="J27" s="2">
        <v>1</v>
      </c>
    </row>
    <row r="28" spans="7:10" x14ac:dyDescent="0.2">
      <c r="G28" s="2" t="s">
        <v>59</v>
      </c>
      <c r="H28" s="2">
        <v>3</v>
      </c>
      <c r="I28" s="2" t="s">
        <v>24</v>
      </c>
      <c r="J28" s="2">
        <v>1</v>
      </c>
    </row>
    <row r="29" spans="7:10" x14ac:dyDescent="0.2">
      <c r="G29" s="2" t="s">
        <v>9</v>
      </c>
      <c r="H29" s="2">
        <v>3</v>
      </c>
      <c r="I29" s="2" t="s">
        <v>24</v>
      </c>
      <c r="J29" s="2">
        <v>1</v>
      </c>
    </row>
    <row r="30" spans="7:10" x14ac:dyDescent="0.2">
      <c r="G30" s="2" t="s">
        <v>38</v>
      </c>
      <c r="H30" s="2">
        <v>5</v>
      </c>
      <c r="I30" s="2" t="s">
        <v>24</v>
      </c>
      <c r="J30" s="2">
        <v>1</v>
      </c>
    </row>
    <row r="31" spans="7:10" x14ac:dyDescent="0.2">
      <c r="G31" s="2" t="s">
        <v>72</v>
      </c>
      <c r="H31" s="2">
        <v>3</v>
      </c>
      <c r="I31" s="2" t="s">
        <v>24</v>
      </c>
      <c r="J31" s="2">
        <v>1</v>
      </c>
    </row>
    <row r="32" spans="7:10" x14ac:dyDescent="0.2">
      <c r="G32" s="2" t="s">
        <v>11</v>
      </c>
      <c r="H32" s="2">
        <v>14</v>
      </c>
      <c r="I32" s="2" t="s">
        <v>24</v>
      </c>
      <c r="J32" s="2">
        <v>1</v>
      </c>
    </row>
    <row r="33" spans="7:10" x14ac:dyDescent="0.2">
      <c r="G33" s="2" t="s">
        <v>60</v>
      </c>
      <c r="H33" s="2">
        <v>10</v>
      </c>
      <c r="I33" s="2" t="s">
        <v>24</v>
      </c>
      <c r="J33" s="2">
        <v>1</v>
      </c>
    </row>
    <row r="34" spans="7:10" x14ac:dyDescent="0.2">
      <c r="G34" s="2" t="s">
        <v>34</v>
      </c>
      <c r="H34" s="2">
        <v>8</v>
      </c>
      <c r="I34" s="2" t="s">
        <v>24</v>
      </c>
      <c r="J34" s="2">
        <v>1</v>
      </c>
    </row>
    <row r="35" spans="7:10" x14ac:dyDescent="0.2">
      <c r="G35" s="2" t="s">
        <v>73</v>
      </c>
      <c r="H35" s="2">
        <v>14</v>
      </c>
      <c r="I35" s="2" t="s">
        <v>24</v>
      </c>
      <c r="J35" s="2">
        <v>1</v>
      </c>
    </row>
    <row r="36" spans="7:10" x14ac:dyDescent="0.2">
      <c r="G36" s="2" t="s">
        <v>74</v>
      </c>
      <c r="H36" s="2">
        <v>1</v>
      </c>
      <c r="I36" s="2" t="s">
        <v>24</v>
      </c>
      <c r="J36" s="2">
        <v>1</v>
      </c>
    </row>
    <row r="37" spans="7:10" x14ac:dyDescent="0.2">
      <c r="G37" s="2" t="s">
        <v>75</v>
      </c>
      <c r="H37" s="2">
        <v>2</v>
      </c>
      <c r="I37" s="2" t="s">
        <v>24</v>
      </c>
      <c r="J37" s="2">
        <v>1</v>
      </c>
    </row>
    <row r="38" spans="7:10" x14ac:dyDescent="0.2">
      <c r="G38" s="2" t="s">
        <v>40</v>
      </c>
      <c r="H38" s="2">
        <v>2</v>
      </c>
      <c r="I38" s="2" t="s">
        <v>24</v>
      </c>
      <c r="J38" s="2">
        <v>1</v>
      </c>
    </row>
    <row r="39" spans="7:10" x14ac:dyDescent="0.2">
      <c r="G39" s="2" t="s">
        <v>64</v>
      </c>
      <c r="H39" s="2">
        <v>32</v>
      </c>
      <c r="I39" s="2" t="s">
        <v>24</v>
      </c>
      <c r="J39" s="2">
        <v>1</v>
      </c>
    </row>
    <row r="40" spans="7:10" x14ac:dyDescent="0.2">
      <c r="G40" s="2" t="s">
        <v>21</v>
      </c>
      <c r="H40" s="2">
        <v>12</v>
      </c>
      <c r="I40" s="2" t="s">
        <v>24</v>
      </c>
      <c r="J40" s="2">
        <v>1</v>
      </c>
    </row>
    <row r="41" spans="7:10" x14ac:dyDescent="0.2">
      <c r="G41" s="2" t="s">
        <v>76</v>
      </c>
      <c r="H41">
        <v>2</v>
      </c>
      <c r="I41" s="2" t="s">
        <v>24</v>
      </c>
      <c r="J41" s="2">
        <v>1</v>
      </c>
    </row>
    <row r="42" spans="7:10" x14ac:dyDescent="0.2">
      <c r="G42" s="2" t="s">
        <v>22</v>
      </c>
      <c r="H42">
        <v>3</v>
      </c>
      <c r="I42" s="2" t="s">
        <v>24</v>
      </c>
      <c r="J42" s="2">
        <v>1</v>
      </c>
    </row>
    <row r="43" spans="7:10" x14ac:dyDescent="0.2">
      <c r="G43" s="2" t="s">
        <v>46</v>
      </c>
      <c r="H43">
        <v>4</v>
      </c>
      <c r="I43" s="2" t="s">
        <v>24</v>
      </c>
      <c r="J43" s="2">
        <v>1</v>
      </c>
    </row>
    <row r="44" spans="7:10" x14ac:dyDescent="0.2">
      <c r="G44" s="2" t="s">
        <v>77</v>
      </c>
      <c r="H44">
        <v>9</v>
      </c>
      <c r="I44" s="2" t="s">
        <v>24</v>
      </c>
      <c r="J44" s="2">
        <v>1</v>
      </c>
    </row>
    <row r="45" spans="7:10" x14ac:dyDescent="0.2">
      <c r="G45" s="2" t="s">
        <v>23</v>
      </c>
      <c r="H45">
        <v>3</v>
      </c>
      <c r="I45" s="2" t="s">
        <v>24</v>
      </c>
      <c r="J45" s="2">
        <v>1</v>
      </c>
    </row>
    <row r="46" spans="7:10" x14ac:dyDescent="0.2">
      <c r="G46" s="2" t="s">
        <v>41</v>
      </c>
      <c r="H46">
        <v>3</v>
      </c>
      <c r="I46" s="2" t="s">
        <v>24</v>
      </c>
      <c r="J46" s="2">
        <v>1</v>
      </c>
    </row>
    <row r="47" spans="7:10" x14ac:dyDescent="0.2">
      <c r="G47" s="2" t="s">
        <v>25</v>
      </c>
      <c r="H47">
        <v>3</v>
      </c>
      <c r="I47" s="2" t="s">
        <v>24</v>
      </c>
      <c r="J47" s="2">
        <v>1</v>
      </c>
    </row>
    <row r="48" spans="7:10" x14ac:dyDescent="0.2">
      <c r="G48" s="2" t="s">
        <v>42</v>
      </c>
      <c r="H48">
        <v>16</v>
      </c>
      <c r="I48" s="2" t="s">
        <v>24</v>
      </c>
      <c r="J48" s="2">
        <v>1</v>
      </c>
    </row>
    <row r="49" spans="7:10" x14ac:dyDescent="0.2">
      <c r="G49" s="2" t="s">
        <v>66</v>
      </c>
      <c r="H49">
        <v>6</v>
      </c>
      <c r="I49" s="2" t="s">
        <v>24</v>
      </c>
      <c r="J49" s="2">
        <v>1</v>
      </c>
    </row>
    <row r="50" spans="7:10" x14ac:dyDescent="0.2">
      <c r="G50" s="2" t="s">
        <v>78</v>
      </c>
      <c r="H50">
        <v>3</v>
      </c>
      <c r="I50" s="2" t="s">
        <v>24</v>
      </c>
      <c r="J50" s="2">
        <v>1</v>
      </c>
    </row>
    <row r="51" spans="7:10" x14ac:dyDescent="0.2">
      <c r="G51" s="2" t="s">
        <v>79</v>
      </c>
      <c r="H51">
        <v>2</v>
      </c>
      <c r="I51" s="2" t="s">
        <v>24</v>
      </c>
      <c r="J51" s="2">
        <v>1</v>
      </c>
    </row>
    <row r="52" spans="7:10" x14ac:dyDescent="0.2">
      <c r="G52" s="2" t="s">
        <v>80</v>
      </c>
      <c r="H52">
        <v>11</v>
      </c>
      <c r="I52" s="2" t="s">
        <v>24</v>
      </c>
      <c r="J52" s="2">
        <v>1</v>
      </c>
    </row>
    <row r="53" spans="7:10" x14ac:dyDescent="0.2">
      <c r="G53" s="2" t="s">
        <v>81</v>
      </c>
      <c r="H53">
        <v>1</v>
      </c>
      <c r="I53" s="2" t="s">
        <v>24</v>
      </c>
      <c r="J53" s="2">
        <v>1</v>
      </c>
    </row>
    <row r="54" spans="7:10" x14ac:dyDescent="0.2">
      <c r="G54" s="2" t="s">
        <v>35</v>
      </c>
      <c r="H54">
        <v>5</v>
      </c>
      <c r="I54" s="2" t="s">
        <v>24</v>
      </c>
      <c r="J54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"/>
  <sheetViews>
    <sheetView tabSelected="1" workbookViewId="0">
      <selection activeCell="K24" sqref="K24"/>
    </sheetView>
  </sheetViews>
  <sheetFormatPr baseColWidth="10" defaultColWidth="8.83203125" defaultRowHeight="15" x14ac:dyDescent="0.2"/>
  <cols>
    <col min="11" max="11" width="11.6640625" customWidth="1"/>
    <col min="12" max="12" width="12.3320312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480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51</v>
      </c>
      <c r="H3" s="2">
        <v>1</v>
      </c>
      <c r="I3" s="2" t="s">
        <v>24</v>
      </c>
      <c r="J3" s="2">
        <v>1</v>
      </c>
      <c r="L3" s="2" t="s">
        <v>14</v>
      </c>
      <c r="M3" s="2">
        <v>6667</v>
      </c>
    </row>
    <row r="4" spans="1:13" x14ac:dyDescent="0.2">
      <c r="A4" s="1" t="s">
        <v>65</v>
      </c>
      <c r="B4" s="6">
        <v>102</v>
      </c>
      <c r="C4" s="6">
        <v>115</v>
      </c>
      <c r="D4" s="6">
        <v>105</v>
      </c>
      <c r="E4" s="7">
        <v>12</v>
      </c>
      <c r="G4" s="2" t="s">
        <v>8</v>
      </c>
      <c r="H4" s="2">
        <v>1</v>
      </c>
      <c r="I4" s="2" t="s">
        <v>24</v>
      </c>
      <c r="J4" s="2">
        <v>1</v>
      </c>
      <c r="L4" s="2" t="s">
        <v>13</v>
      </c>
      <c r="M4">
        <f>(M2*5)</f>
        <v>2400</v>
      </c>
    </row>
    <row r="5" spans="1:13" x14ac:dyDescent="0.2">
      <c r="A5" s="1" t="s">
        <v>59</v>
      </c>
      <c r="B5" s="6">
        <v>73</v>
      </c>
      <c r="C5" s="6">
        <v>118</v>
      </c>
      <c r="D5" s="6">
        <v>121</v>
      </c>
      <c r="E5" s="7">
        <v>15</v>
      </c>
      <c r="G5" s="2" t="s">
        <v>78</v>
      </c>
      <c r="H5" s="2">
        <v>1</v>
      </c>
      <c r="I5" s="2" t="s">
        <v>24</v>
      </c>
      <c r="J5" s="2">
        <v>1</v>
      </c>
    </row>
    <row r="6" spans="1:13" x14ac:dyDescent="0.2">
      <c r="A6" s="1" t="s">
        <v>60</v>
      </c>
      <c r="B6" s="6">
        <v>107</v>
      </c>
      <c r="C6" s="6">
        <v>117</v>
      </c>
      <c r="D6" s="6">
        <v>111</v>
      </c>
      <c r="E6" s="7">
        <v>7</v>
      </c>
      <c r="G6" s="2"/>
      <c r="H6" s="2"/>
      <c r="I6" s="2"/>
      <c r="J6" s="2"/>
      <c r="L6" t="s">
        <v>29</v>
      </c>
    </row>
    <row r="7" spans="1:13" x14ac:dyDescent="0.2">
      <c r="A7" s="1" t="s">
        <v>66</v>
      </c>
      <c r="B7" s="6">
        <v>112</v>
      </c>
      <c r="C7" s="6">
        <v>103</v>
      </c>
      <c r="D7" s="6">
        <v>101</v>
      </c>
      <c r="E7" s="7">
        <v>7</v>
      </c>
      <c r="G7" s="2"/>
      <c r="H7" s="2"/>
      <c r="I7" s="2"/>
      <c r="J7" s="2"/>
      <c r="L7" t="s">
        <v>27</v>
      </c>
      <c r="M7">
        <f>SUM(H3:H19)</f>
        <v>3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3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10708333.333333332</v>
      </c>
    </row>
    <row r="11" spans="1:13" x14ac:dyDescent="0.2">
      <c r="G11" s="2"/>
      <c r="H11" s="2"/>
      <c r="I11" s="2"/>
      <c r="J11" s="2"/>
    </row>
    <row r="12" spans="1:13" x14ac:dyDescent="0.2">
      <c r="G12" s="2"/>
      <c r="H12" s="2"/>
      <c r="I12" s="2"/>
      <c r="J12" s="2"/>
    </row>
    <row r="13" spans="1:13" x14ac:dyDescent="0.2">
      <c r="G13" s="2"/>
      <c r="H13" s="2"/>
      <c r="I13" s="2"/>
      <c r="J13" s="2"/>
    </row>
    <row r="14" spans="1:13" x14ac:dyDescent="0.2">
      <c r="G14" s="2"/>
      <c r="H14" s="2"/>
      <c r="I14" s="2"/>
      <c r="J14" s="2"/>
    </row>
    <row r="15" spans="1:13" x14ac:dyDescent="0.2">
      <c r="G15" s="2"/>
      <c r="H15" s="2"/>
      <c r="J15" s="2"/>
    </row>
    <row r="16" spans="1:13" x14ac:dyDescent="0.2">
      <c r="G16" s="2"/>
      <c r="H16" s="2"/>
      <c r="J1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workbookViewId="0">
      <selection activeCell="M4" sqref="M4"/>
    </sheetView>
  </sheetViews>
  <sheetFormatPr baseColWidth="10" defaultColWidth="8.83203125" defaultRowHeight="15" x14ac:dyDescent="0.2"/>
  <cols>
    <col min="11" max="11" width="11.6640625" customWidth="1"/>
    <col min="12" max="12" width="12.5" customWidth="1"/>
  </cols>
  <sheetData>
    <row r="1" spans="1:13" x14ac:dyDescent="0.2">
      <c r="A1" t="s">
        <v>16</v>
      </c>
      <c r="E1" s="2"/>
      <c r="G1" s="2" t="s">
        <v>17</v>
      </c>
      <c r="H1" s="2"/>
      <c r="I1" s="2"/>
      <c r="L1" s="2" t="s">
        <v>12</v>
      </c>
      <c r="M1" s="2"/>
    </row>
    <row r="2" spans="1:13" x14ac:dyDescent="0.2">
      <c r="A2" s="1"/>
      <c r="B2" s="1" t="s">
        <v>6</v>
      </c>
      <c r="C2" s="1"/>
      <c r="D2" s="1"/>
      <c r="E2" s="2"/>
      <c r="G2" s="1" t="s">
        <v>5</v>
      </c>
      <c r="H2" s="1" t="s">
        <v>18</v>
      </c>
      <c r="I2" s="1" t="s">
        <v>26</v>
      </c>
      <c r="J2" s="1" t="s">
        <v>61</v>
      </c>
      <c r="L2" s="2" t="s">
        <v>15</v>
      </c>
      <c r="M2" s="2">
        <v>664</v>
      </c>
    </row>
    <row r="3" spans="1:13" x14ac:dyDescent="0.2">
      <c r="A3" s="1" t="s">
        <v>5</v>
      </c>
      <c r="B3" s="4" t="s">
        <v>30</v>
      </c>
      <c r="C3" s="4" t="s">
        <v>31</v>
      </c>
      <c r="D3" s="4" t="s">
        <v>32</v>
      </c>
      <c r="E3" s="4">
        <v>6</v>
      </c>
      <c r="G3" s="5" t="s">
        <v>19</v>
      </c>
      <c r="H3" s="2">
        <v>1</v>
      </c>
      <c r="I3" s="2" t="s">
        <v>24</v>
      </c>
      <c r="J3" s="2">
        <v>1</v>
      </c>
      <c r="L3" s="2" t="s">
        <v>14</v>
      </c>
      <c r="M3" s="2">
        <v>200</v>
      </c>
    </row>
    <row r="4" spans="1:13" x14ac:dyDescent="0.2">
      <c r="A4" s="1" t="s">
        <v>36</v>
      </c>
      <c r="B4" s="6">
        <v>118</v>
      </c>
      <c r="C4" s="6">
        <v>124</v>
      </c>
      <c r="D4" s="6">
        <v>91</v>
      </c>
      <c r="E4" s="7">
        <v>12</v>
      </c>
      <c r="G4" s="2" t="s">
        <v>73</v>
      </c>
      <c r="H4" s="2">
        <v>2</v>
      </c>
      <c r="I4" s="2" t="s">
        <v>85</v>
      </c>
      <c r="J4" s="2">
        <v>2</v>
      </c>
      <c r="L4" s="2" t="s">
        <v>13</v>
      </c>
      <c r="M4">
        <f>(M2*5)</f>
        <v>3320</v>
      </c>
    </row>
    <row r="5" spans="1:13" x14ac:dyDescent="0.2">
      <c r="A5" s="1" t="s">
        <v>71</v>
      </c>
      <c r="B5" s="6">
        <v>136</v>
      </c>
      <c r="C5" s="6">
        <v>145</v>
      </c>
      <c r="D5" s="6">
        <v>158</v>
      </c>
      <c r="E5" s="7">
        <v>10</v>
      </c>
      <c r="G5" s="2"/>
      <c r="H5" s="2"/>
      <c r="I5" s="2"/>
      <c r="J5" s="2"/>
    </row>
    <row r="6" spans="1:13" x14ac:dyDescent="0.2">
      <c r="A6" s="1" t="s">
        <v>56</v>
      </c>
      <c r="B6" s="6">
        <v>130</v>
      </c>
      <c r="C6" s="6">
        <v>149</v>
      </c>
      <c r="D6" s="6">
        <v>127</v>
      </c>
      <c r="E6" s="7">
        <v>19</v>
      </c>
      <c r="G6" s="2"/>
      <c r="H6" s="2"/>
      <c r="I6" s="2"/>
      <c r="J6" s="2"/>
      <c r="L6" t="s">
        <v>29</v>
      </c>
    </row>
    <row r="7" spans="1:13" x14ac:dyDescent="0.2">
      <c r="A7" s="1" t="s">
        <v>67</v>
      </c>
      <c r="B7" s="6">
        <v>127</v>
      </c>
      <c r="C7" s="6">
        <v>152</v>
      </c>
      <c r="D7" s="6">
        <v>142</v>
      </c>
      <c r="E7" s="7">
        <v>13</v>
      </c>
      <c r="G7" s="2"/>
      <c r="H7" s="2"/>
      <c r="I7" s="2"/>
      <c r="J7" s="2"/>
      <c r="L7" t="s">
        <v>27</v>
      </c>
      <c r="M7">
        <f>SUM(H3:H19)</f>
        <v>3</v>
      </c>
    </row>
    <row r="8" spans="1:13" x14ac:dyDescent="0.2">
      <c r="A8" s="1"/>
      <c r="B8" s="6"/>
      <c r="C8" s="6"/>
      <c r="D8" s="6"/>
      <c r="G8" s="2"/>
      <c r="H8" s="2"/>
      <c r="I8" s="2"/>
      <c r="J8" s="2"/>
      <c r="L8" t="s">
        <v>28</v>
      </c>
      <c r="M8">
        <f>SUM(J3:J19)</f>
        <v>3</v>
      </c>
    </row>
    <row r="9" spans="1:13" x14ac:dyDescent="0.2">
      <c r="G9" s="2"/>
      <c r="H9" s="2"/>
      <c r="I9" s="2"/>
      <c r="J9" s="2"/>
    </row>
    <row r="10" spans="1:13" x14ac:dyDescent="0.2">
      <c r="G10" s="2"/>
      <c r="H10" s="2"/>
      <c r="I10" s="2"/>
      <c r="J10" s="2"/>
      <c r="L10" t="s">
        <v>2</v>
      </c>
      <c r="M10" s="8">
        <f>(AVERAGE(B4:D7)*100000)</f>
        <v>13325000</v>
      </c>
    </row>
    <row r="11" spans="1:13" x14ac:dyDescent="0.2">
      <c r="G11" s="2"/>
      <c r="H11" s="2"/>
      <c r="I11" s="2"/>
      <c r="J11" s="2"/>
    </row>
    <row r="12" spans="1:13" x14ac:dyDescent="0.2">
      <c r="G12" s="2"/>
      <c r="H12" s="2"/>
      <c r="I12" s="2"/>
      <c r="J12" s="2"/>
    </row>
    <row r="13" spans="1:13" x14ac:dyDescent="0.2">
      <c r="G13" s="2"/>
      <c r="H13" s="2"/>
      <c r="I13" s="2"/>
      <c r="J13" s="2"/>
    </row>
    <row r="14" spans="1:13" x14ac:dyDescent="0.2">
      <c r="G14" s="2"/>
      <c r="H14" s="2"/>
      <c r="I14" s="2"/>
      <c r="J14" s="2"/>
    </row>
    <row r="15" spans="1:13" x14ac:dyDescent="0.2">
      <c r="G15" s="2"/>
      <c r="H15" s="2"/>
      <c r="J15" s="2"/>
    </row>
    <row r="16" spans="1:13" x14ac:dyDescent="0.2">
      <c r="G16" s="2"/>
      <c r="H16" s="2"/>
      <c r="J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Rep 0</vt:lpstr>
      <vt:lpstr>Rep 1</vt:lpstr>
      <vt:lpstr>Rep 2</vt:lpstr>
      <vt:lpstr>Rep 3</vt:lpstr>
      <vt:lpstr>Rep 4</vt:lpstr>
      <vt:lpstr>Rep 5</vt:lpstr>
      <vt:lpstr>Rep 6</vt:lpstr>
      <vt:lpstr>Rep 7</vt:lpstr>
      <vt:lpstr>Rep 8</vt:lpstr>
      <vt:lpstr>Rep 9</vt:lpstr>
      <vt:lpstr>Rep 10</vt:lpstr>
      <vt:lpstr>Rep 11</vt:lpstr>
      <vt:lpstr>Rep 12</vt:lpstr>
      <vt:lpstr>Rep 13</vt:lpstr>
      <vt:lpstr>Rep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2022-11-21T07:32:22Z</dcterms:modified>
</cp:coreProperties>
</file>