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Ian\All Projects\2021-08 STP Resistance Spectrum\FLUCTEST2 - STP Mutation Rates\Raw Data\"/>
    </mc:Choice>
  </mc:AlternateContent>
  <xr:revisionPtr revIDLastSave="0" documentId="13_ncr:1_{889E346E-443A-41C1-BE96-8586FF60FD40}" xr6:coauthVersionLast="47" xr6:coauthVersionMax="47" xr10:uidLastSave="{00000000-0000-0000-0000-000000000000}"/>
  <bookViews>
    <workbookView xWindow="14400" yWindow="0" windowWidth="14400" windowHeight="15600" firstSheet="1" activeTab="5" xr2:uid="{9B67F9EE-8854-1C42-B1F4-8FD8918D8A2C}"/>
  </bookViews>
  <sheets>
    <sheet name="Summary" sheetId="1" r:id="rId1"/>
    <sheet name="Rep 12" sheetId="5" r:id="rId2"/>
    <sheet name="Rep 13" sheetId="6" r:id="rId3"/>
    <sheet name="Rep 14" sheetId="7" r:id="rId4"/>
    <sheet name="Rep 15" sheetId="8" r:id="rId5"/>
    <sheet name="Rep 16" sheetId="9" r:id="rId6"/>
    <sheet name="Rep 17" sheetId="10" r:id="rId7"/>
    <sheet name="Rep 18" sheetId="11" r:id="rId8"/>
    <sheet name="Rep 19" sheetId="12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1" l="1"/>
  <c r="F8" i="1"/>
  <c r="F7" i="1"/>
  <c r="F6" i="1"/>
  <c r="E9" i="1"/>
  <c r="E8" i="1"/>
  <c r="E7" i="1"/>
  <c r="E6" i="1"/>
  <c r="D9" i="1"/>
  <c r="D8" i="1"/>
  <c r="D7" i="1"/>
  <c r="C9" i="1"/>
  <c r="C8" i="1"/>
  <c r="C7" i="1"/>
  <c r="C6" i="1"/>
  <c r="M10" i="12"/>
  <c r="M8" i="12"/>
  <c r="M7" i="12"/>
  <c r="M4" i="12"/>
  <c r="M10" i="11"/>
  <c r="M8" i="11"/>
  <c r="M7" i="11"/>
  <c r="M4" i="11"/>
  <c r="M10" i="10"/>
  <c r="M8" i="10"/>
  <c r="M7" i="10"/>
  <c r="M4" i="10"/>
  <c r="M10" i="9"/>
  <c r="D6" i="1" s="1"/>
  <c r="M8" i="9"/>
  <c r="M7" i="9"/>
  <c r="M4" i="9"/>
  <c r="F5" i="1"/>
  <c r="F4" i="1"/>
  <c r="F3" i="1"/>
  <c r="F2" i="1"/>
  <c r="J10" i="1" s="1"/>
  <c r="E3" i="1"/>
  <c r="E5" i="1"/>
  <c r="E4" i="1"/>
  <c r="E2" i="1"/>
  <c r="D5" i="1"/>
  <c r="D4" i="1"/>
  <c r="D3" i="1"/>
  <c r="C4" i="1"/>
  <c r="C3" i="1"/>
  <c r="C2" i="1"/>
  <c r="M10" i="8"/>
  <c r="M8" i="8"/>
  <c r="M7" i="8"/>
  <c r="M4" i="8"/>
  <c r="C5" i="1" s="1"/>
  <c r="M10" i="7"/>
  <c r="M8" i="7"/>
  <c r="M7" i="7"/>
  <c r="M4" i="7"/>
  <c r="M10" i="6"/>
  <c r="M8" i="6"/>
  <c r="M7" i="6"/>
  <c r="M4" i="6"/>
  <c r="D2" i="1"/>
  <c r="J7" i="1"/>
  <c r="M8" i="5"/>
  <c r="M7" i="5"/>
  <c r="M4" i="5"/>
  <c r="J9" i="1" l="1"/>
  <c r="M10" i="5"/>
  <c r="J8" i="1"/>
</calcChain>
</file>

<file path=xl/sharedStrings.xml><?xml version="1.0" encoding="utf-8"?>
<sst xmlns="http://schemas.openxmlformats.org/spreadsheetml/2006/main" count="265" uniqueCount="64">
  <si>
    <t>Replicate</t>
  </si>
  <si>
    <t>Date</t>
  </si>
  <si>
    <t>Initial inoculum CFU/mL</t>
  </si>
  <si>
    <t>Mean final CFU/mL</t>
  </si>
  <si>
    <t>Total overall mutants</t>
  </si>
  <si>
    <t>Total stored mutants</t>
  </si>
  <si>
    <t>Mean initial inoculum (all time)</t>
  </si>
  <si>
    <t>Mean CFU/mL (all time)</t>
  </si>
  <si>
    <t>Total observed mutants (all time)</t>
  </si>
  <si>
    <t>Total stored mutants (all time)</t>
  </si>
  <si>
    <t>COUNT PLATES</t>
  </si>
  <si>
    <t>MUTANT PLATES</t>
  </si>
  <si>
    <t>Master inoculum count</t>
  </si>
  <si>
    <t>Dilution (1:1 * 10^x)</t>
  </si>
  <si>
    <t>Well</t>
  </si>
  <si>
    <t>Count</t>
  </si>
  <si>
    <t>Sector</t>
  </si>
  <si>
    <t>Picked</t>
  </si>
  <si>
    <t>CFU</t>
  </si>
  <si>
    <t>5(1)</t>
  </si>
  <si>
    <t>5(2)</t>
  </si>
  <si>
    <t>5(3)</t>
  </si>
  <si>
    <t>NA</t>
  </si>
  <si>
    <t>Volume (uL)</t>
  </si>
  <si>
    <t>CFU/mL</t>
  </si>
  <si>
    <t>E3</t>
  </si>
  <si>
    <t>Total mutant CFUs</t>
  </si>
  <si>
    <t>G11</t>
  </si>
  <si>
    <t>Overall</t>
  </si>
  <si>
    <t>Stored</t>
  </si>
  <si>
    <t>G3</t>
  </si>
  <si>
    <t>Mean CFU/mL</t>
  </si>
  <si>
    <t>B6</t>
  </si>
  <si>
    <t>C2</t>
  </si>
  <si>
    <t>D6</t>
  </si>
  <si>
    <t>D9</t>
  </si>
  <si>
    <t>E8</t>
  </si>
  <si>
    <t>D4</t>
  </si>
  <si>
    <t>F7</t>
  </si>
  <si>
    <t>G5</t>
  </si>
  <si>
    <t>E4</t>
  </si>
  <si>
    <t>C8</t>
  </si>
  <si>
    <t>B8</t>
  </si>
  <si>
    <t>C7</t>
  </si>
  <si>
    <t>D3</t>
  </si>
  <si>
    <t>E10</t>
  </si>
  <si>
    <t>F4</t>
  </si>
  <si>
    <t>F5</t>
  </si>
  <si>
    <t>G4</t>
  </si>
  <si>
    <t>C9</t>
  </si>
  <si>
    <t>F6</t>
  </si>
  <si>
    <t>C11</t>
  </si>
  <si>
    <t>B2</t>
  </si>
  <si>
    <t>E6</t>
  </si>
  <si>
    <t>F9</t>
  </si>
  <si>
    <t>F11</t>
  </si>
  <si>
    <t>F2</t>
  </si>
  <si>
    <t>F3</t>
  </si>
  <si>
    <t>G2</t>
  </si>
  <si>
    <t>B9</t>
  </si>
  <si>
    <t>C5</t>
  </si>
  <si>
    <t>B4</t>
  </si>
  <si>
    <t>D2</t>
  </si>
  <si>
    <t>G6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</si>
</sst>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1" fontId="0" fillId="0" borderId="0" xfId="0" applyNumberFormat="1"/>
    <xf numFmtId="0" fontId="1" fillId="0" borderId="0" xfId="0" applyFont="1"/>
    <xf numFmtId="49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F9D72-16A8-0F46-B301-80FA414BB52F}">
  <dimension ref="A1:J10"/>
  <sheetViews>
    <sheetView zoomScale="131" workbookViewId="0">
      <selection activeCell="I18" sqref="I18"/>
    </sheetView>
  </sheetViews>
  <sheetFormatPr defaultColWidth="11" defaultRowHeight="15.75" x14ac:dyDescent="0.25"/>
  <cols>
    <col min="1" max="1" width="8.5" bestFit="1" customWidth="1"/>
    <col min="2" max="2" width="10.875" bestFit="1" customWidth="1"/>
    <col min="3" max="3" width="21" bestFit="1" customWidth="1"/>
    <col min="4" max="4" width="17" bestFit="1" customWidth="1"/>
    <col min="5" max="5" width="18.875" bestFit="1" customWidth="1"/>
    <col min="6" max="6" width="18.5" bestFit="1" customWidth="1"/>
    <col min="7" max="8" width="8.875"/>
    <col min="9" max="9" width="28.625" customWidth="1"/>
    <col min="10" max="10" width="11" bestFit="1" customWidth="1"/>
  </cols>
  <sheetData>
    <row r="1" spans="1:10" x14ac:dyDescent="0.2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</row>
    <row r="2" spans="1:10" x14ac:dyDescent="0.25">
      <c r="A2">
        <v>12</v>
      </c>
      <c r="B2" s="1">
        <v>44466</v>
      </c>
      <c r="C2">
        <f>'Rep 12'!$M$4</f>
        <v>1400</v>
      </c>
      <c r="D2" s="2">
        <f>'Rep 12'!$M$10</f>
        <v>12355555.555555556</v>
      </c>
      <c r="E2">
        <f>'Rep 12'!$M$7</f>
        <v>34</v>
      </c>
      <c r="F2">
        <f>'Rep 12'!$M$8</f>
        <v>0</v>
      </c>
    </row>
    <row r="3" spans="1:10" x14ac:dyDescent="0.25">
      <c r="A3">
        <v>13</v>
      </c>
      <c r="B3" s="1">
        <v>44467</v>
      </c>
      <c r="C3">
        <f>'Rep 13'!$M$4</f>
        <v>1600</v>
      </c>
      <c r="D3" s="2">
        <f>'Rep 13'!$M$10</f>
        <v>13077777.777777778</v>
      </c>
      <c r="E3">
        <f>'Rep 13'!$M$7</f>
        <v>10</v>
      </c>
      <c r="F3">
        <f>'Rep 13'!$M$8</f>
        <v>2</v>
      </c>
    </row>
    <row r="4" spans="1:10" x14ac:dyDescent="0.25">
      <c r="A4">
        <v>14</v>
      </c>
      <c r="B4" s="1">
        <v>44468</v>
      </c>
      <c r="C4">
        <f>'Rep 14'!$M$4</f>
        <v>1620</v>
      </c>
      <c r="D4" s="2">
        <f>'Rep 14'!$M$10</f>
        <v>15722222.222222222</v>
      </c>
      <c r="E4">
        <f>'Rep 14'!$M$7</f>
        <v>48</v>
      </c>
      <c r="F4">
        <f>'Rep 14'!$M$8</f>
        <v>5</v>
      </c>
    </row>
    <row r="5" spans="1:10" x14ac:dyDescent="0.25">
      <c r="A5">
        <v>15</v>
      </c>
      <c r="B5" s="1">
        <v>44469</v>
      </c>
      <c r="C5">
        <f>'Rep 15'!$M$4</f>
        <v>1480</v>
      </c>
      <c r="D5" s="2">
        <f>'Rep 15'!$M$10</f>
        <v>8911111.1111111119</v>
      </c>
      <c r="E5">
        <f>'Rep 15'!$M$7</f>
        <v>11</v>
      </c>
      <c r="F5">
        <f>'Rep 15'!$M$8</f>
        <v>4</v>
      </c>
    </row>
    <row r="6" spans="1:10" x14ac:dyDescent="0.25">
      <c r="A6">
        <v>16</v>
      </c>
      <c r="B6" s="1">
        <v>44599</v>
      </c>
      <c r="C6">
        <f>'Rep 16'!$M$4</f>
        <v>3720</v>
      </c>
      <c r="D6" s="2">
        <f>'Rep 16'!$M$10</f>
        <v>19200000</v>
      </c>
      <c r="E6">
        <f>'Rep 16'!$M$7</f>
        <v>1</v>
      </c>
      <c r="F6">
        <f>'Rep 16'!$M$8</f>
        <v>1</v>
      </c>
    </row>
    <row r="7" spans="1:10" x14ac:dyDescent="0.25">
      <c r="A7">
        <v>17</v>
      </c>
      <c r="B7" s="1">
        <v>44600</v>
      </c>
      <c r="C7">
        <f>'Rep 17'!$M$4</f>
        <v>4520</v>
      </c>
      <c r="D7" s="2">
        <f>'Rep 17'!$M$10</f>
        <v>21566666.666666664</v>
      </c>
      <c r="E7">
        <f>'Rep 17'!$M$7</f>
        <v>3</v>
      </c>
      <c r="F7">
        <f>'Rep 17'!$M$8</f>
        <v>2</v>
      </c>
      <c r="I7" t="s">
        <v>6</v>
      </c>
      <c r="J7">
        <f>AVERAGE(C:C)</f>
        <v>2777.5</v>
      </c>
    </row>
    <row r="8" spans="1:10" x14ac:dyDescent="0.25">
      <c r="A8">
        <v>18</v>
      </c>
      <c r="B8" s="1">
        <v>44601</v>
      </c>
      <c r="C8">
        <f>'Rep 18'!$M$4</f>
        <v>3440</v>
      </c>
      <c r="D8" s="2">
        <f>'Rep 18'!$M$10</f>
        <v>15911111.111111112</v>
      </c>
      <c r="E8">
        <f>'Rep 18'!$M$7</f>
        <v>5</v>
      </c>
      <c r="F8">
        <f>'Rep 18'!$M$8</f>
        <v>4</v>
      </c>
      <c r="I8" t="s">
        <v>7</v>
      </c>
      <c r="J8" s="2">
        <f>AVERAGE(D:D)</f>
        <v>15754166.666666668</v>
      </c>
    </row>
    <row r="9" spans="1:10" x14ac:dyDescent="0.25">
      <c r="A9">
        <v>19</v>
      </c>
      <c r="B9" s="1">
        <v>44602</v>
      </c>
      <c r="C9">
        <f>'Rep 19'!$M$4</f>
        <v>4440</v>
      </c>
      <c r="D9" s="2">
        <f>'Rep 19'!$M$10</f>
        <v>19288888.888888888</v>
      </c>
      <c r="E9">
        <f>'Rep 19'!$M$7</f>
        <v>17</v>
      </c>
      <c r="F9">
        <f>'Rep 19'!$M$8</f>
        <v>6</v>
      </c>
      <c r="I9" t="s">
        <v>8</v>
      </c>
      <c r="J9">
        <f>SUM(E:E)</f>
        <v>129</v>
      </c>
    </row>
    <row r="10" spans="1:10" x14ac:dyDescent="0.25">
      <c r="I10" t="s">
        <v>9</v>
      </c>
      <c r="J10">
        <f>SUM(F:F)</f>
        <v>24</v>
      </c>
    </row>
  </sheetData>
  <conditionalFormatting sqref="D1:D9">
    <cfRule type="colorScale" priority="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1:C9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B80C9-470F-4FBB-B077-C7D61FF7CF30}">
  <dimension ref="A1:M10"/>
  <sheetViews>
    <sheetView workbookViewId="0">
      <selection activeCell="D20" sqref="D20"/>
    </sheetView>
  </sheetViews>
  <sheetFormatPr defaultColWidth="11" defaultRowHeight="15.75" x14ac:dyDescent="0.25"/>
  <cols>
    <col min="12" max="12" width="14.125" customWidth="1"/>
  </cols>
  <sheetData>
    <row r="1" spans="1:13" x14ac:dyDescent="0.25">
      <c r="A1" t="s">
        <v>10</v>
      </c>
      <c r="G1" t="s">
        <v>11</v>
      </c>
      <c r="L1" t="s">
        <v>12</v>
      </c>
    </row>
    <row r="2" spans="1:13" x14ac:dyDescent="0.25">
      <c r="A2" s="3"/>
      <c r="B2" s="3" t="s">
        <v>13</v>
      </c>
      <c r="C2" s="3"/>
      <c r="D2" s="3"/>
      <c r="G2" s="3" t="s">
        <v>14</v>
      </c>
      <c r="H2" s="3" t="s">
        <v>15</v>
      </c>
      <c r="I2" s="3" t="s">
        <v>16</v>
      </c>
      <c r="J2" s="3" t="s">
        <v>17</v>
      </c>
      <c r="L2" t="s">
        <v>18</v>
      </c>
      <c r="M2">
        <v>280</v>
      </c>
    </row>
    <row r="3" spans="1:13" x14ac:dyDescent="0.25">
      <c r="A3" s="3" t="s">
        <v>14</v>
      </c>
      <c r="B3" s="4" t="s">
        <v>19</v>
      </c>
      <c r="C3" s="4" t="s">
        <v>20</v>
      </c>
      <c r="D3" s="4" t="s">
        <v>21</v>
      </c>
      <c r="E3" s="4">
        <v>6</v>
      </c>
      <c r="G3" t="s">
        <v>34</v>
      </c>
      <c r="H3">
        <v>4</v>
      </c>
      <c r="I3" t="s">
        <v>22</v>
      </c>
      <c r="J3">
        <v>0</v>
      </c>
      <c r="L3" t="s">
        <v>23</v>
      </c>
      <c r="M3">
        <v>200</v>
      </c>
    </row>
    <row r="4" spans="1:13" x14ac:dyDescent="0.25">
      <c r="A4" s="3" t="s">
        <v>32</v>
      </c>
      <c r="B4">
        <v>112</v>
      </c>
      <c r="C4">
        <v>128</v>
      </c>
      <c r="D4">
        <v>104</v>
      </c>
      <c r="E4" t="s">
        <v>22</v>
      </c>
      <c r="G4" t="s">
        <v>35</v>
      </c>
      <c r="H4">
        <v>28</v>
      </c>
      <c r="I4" t="s">
        <v>22</v>
      </c>
      <c r="J4">
        <v>0</v>
      </c>
      <c r="L4" t="s">
        <v>24</v>
      </c>
      <c r="M4">
        <f>(M2*5)</f>
        <v>1400</v>
      </c>
    </row>
    <row r="5" spans="1:13" x14ac:dyDescent="0.25">
      <c r="A5" s="3" t="s">
        <v>33</v>
      </c>
      <c r="B5">
        <v>72</v>
      </c>
      <c r="C5">
        <v>88</v>
      </c>
      <c r="D5">
        <v>88</v>
      </c>
      <c r="E5" t="s">
        <v>22</v>
      </c>
      <c r="G5" t="s">
        <v>25</v>
      </c>
      <c r="H5">
        <v>1</v>
      </c>
      <c r="I5" t="s">
        <v>22</v>
      </c>
      <c r="J5">
        <v>0</v>
      </c>
    </row>
    <row r="6" spans="1:13" x14ac:dyDescent="0.25">
      <c r="A6" s="3" t="s">
        <v>27</v>
      </c>
      <c r="B6">
        <v>152</v>
      </c>
      <c r="C6">
        <v>200</v>
      </c>
      <c r="D6">
        <v>168</v>
      </c>
      <c r="E6" t="s">
        <v>22</v>
      </c>
      <c r="G6" t="s">
        <v>36</v>
      </c>
      <c r="H6">
        <v>1</v>
      </c>
      <c r="I6" t="s">
        <v>22</v>
      </c>
      <c r="J6">
        <v>0</v>
      </c>
      <c r="L6" t="s">
        <v>26</v>
      </c>
    </row>
    <row r="7" spans="1:13" x14ac:dyDescent="0.25">
      <c r="A7" s="3"/>
      <c r="L7" t="s">
        <v>28</v>
      </c>
      <c r="M7">
        <f>SUM(H3:H20)</f>
        <v>34</v>
      </c>
    </row>
    <row r="8" spans="1:13" x14ac:dyDescent="0.25">
      <c r="A8" s="3"/>
      <c r="L8" t="s">
        <v>29</v>
      </c>
      <c r="M8">
        <f>SUM(J3:J20)</f>
        <v>0</v>
      </c>
    </row>
    <row r="10" spans="1:13" x14ac:dyDescent="0.25">
      <c r="L10" t="s">
        <v>31</v>
      </c>
      <c r="M10" s="2">
        <f>(AVERAGE(B4:D7)*100000)</f>
        <v>12355555.555555556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DD3583-2CE7-4042-BB6A-243C3C2FFC73}">
  <dimension ref="A1:M10"/>
  <sheetViews>
    <sheetView workbookViewId="0">
      <selection activeCell="M3" sqref="M3"/>
    </sheetView>
  </sheetViews>
  <sheetFormatPr defaultColWidth="11" defaultRowHeight="15.75" x14ac:dyDescent="0.25"/>
  <cols>
    <col min="12" max="12" width="14.125" customWidth="1"/>
  </cols>
  <sheetData>
    <row r="1" spans="1:13" x14ac:dyDescent="0.25">
      <c r="A1" t="s">
        <v>10</v>
      </c>
      <c r="G1" t="s">
        <v>11</v>
      </c>
      <c r="L1" t="s">
        <v>12</v>
      </c>
    </row>
    <row r="2" spans="1:13" x14ac:dyDescent="0.25">
      <c r="A2" s="3"/>
      <c r="B2" s="3" t="s">
        <v>13</v>
      </c>
      <c r="C2" s="3"/>
      <c r="D2" s="3"/>
      <c r="G2" s="3" t="s">
        <v>14</v>
      </c>
      <c r="H2" s="3" t="s">
        <v>15</v>
      </c>
      <c r="I2" s="3" t="s">
        <v>16</v>
      </c>
      <c r="J2" s="3" t="s">
        <v>17</v>
      </c>
      <c r="L2" t="s">
        <v>18</v>
      </c>
      <c r="M2">
        <v>320</v>
      </c>
    </row>
    <row r="3" spans="1:13" x14ac:dyDescent="0.25">
      <c r="A3" s="3" t="s">
        <v>14</v>
      </c>
      <c r="B3" s="4" t="s">
        <v>19</v>
      </c>
      <c r="C3" s="4" t="s">
        <v>20</v>
      </c>
      <c r="D3" s="4" t="s">
        <v>21</v>
      </c>
      <c r="E3" s="4">
        <v>6</v>
      </c>
      <c r="G3" t="s">
        <v>40</v>
      </c>
      <c r="H3">
        <v>10</v>
      </c>
      <c r="I3" t="s">
        <v>22</v>
      </c>
      <c r="J3">
        <v>2</v>
      </c>
      <c r="L3" t="s">
        <v>23</v>
      </c>
      <c r="M3">
        <v>200</v>
      </c>
    </row>
    <row r="4" spans="1:13" x14ac:dyDescent="0.25">
      <c r="A4" s="3" t="s">
        <v>37</v>
      </c>
      <c r="B4">
        <v>144</v>
      </c>
      <c r="C4">
        <v>128</v>
      </c>
      <c r="D4">
        <v>144</v>
      </c>
      <c r="E4" t="s">
        <v>22</v>
      </c>
      <c r="L4" t="s">
        <v>24</v>
      </c>
      <c r="M4">
        <f>(M2*5)</f>
        <v>1600</v>
      </c>
    </row>
    <row r="5" spans="1:13" x14ac:dyDescent="0.25">
      <c r="A5" s="3" t="s">
        <v>38</v>
      </c>
      <c r="B5">
        <v>136</v>
      </c>
      <c r="C5">
        <v>136</v>
      </c>
      <c r="D5">
        <v>128</v>
      </c>
      <c r="E5" t="s">
        <v>22</v>
      </c>
    </row>
    <row r="6" spans="1:13" x14ac:dyDescent="0.25">
      <c r="A6" s="3" t="s">
        <v>39</v>
      </c>
      <c r="B6">
        <v>120</v>
      </c>
      <c r="C6">
        <v>120</v>
      </c>
      <c r="D6">
        <v>121</v>
      </c>
      <c r="E6" t="s">
        <v>22</v>
      </c>
      <c r="L6" t="s">
        <v>26</v>
      </c>
    </row>
    <row r="7" spans="1:13" x14ac:dyDescent="0.25">
      <c r="A7" s="3"/>
      <c r="L7" t="s">
        <v>28</v>
      </c>
      <c r="M7">
        <f>SUM(H3:H20)</f>
        <v>10</v>
      </c>
    </row>
    <row r="8" spans="1:13" x14ac:dyDescent="0.25">
      <c r="A8" s="3"/>
      <c r="L8" t="s">
        <v>29</v>
      </c>
      <c r="M8">
        <f>SUM(J3:J20)</f>
        <v>2</v>
      </c>
    </row>
    <row r="10" spans="1:13" x14ac:dyDescent="0.25">
      <c r="L10" t="s">
        <v>31</v>
      </c>
      <c r="M10" s="2">
        <f>(AVERAGE(B4:D7)*100000)</f>
        <v>13077777.777777778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181C6-F0E3-426E-9B54-0755C054EA17}">
  <dimension ref="A1:M10"/>
  <sheetViews>
    <sheetView workbookViewId="0">
      <selection activeCell="J7" sqref="J7"/>
    </sheetView>
  </sheetViews>
  <sheetFormatPr defaultColWidth="11" defaultRowHeight="15.75" x14ac:dyDescent="0.25"/>
  <cols>
    <col min="12" max="12" width="14.125" customWidth="1"/>
  </cols>
  <sheetData>
    <row r="1" spans="1:13" x14ac:dyDescent="0.25">
      <c r="A1" t="s">
        <v>10</v>
      </c>
      <c r="G1" t="s">
        <v>11</v>
      </c>
      <c r="L1" t="s">
        <v>12</v>
      </c>
    </row>
    <row r="2" spans="1:13" x14ac:dyDescent="0.25">
      <c r="A2" s="3"/>
      <c r="B2" s="3" t="s">
        <v>13</v>
      </c>
      <c r="C2" s="3"/>
      <c r="D2" s="3"/>
      <c r="G2" s="3" t="s">
        <v>14</v>
      </c>
      <c r="H2" s="3" t="s">
        <v>15</v>
      </c>
      <c r="I2" s="3" t="s">
        <v>16</v>
      </c>
      <c r="J2" s="3" t="s">
        <v>17</v>
      </c>
      <c r="L2" t="s">
        <v>18</v>
      </c>
      <c r="M2">
        <v>324</v>
      </c>
    </row>
    <row r="3" spans="1:13" x14ac:dyDescent="0.25">
      <c r="A3" s="3" t="s">
        <v>14</v>
      </c>
      <c r="B3" s="4" t="s">
        <v>19</v>
      </c>
      <c r="C3" s="4" t="s">
        <v>20</v>
      </c>
      <c r="D3" s="4" t="s">
        <v>21</v>
      </c>
      <c r="E3" s="4">
        <v>6</v>
      </c>
      <c r="G3" t="s">
        <v>42</v>
      </c>
      <c r="H3">
        <v>1</v>
      </c>
      <c r="I3" t="s">
        <v>22</v>
      </c>
      <c r="J3">
        <v>1</v>
      </c>
      <c r="L3" t="s">
        <v>23</v>
      </c>
      <c r="M3">
        <v>200</v>
      </c>
    </row>
    <row r="4" spans="1:13" x14ac:dyDescent="0.25">
      <c r="A4" s="3" t="s">
        <v>41</v>
      </c>
      <c r="B4">
        <v>161</v>
      </c>
      <c r="C4">
        <v>166</v>
      </c>
      <c r="D4">
        <v>154</v>
      </c>
      <c r="E4" t="s">
        <v>22</v>
      </c>
      <c r="G4" t="s">
        <v>33</v>
      </c>
      <c r="H4">
        <v>1</v>
      </c>
      <c r="I4" t="s">
        <v>22</v>
      </c>
      <c r="J4">
        <v>1</v>
      </c>
      <c r="L4" t="s">
        <v>24</v>
      </c>
      <c r="M4">
        <f>(M2*5)</f>
        <v>1620</v>
      </c>
    </row>
    <row r="5" spans="1:13" x14ac:dyDescent="0.25">
      <c r="A5" s="3" t="s">
        <v>34</v>
      </c>
      <c r="B5">
        <v>167</v>
      </c>
      <c r="C5">
        <v>186</v>
      </c>
      <c r="D5">
        <v>145</v>
      </c>
      <c r="E5" t="s">
        <v>22</v>
      </c>
      <c r="G5" t="s">
        <v>43</v>
      </c>
      <c r="H5">
        <v>45</v>
      </c>
      <c r="I5" t="s">
        <v>22</v>
      </c>
      <c r="J5">
        <v>2</v>
      </c>
    </row>
    <row r="6" spans="1:13" x14ac:dyDescent="0.25">
      <c r="A6" s="3" t="s">
        <v>25</v>
      </c>
      <c r="B6">
        <v>139</v>
      </c>
      <c r="C6">
        <v>142</v>
      </c>
      <c r="D6">
        <v>155</v>
      </c>
      <c r="E6" t="s">
        <v>22</v>
      </c>
      <c r="G6" t="s">
        <v>35</v>
      </c>
      <c r="H6">
        <v>1</v>
      </c>
      <c r="I6" t="s">
        <v>22</v>
      </c>
      <c r="J6">
        <v>1</v>
      </c>
      <c r="L6" t="s">
        <v>26</v>
      </c>
    </row>
    <row r="7" spans="1:13" x14ac:dyDescent="0.25">
      <c r="A7" s="3"/>
      <c r="L7" t="s">
        <v>28</v>
      </c>
      <c r="M7">
        <f>SUM(H3:H20)</f>
        <v>48</v>
      </c>
    </row>
    <row r="8" spans="1:13" x14ac:dyDescent="0.25">
      <c r="A8" s="3"/>
      <c r="L8" t="s">
        <v>29</v>
      </c>
      <c r="M8">
        <f>SUM(J3:J20)</f>
        <v>5</v>
      </c>
    </row>
    <row r="10" spans="1:13" x14ac:dyDescent="0.25">
      <c r="L10" t="s">
        <v>31</v>
      </c>
      <c r="M10" s="2">
        <f>(AVERAGE(B4:D7)*100000)</f>
        <v>15722222.222222222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62256-C6CC-4F4A-AC0B-02E81978795E}">
  <dimension ref="A1:M10"/>
  <sheetViews>
    <sheetView workbookViewId="0">
      <selection activeCell="H25" sqref="H25"/>
    </sheetView>
  </sheetViews>
  <sheetFormatPr defaultColWidth="11" defaultRowHeight="15.75" x14ac:dyDescent="0.25"/>
  <cols>
    <col min="12" max="12" width="14.125" customWidth="1"/>
  </cols>
  <sheetData>
    <row r="1" spans="1:13" x14ac:dyDescent="0.25">
      <c r="A1" t="s">
        <v>10</v>
      </c>
      <c r="G1" t="s">
        <v>11</v>
      </c>
      <c r="L1" t="s">
        <v>12</v>
      </c>
    </row>
    <row r="2" spans="1:13" x14ac:dyDescent="0.25">
      <c r="A2" s="3"/>
      <c r="B2" s="3" t="s">
        <v>13</v>
      </c>
      <c r="C2" s="3"/>
      <c r="D2" s="3"/>
      <c r="G2" s="3" t="s">
        <v>14</v>
      </c>
      <c r="H2" s="3" t="s">
        <v>15</v>
      </c>
      <c r="I2" s="3" t="s">
        <v>16</v>
      </c>
      <c r="J2" s="3" t="s">
        <v>17</v>
      </c>
      <c r="L2" t="s">
        <v>18</v>
      </c>
      <c r="M2">
        <v>296</v>
      </c>
    </row>
    <row r="3" spans="1:13" x14ac:dyDescent="0.25">
      <c r="A3" s="3" t="s">
        <v>14</v>
      </c>
      <c r="B3" s="4" t="s">
        <v>19</v>
      </c>
      <c r="C3" s="4" t="s">
        <v>20</v>
      </c>
      <c r="D3" s="4" t="s">
        <v>21</v>
      </c>
      <c r="E3" s="4">
        <v>6</v>
      </c>
      <c r="G3" t="s">
        <v>37</v>
      </c>
      <c r="H3">
        <v>5</v>
      </c>
      <c r="I3" t="s">
        <v>22</v>
      </c>
      <c r="J3">
        <v>1</v>
      </c>
      <c r="L3" t="s">
        <v>23</v>
      </c>
      <c r="M3">
        <v>200</v>
      </c>
    </row>
    <row r="4" spans="1:13" x14ac:dyDescent="0.25">
      <c r="A4" s="3" t="s">
        <v>44</v>
      </c>
      <c r="B4">
        <v>90</v>
      </c>
      <c r="C4">
        <v>94</v>
      </c>
      <c r="D4">
        <v>99</v>
      </c>
      <c r="E4" t="s">
        <v>22</v>
      </c>
      <c r="G4" t="s">
        <v>47</v>
      </c>
      <c r="H4">
        <v>1</v>
      </c>
      <c r="I4" t="s">
        <v>22</v>
      </c>
      <c r="J4">
        <v>1</v>
      </c>
      <c r="L4" t="s">
        <v>24</v>
      </c>
      <c r="M4">
        <f>(M2*5)</f>
        <v>1480</v>
      </c>
    </row>
    <row r="5" spans="1:13" x14ac:dyDescent="0.25">
      <c r="A5" s="3" t="s">
        <v>45</v>
      </c>
      <c r="B5">
        <v>96</v>
      </c>
      <c r="C5">
        <v>78</v>
      </c>
      <c r="D5">
        <v>90</v>
      </c>
      <c r="E5" t="s">
        <v>22</v>
      </c>
      <c r="G5" t="s">
        <v>30</v>
      </c>
      <c r="H5">
        <v>4</v>
      </c>
      <c r="I5" t="s">
        <v>22</v>
      </c>
      <c r="J5">
        <v>1</v>
      </c>
    </row>
    <row r="6" spans="1:13" x14ac:dyDescent="0.25">
      <c r="A6" s="3" t="s">
        <v>46</v>
      </c>
      <c r="B6">
        <v>91</v>
      </c>
      <c r="C6">
        <v>83</v>
      </c>
      <c r="D6">
        <v>81</v>
      </c>
      <c r="E6" t="s">
        <v>22</v>
      </c>
      <c r="G6" t="s">
        <v>48</v>
      </c>
      <c r="H6">
        <v>1</v>
      </c>
      <c r="I6" t="s">
        <v>22</v>
      </c>
      <c r="J6">
        <v>1</v>
      </c>
      <c r="L6" t="s">
        <v>26</v>
      </c>
    </row>
    <row r="7" spans="1:13" x14ac:dyDescent="0.25">
      <c r="A7" s="3"/>
      <c r="L7" t="s">
        <v>28</v>
      </c>
      <c r="M7">
        <f>SUM(H3:H20)</f>
        <v>11</v>
      </c>
    </row>
    <row r="8" spans="1:13" x14ac:dyDescent="0.25">
      <c r="A8" s="3"/>
      <c r="L8" t="s">
        <v>29</v>
      </c>
      <c r="M8">
        <f>SUM(J3:J20)</f>
        <v>4</v>
      </c>
    </row>
    <row r="10" spans="1:13" x14ac:dyDescent="0.25">
      <c r="L10" t="s">
        <v>31</v>
      </c>
      <c r="M10" s="2">
        <f>(AVERAGE(B4:D7)*100000)</f>
        <v>8911111.1111111119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6B6E86-A47F-3843-A36F-2521685FC675}">
  <dimension ref="A1:M10"/>
  <sheetViews>
    <sheetView tabSelected="1" zoomScaleNormal="100" workbookViewId="0">
      <selection activeCell="D12" sqref="D12"/>
    </sheetView>
  </sheetViews>
  <sheetFormatPr defaultColWidth="11" defaultRowHeight="15.75" x14ac:dyDescent="0.25"/>
  <sheetData>
    <row r="1" spans="1:13" x14ac:dyDescent="0.25">
      <c r="A1" t="s">
        <v>10</v>
      </c>
      <c r="G1" t="s">
        <v>11</v>
      </c>
      <c r="L1" t="s">
        <v>12</v>
      </c>
    </row>
    <row r="2" spans="1:13" x14ac:dyDescent="0.25">
      <c r="A2" s="3"/>
      <c r="B2" s="3" t="s">
        <v>13</v>
      </c>
      <c r="C2" s="3"/>
      <c r="D2" s="3"/>
      <c r="G2" s="3" t="s">
        <v>14</v>
      </c>
      <c r="H2" s="3" t="s">
        <v>15</v>
      </c>
      <c r="I2" s="3" t="s">
        <v>16</v>
      </c>
      <c r="J2" s="3" t="s">
        <v>17</v>
      </c>
      <c r="L2" t="s">
        <v>18</v>
      </c>
      <c r="M2">
        <v>744</v>
      </c>
    </row>
    <row r="3" spans="1:13" x14ac:dyDescent="0.25">
      <c r="A3" s="3" t="s">
        <v>14</v>
      </c>
      <c r="B3" s="4" t="s">
        <v>19</v>
      </c>
      <c r="C3" s="4" t="s">
        <v>20</v>
      </c>
      <c r="D3" s="4" t="s">
        <v>21</v>
      </c>
      <c r="E3" s="4">
        <v>6</v>
      </c>
      <c r="G3" t="s">
        <v>51</v>
      </c>
      <c r="H3">
        <v>1</v>
      </c>
      <c r="I3" t="s">
        <v>22</v>
      </c>
      <c r="J3">
        <v>1</v>
      </c>
      <c r="L3" t="s">
        <v>23</v>
      </c>
      <c r="M3">
        <v>200</v>
      </c>
    </row>
    <row r="4" spans="1:13" x14ac:dyDescent="0.25">
      <c r="A4" s="3" t="s">
        <v>49</v>
      </c>
      <c r="B4">
        <v>160</v>
      </c>
      <c r="C4">
        <v>192</v>
      </c>
      <c r="D4">
        <v>208</v>
      </c>
      <c r="E4" t="s">
        <v>22</v>
      </c>
      <c r="L4" t="s">
        <v>24</v>
      </c>
      <c r="M4">
        <f>(M2*5)</f>
        <v>3720</v>
      </c>
    </row>
    <row r="5" spans="1:13" x14ac:dyDescent="0.25">
      <c r="A5" s="3" t="s">
        <v>44</v>
      </c>
      <c r="B5">
        <v>200</v>
      </c>
      <c r="C5">
        <v>200</v>
      </c>
      <c r="D5">
        <v>192</v>
      </c>
      <c r="E5" t="s">
        <v>22</v>
      </c>
    </row>
    <row r="6" spans="1:13" x14ac:dyDescent="0.25">
      <c r="A6" s="3" t="s">
        <v>50</v>
      </c>
      <c r="B6" t="s">
        <v>22</v>
      </c>
      <c r="C6" t="s">
        <v>22</v>
      </c>
      <c r="D6" t="s">
        <v>22</v>
      </c>
      <c r="E6" t="s">
        <v>22</v>
      </c>
      <c r="L6" t="s">
        <v>26</v>
      </c>
    </row>
    <row r="7" spans="1:13" x14ac:dyDescent="0.25">
      <c r="A7" s="3"/>
      <c r="L7" t="s">
        <v>28</v>
      </c>
      <c r="M7">
        <f>SUM(H3:H20)</f>
        <v>1</v>
      </c>
    </row>
    <row r="8" spans="1:13" x14ac:dyDescent="0.25">
      <c r="A8" s="3"/>
      <c r="L8" t="s">
        <v>29</v>
      </c>
      <c r="M8">
        <f>SUM(J3:J20)</f>
        <v>1</v>
      </c>
    </row>
    <row r="10" spans="1:13" x14ac:dyDescent="0.25">
      <c r="L10" t="s">
        <v>31</v>
      </c>
      <c r="M10" s="2">
        <f>(AVERAGE(B4:D7)*100000)</f>
        <v>19200000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2E162-B56E-DB4F-AB04-68ADFF015511}">
  <dimension ref="A1:M10"/>
  <sheetViews>
    <sheetView zoomScaleNormal="100" workbookViewId="0">
      <selection activeCell="H21" sqref="H21"/>
    </sheetView>
  </sheetViews>
  <sheetFormatPr defaultColWidth="11" defaultRowHeight="15.75" x14ac:dyDescent="0.25"/>
  <sheetData>
    <row r="1" spans="1:13" x14ac:dyDescent="0.25">
      <c r="A1" t="s">
        <v>10</v>
      </c>
      <c r="G1" t="s">
        <v>11</v>
      </c>
      <c r="L1" t="s">
        <v>12</v>
      </c>
    </row>
    <row r="2" spans="1:13" x14ac:dyDescent="0.25">
      <c r="A2" s="3"/>
      <c r="B2" s="3" t="s">
        <v>13</v>
      </c>
      <c r="C2" s="3"/>
      <c r="D2" s="3"/>
      <c r="G2" s="3" t="s">
        <v>14</v>
      </c>
      <c r="H2" s="3" t="s">
        <v>15</v>
      </c>
      <c r="I2" s="3" t="s">
        <v>16</v>
      </c>
      <c r="J2" s="3" t="s">
        <v>17</v>
      </c>
      <c r="L2" t="s">
        <v>18</v>
      </c>
      <c r="M2">
        <v>904</v>
      </c>
    </row>
    <row r="3" spans="1:13" x14ac:dyDescent="0.25">
      <c r="A3" s="3" t="s">
        <v>14</v>
      </c>
      <c r="B3" s="4" t="s">
        <v>19</v>
      </c>
      <c r="C3" s="4" t="s">
        <v>20</v>
      </c>
      <c r="D3" s="4" t="s">
        <v>21</v>
      </c>
      <c r="E3" s="4">
        <v>6</v>
      </c>
      <c r="G3" t="s">
        <v>55</v>
      </c>
      <c r="H3">
        <v>1</v>
      </c>
      <c r="I3" t="s">
        <v>22</v>
      </c>
      <c r="J3">
        <v>1</v>
      </c>
      <c r="L3" t="s">
        <v>23</v>
      </c>
      <c r="M3">
        <v>200</v>
      </c>
    </row>
    <row r="4" spans="1:13" x14ac:dyDescent="0.25">
      <c r="A4" s="3" t="s">
        <v>52</v>
      </c>
      <c r="B4">
        <v>179</v>
      </c>
      <c r="C4">
        <v>177</v>
      </c>
      <c r="D4">
        <v>169</v>
      </c>
      <c r="E4" t="s">
        <v>22</v>
      </c>
      <c r="G4" t="s">
        <v>27</v>
      </c>
      <c r="H4">
        <v>2</v>
      </c>
      <c r="I4" t="s">
        <v>22</v>
      </c>
      <c r="J4">
        <v>1</v>
      </c>
      <c r="L4" t="s">
        <v>24</v>
      </c>
      <c r="M4">
        <f>(M2*5)</f>
        <v>4520</v>
      </c>
    </row>
    <row r="5" spans="1:13" x14ac:dyDescent="0.25">
      <c r="A5" s="3" t="s">
        <v>53</v>
      </c>
      <c r="B5">
        <v>288</v>
      </c>
      <c r="C5">
        <v>253</v>
      </c>
      <c r="D5">
        <v>261</v>
      </c>
      <c r="E5" t="s">
        <v>22</v>
      </c>
    </row>
    <row r="6" spans="1:13" x14ac:dyDescent="0.25">
      <c r="A6" s="3" t="s">
        <v>54</v>
      </c>
      <c r="B6">
        <v>190</v>
      </c>
      <c r="C6">
        <v>208</v>
      </c>
      <c r="D6">
        <v>216</v>
      </c>
      <c r="E6" t="s">
        <v>22</v>
      </c>
      <c r="L6" t="s">
        <v>26</v>
      </c>
    </row>
    <row r="7" spans="1:13" x14ac:dyDescent="0.25">
      <c r="A7" s="3"/>
      <c r="L7" t="s">
        <v>28</v>
      </c>
      <c r="M7">
        <f>SUM(H3:H20)</f>
        <v>3</v>
      </c>
    </row>
    <row r="8" spans="1:13" x14ac:dyDescent="0.25">
      <c r="A8" s="3"/>
      <c r="L8" t="s">
        <v>29</v>
      </c>
      <c r="M8">
        <f>SUM(J3:J20)</f>
        <v>2</v>
      </c>
    </row>
    <row r="10" spans="1:13" x14ac:dyDescent="0.25">
      <c r="L10" t="s">
        <v>31</v>
      </c>
      <c r="M10" s="2">
        <f>(AVERAGE(B4:D7)*100000)</f>
        <v>21566666.666666664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296DB-0944-914E-BB91-D11E9F422161}">
  <dimension ref="A1:M10"/>
  <sheetViews>
    <sheetView zoomScaleNormal="100" workbookViewId="0">
      <selection activeCell="M2" sqref="M2"/>
    </sheetView>
  </sheetViews>
  <sheetFormatPr defaultColWidth="11" defaultRowHeight="15.75" x14ac:dyDescent="0.25"/>
  <sheetData>
    <row r="1" spans="1:13" x14ac:dyDescent="0.25">
      <c r="A1" t="s">
        <v>10</v>
      </c>
      <c r="G1" t="s">
        <v>11</v>
      </c>
      <c r="L1" t="s">
        <v>12</v>
      </c>
    </row>
    <row r="2" spans="1:13" x14ac:dyDescent="0.25">
      <c r="A2" s="3"/>
      <c r="B2" s="3" t="s">
        <v>13</v>
      </c>
      <c r="C2" s="3"/>
      <c r="D2" s="3"/>
      <c r="G2" s="3" t="s">
        <v>14</v>
      </c>
      <c r="H2" s="3" t="s">
        <v>15</v>
      </c>
      <c r="I2" s="3" t="s">
        <v>16</v>
      </c>
      <c r="J2" s="3" t="s">
        <v>17</v>
      </c>
      <c r="L2" t="s">
        <v>18</v>
      </c>
      <c r="M2">
        <v>688</v>
      </c>
    </row>
    <row r="3" spans="1:13" x14ac:dyDescent="0.25">
      <c r="A3" s="3" t="s">
        <v>14</v>
      </c>
      <c r="B3" s="4" t="s">
        <v>19</v>
      </c>
      <c r="C3" s="4" t="s">
        <v>20</v>
      </c>
      <c r="D3" s="4" t="s">
        <v>21</v>
      </c>
      <c r="E3" s="4">
        <v>6</v>
      </c>
      <c r="G3" t="s">
        <v>57</v>
      </c>
      <c r="H3">
        <v>1</v>
      </c>
      <c r="I3" t="s">
        <v>22</v>
      </c>
      <c r="J3">
        <v>1</v>
      </c>
      <c r="L3" t="s">
        <v>23</v>
      </c>
      <c r="M3">
        <v>200</v>
      </c>
    </row>
    <row r="4" spans="1:13" x14ac:dyDescent="0.25">
      <c r="A4" s="3" t="s">
        <v>51</v>
      </c>
      <c r="B4">
        <v>179</v>
      </c>
      <c r="C4">
        <v>203</v>
      </c>
      <c r="D4">
        <v>198</v>
      </c>
      <c r="E4" t="s">
        <v>22</v>
      </c>
      <c r="G4" t="s">
        <v>46</v>
      </c>
      <c r="H4">
        <v>1</v>
      </c>
      <c r="I4" t="s">
        <v>22</v>
      </c>
      <c r="J4">
        <v>1</v>
      </c>
      <c r="L4" t="s">
        <v>24</v>
      </c>
      <c r="M4">
        <f>(M2*5)</f>
        <v>3440</v>
      </c>
    </row>
    <row r="5" spans="1:13" x14ac:dyDescent="0.25">
      <c r="A5" s="3" t="s">
        <v>56</v>
      </c>
      <c r="B5">
        <v>122</v>
      </c>
      <c r="C5">
        <v>133</v>
      </c>
      <c r="D5">
        <v>149</v>
      </c>
      <c r="E5" t="s">
        <v>22</v>
      </c>
      <c r="G5" t="s">
        <v>47</v>
      </c>
      <c r="H5">
        <v>2</v>
      </c>
      <c r="I5" t="s">
        <v>22</v>
      </c>
      <c r="J5">
        <v>1</v>
      </c>
    </row>
    <row r="6" spans="1:13" x14ac:dyDescent="0.25">
      <c r="A6" s="3" t="s">
        <v>30</v>
      </c>
      <c r="B6">
        <v>144</v>
      </c>
      <c r="C6">
        <v>161</v>
      </c>
      <c r="D6">
        <v>143</v>
      </c>
      <c r="E6" t="s">
        <v>22</v>
      </c>
      <c r="G6" t="s">
        <v>58</v>
      </c>
      <c r="H6">
        <v>1</v>
      </c>
      <c r="I6" t="s">
        <v>22</v>
      </c>
      <c r="J6">
        <v>1</v>
      </c>
      <c r="L6" t="s">
        <v>26</v>
      </c>
    </row>
    <row r="7" spans="1:13" x14ac:dyDescent="0.25">
      <c r="A7" s="3"/>
      <c r="L7" t="s">
        <v>28</v>
      </c>
      <c r="M7">
        <f>SUM(H3:H19)</f>
        <v>5</v>
      </c>
    </row>
    <row r="8" spans="1:13" x14ac:dyDescent="0.25">
      <c r="A8" s="3"/>
      <c r="L8" t="s">
        <v>29</v>
      </c>
      <c r="M8">
        <f>SUM(J3:J19)</f>
        <v>4</v>
      </c>
    </row>
    <row r="10" spans="1:13" x14ac:dyDescent="0.25">
      <c r="L10" t="s">
        <v>31</v>
      </c>
      <c r="M10" s="2">
        <f>(AVERAGE(B4:D7)*100000)</f>
        <v>15911111.111111112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07B50-B8C4-7D42-9BE1-1359EF93ABC9}">
  <dimension ref="A1:M10"/>
  <sheetViews>
    <sheetView zoomScaleNormal="100" workbookViewId="0">
      <selection activeCell="H16" sqref="H16"/>
    </sheetView>
  </sheetViews>
  <sheetFormatPr defaultColWidth="11" defaultRowHeight="15.75" x14ac:dyDescent="0.25"/>
  <sheetData>
    <row r="1" spans="1:13" x14ac:dyDescent="0.25">
      <c r="A1" t="s">
        <v>10</v>
      </c>
      <c r="G1" t="s">
        <v>11</v>
      </c>
      <c r="L1" t="s">
        <v>12</v>
      </c>
    </row>
    <row r="2" spans="1:13" x14ac:dyDescent="0.25">
      <c r="A2" s="3"/>
      <c r="B2" s="3" t="s">
        <v>13</v>
      </c>
      <c r="C2" s="3"/>
      <c r="D2" s="3"/>
      <c r="G2" s="3" t="s">
        <v>14</v>
      </c>
      <c r="H2" s="3" t="s">
        <v>15</v>
      </c>
      <c r="I2" s="3" t="s">
        <v>16</v>
      </c>
      <c r="J2" s="3" t="s">
        <v>17</v>
      </c>
      <c r="L2" t="s">
        <v>18</v>
      </c>
      <c r="M2">
        <v>888</v>
      </c>
    </row>
    <row r="3" spans="1:13" x14ac:dyDescent="0.25">
      <c r="A3" s="3" t="s">
        <v>14</v>
      </c>
      <c r="B3" s="4" t="s">
        <v>19</v>
      </c>
      <c r="C3" s="4" t="s">
        <v>20</v>
      </c>
      <c r="D3" s="4" t="s">
        <v>21</v>
      </c>
      <c r="E3" s="4">
        <v>6</v>
      </c>
      <c r="G3" t="s">
        <v>61</v>
      </c>
      <c r="H3">
        <v>1</v>
      </c>
      <c r="I3" t="s">
        <v>22</v>
      </c>
      <c r="J3">
        <v>1</v>
      </c>
      <c r="L3" t="s">
        <v>23</v>
      </c>
      <c r="M3">
        <v>200</v>
      </c>
    </row>
    <row r="4" spans="1:13" x14ac:dyDescent="0.25">
      <c r="A4" s="3" t="s">
        <v>59</v>
      </c>
      <c r="B4">
        <v>172</v>
      </c>
      <c r="C4">
        <v>203</v>
      </c>
      <c r="D4">
        <v>208</v>
      </c>
      <c r="E4" t="s">
        <v>22</v>
      </c>
      <c r="G4" t="s">
        <v>33</v>
      </c>
      <c r="H4">
        <v>1</v>
      </c>
      <c r="I4" t="s">
        <v>22</v>
      </c>
      <c r="J4">
        <v>1</v>
      </c>
      <c r="L4" t="s">
        <v>24</v>
      </c>
      <c r="M4">
        <f>(M2*5)</f>
        <v>4440</v>
      </c>
    </row>
    <row r="5" spans="1:13" x14ac:dyDescent="0.25">
      <c r="A5" s="3" t="s">
        <v>60</v>
      </c>
      <c r="B5">
        <v>218</v>
      </c>
      <c r="C5">
        <v>180</v>
      </c>
      <c r="D5">
        <v>178</v>
      </c>
      <c r="E5" t="s">
        <v>22</v>
      </c>
      <c r="G5" t="s">
        <v>62</v>
      </c>
      <c r="H5">
        <v>3</v>
      </c>
      <c r="I5" t="s">
        <v>22</v>
      </c>
      <c r="J5">
        <v>1</v>
      </c>
    </row>
    <row r="6" spans="1:13" x14ac:dyDescent="0.25">
      <c r="A6" s="3" t="s">
        <v>57</v>
      </c>
      <c r="B6">
        <v>197</v>
      </c>
      <c r="C6">
        <v>180</v>
      </c>
      <c r="D6">
        <v>200</v>
      </c>
      <c r="E6" t="s">
        <v>22</v>
      </c>
      <c r="G6" t="s">
        <v>34</v>
      </c>
      <c r="H6">
        <v>6</v>
      </c>
      <c r="I6" t="s">
        <v>22</v>
      </c>
      <c r="J6">
        <v>1</v>
      </c>
      <c r="L6" t="s">
        <v>26</v>
      </c>
    </row>
    <row r="7" spans="1:13" x14ac:dyDescent="0.25">
      <c r="A7" s="3"/>
      <c r="G7" t="s">
        <v>53</v>
      </c>
      <c r="H7">
        <v>5</v>
      </c>
      <c r="I7" t="s">
        <v>22</v>
      </c>
      <c r="J7">
        <v>1</v>
      </c>
      <c r="L7" t="s">
        <v>28</v>
      </c>
      <c r="M7">
        <f>SUM(H3:H20)</f>
        <v>17</v>
      </c>
    </row>
    <row r="8" spans="1:13" x14ac:dyDescent="0.25">
      <c r="A8" s="3"/>
      <c r="G8" t="s">
        <v>63</v>
      </c>
      <c r="H8">
        <v>1</v>
      </c>
      <c r="I8" t="s">
        <v>22</v>
      </c>
      <c r="J8">
        <v>1</v>
      </c>
      <c r="L8" t="s">
        <v>29</v>
      </c>
      <c r="M8">
        <f>SUM(J3:J20)</f>
        <v>6</v>
      </c>
    </row>
    <row r="10" spans="1:13" x14ac:dyDescent="0.25">
      <c r="L10" t="s">
        <v>31</v>
      </c>
      <c r="M10" s="2">
        <f>(AVERAGE(B4:D7)*100000)</f>
        <v>19288888.888888888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Summary</vt:lpstr>
      <vt:lpstr>Rep 12</vt:lpstr>
      <vt:lpstr>Rep 13</vt:lpstr>
      <vt:lpstr>Rep 14</vt:lpstr>
      <vt:lpstr>Rep 15</vt:lpstr>
      <vt:lpstr>Rep 16</vt:lpstr>
      <vt:lpstr>Rep 17</vt:lpstr>
      <vt:lpstr>Rep 18</vt:lpstr>
      <vt:lpstr>Rep 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Ian G.</cp:lastModifiedBy>
  <dcterms:created xsi:type="dcterms:W3CDTF">2022-10-27T05:43:07Z</dcterms:created>
  <dcterms:modified xsi:type="dcterms:W3CDTF">2023-02-18T11:19:57Z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f488380-630a-4f55-a077-a19445e3f360_Enabled">
    <vt:lpwstr>true</vt:lpwstr>
  </property>
  <property fmtid="{D5CDD505-2E9C-101B-9397-08002B2CF9AE}" pid="3" name="MSIP_Label_0f488380-630a-4f55-a077-a19445e3f360_SetDate">
    <vt:lpwstr>2023-02-04T01:20:39Z</vt:lpwstr>
  </property>
  <property fmtid="{D5CDD505-2E9C-101B-9397-08002B2CF9AE}" pid="4" name="MSIP_Label_0f488380-630a-4f55-a077-a19445e3f360_Method">
    <vt:lpwstr>Standard</vt:lpwstr>
  </property>
  <property fmtid="{D5CDD505-2E9C-101B-9397-08002B2CF9AE}" pid="5" name="MSIP_Label_0f488380-630a-4f55-a077-a19445e3f360_Name">
    <vt:lpwstr>OFFICIAL - INTERNAL</vt:lpwstr>
  </property>
  <property fmtid="{D5CDD505-2E9C-101B-9397-08002B2CF9AE}" pid="6" name="MSIP_Label_0f488380-630a-4f55-a077-a19445e3f360_SiteId">
    <vt:lpwstr>b6e377cf-9db3-46cb-91a2-fad9605bb15c</vt:lpwstr>
  </property>
  <property fmtid="{D5CDD505-2E9C-101B-9397-08002B2CF9AE}" pid="7" name="MSIP_Label_0f488380-630a-4f55-a077-a19445e3f360_ActionId">
    <vt:lpwstr>a81596d2-611f-41eb-b896-4e27cb964b7d</vt:lpwstr>
  </property>
  <property fmtid="{D5CDD505-2E9C-101B-9397-08002B2CF9AE}" pid="8" name="MSIP_Label_0f488380-630a-4f55-a077-a19445e3f360_ContentBits">
    <vt:lpwstr>0</vt:lpwstr>
  </property>
</Properties>
</file>