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/>
  <xr:revisionPtr revIDLastSave="0" documentId="13_ncr:1_{A3529A1A-B3AA-E341-AC54-B963B7217215}" xr6:coauthVersionLast="47" xr6:coauthVersionMax="47" xr10:uidLastSave="{00000000-0000-0000-0000-000000000000}"/>
  <bookViews>
    <workbookView xWindow="2660" yWindow="1320" windowWidth="29700" windowHeight="17260" tabRatio="609" activeTab="1" xr2:uid="{00000000-000D-0000-FFFF-FFFF00000000}"/>
  </bookViews>
  <sheets>
    <sheet name="Summary" sheetId="1" r:id="rId1"/>
    <sheet name="Guide" sheetId="2" r:id="rId2"/>
    <sheet name="Rep 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2" l="1"/>
  <c r="M6" i="2"/>
  <c r="C15" i="1" l="1"/>
  <c r="D15" i="1"/>
  <c r="F15" i="1"/>
  <c r="E15" i="1"/>
  <c r="D14" i="1"/>
  <c r="F14" i="1"/>
  <c r="E14" i="1"/>
  <c r="C14" i="1"/>
  <c r="D16" i="1"/>
  <c r="F16" i="1"/>
  <c r="E16" i="1"/>
  <c r="C16" i="1"/>
  <c r="E13" i="1" l="1"/>
  <c r="C13" i="1"/>
  <c r="D13" i="1"/>
  <c r="F13" i="1"/>
  <c r="D12" i="1" l="1"/>
  <c r="F12" i="1"/>
  <c r="E12" i="1"/>
  <c r="C12" i="1"/>
  <c r="F11" i="1" l="1"/>
  <c r="F10" i="1"/>
  <c r="E10" i="1"/>
  <c r="D11" i="1"/>
  <c r="E11" i="1"/>
  <c r="C11" i="1"/>
  <c r="D10" i="1"/>
  <c r="C10" i="1"/>
  <c r="M10" i="3"/>
  <c r="E7" i="1" l="1"/>
  <c r="F5" i="1"/>
  <c r="F4" i="1"/>
  <c r="F3" i="1"/>
  <c r="E3" i="1"/>
  <c r="D7" i="1"/>
  <c r="D5" i="1"/>
  <c r="D3" i="1"/>
  <c r="D9" i="1"/>
  <c r="D8" i="1"/>
  <c r="D6" i="1"/>
  <c r="D4" i="1"/>
  <c r="C5" i="1"/>
  <c r="C4" i="1"/>
  <c r="C3" i="1"/>
  <c r="C9" i="1"/>
  <c r="C8" i="1"/>
  <c r="C7" i="1"/>
  <c r="C6" i="1"/>
  <c r="F9" i="1"/>
  <c r="E9" i="1"/>
  <c r="F6" i="1"/>
  <c r="E6" i="1"/>
  <c r="F8" i="1"/>
  <c r="E8" i="1"/>
  <c r="F7" i="1"/>
  <c r="E5" i="1"/>
  <c r="E4" i="1"/>
  <c r="J9" i="1" l="1"/>
  <c r="J7" i="1"/>
  <c r="J8" i="1"/>
  <c r="J10" i="1"/>
</calcChain>
</file>

<file path=xl/sharedStrings.xml><?xml version="1.0" encoding="utf-8"?>
<sst xmlns="http://schemas.openxmlformats.org/spreadsheetml/2006/main" count="92" uniqueCount="54">
  <si>
    <t>Date</t>
  </si>
  <si>
    <t>Replicate</t>
  </si>
  <si>
    <t>Mean CFU/mL</t>
  </si>
  <si>
    <t>Total overall mutants</t>
  </si>
  <si>
    <t>Total stored mutants</t>
  </si>
  <si>
    <t>Well</t>
  </si>
  <si>
    <t>Dilution (1:1 * 10^x)</t>
  </si>
  <si>
    <t>Master inoculum count</t>
  </si>
  <si>
    <t>CFU/mL</t>
  </si>
  <si>
    <t>Volume (uL)</t>
  </si>
  <si>
    <t>CFU</t>
  </si>
  <si>
    <t>COUNT PLATES</t>
  </si>
  <si>
    <t>MUTANT PLATES</t>
  </si>
  <si>
    <t>Count</t>
  </si>
  <si>
    <t>F6</t>
  </si>
  <si>
    <t>NA</t>
  </si>
  <si>
    <t>G2</t>
  </si>
  <si>
    <t>Sector</t>
  </si>
  <si>
    <t>Overall</t>
  </si>
  <si>
    <t>Stored</t>
  </si>
  <si>
    <t>Total mutant CFUs</t>
  </si>
  <si>
    <t>5(1)</t>
  </si>
  <si>
    <t>5(2)</t>
  </si>
  <si>
    <t>5(3)</t>
  </si>
  <si>
    <t>C11</t>
  </si>
  <si>
    <t>E7</t>
  </si>
  <si>
    <t>G11</t>
  </si>
  <si>
    <t>B9</t>
  </si>
  <si>
    <t>D5</t>
  </si>
  <si>
    <t>D11</t>
  </si>
  <si>
    <t>E3</t>
  </si>
  <si>
    <t>E11</t>
  </si>
  <si>
    <t>F11</t>
  </si>
  <si>
    <t>G3</t>
  </si>
  <si>
    <t>G6</t>
  </si>
  <si>
    <t>Picked</t>
  </si>
  <si>
    <t>Initial inoculum CFU/mL</t>
  </si>
  <si>
    <t>unc.</t>
  </si>
  <si>
    <t>Mean final CFU/mL</t>
  </si>
  <si>
    <t>Total stored mutants (all time)</t>
  </si>
  <si>
    <t>Total observed mutants (all time)</t>
  </si>
  <si>
    <t>Mean CFU/mL (all time)</t>
  </si>
  <si>
    <t>Mean initial inoculum (all time)</t>
  </si>
  <si>
    <t>5 (rep 1)</t>
  </si>
  <si>
    <t>Total CFU</t>
  </si>
  <si>
    <t>Colonies picked</t>
  </si>
  <si>
    <t>SUMMARIES</t>
  </si>
  <si>
    <t>5 (rep 2)</t>
  </si>
  <si>
    <t>5 (rep 3)</t>
  </si>
  <si>
    <t>Master inoculum</t>
  </si>
  <si>
    <r>
      <t>Dilution (1 : 10^</t>
    </r>
    <r>
      <rPr>
        <b/>
        <i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)</t>
    </r>
  </si>
  <si>
    <t>Volume plated (uL)</t>
  </si>
  <si>
    <t>Dilution factor</t>
  </si>
  <si>
    <t>Count 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</si>
</sst>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0" fillId="0" borderId="0" xfId="0" applyNumberFormat="1"/>
    <xf numFmtId="49" fontId="1" fillId="0" borderId="0" xfId="0" applyNumberFormat="1" applyFont="1"/>
    <xf numFmtId="11" fontId="0" fillId="0" borderId="0" xfId="0" applyNumberForma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1" xfId="0" applyNumberFormat="1" applyFont="1" applyBorder="1"/>
    <xf numFmtId="0" fontId="0" fillId="0" borderId="4" xfId="0" applyBorder="1"/>
    <xf numFmtId="11" fontId="0" fillId="0" borderId="4" xfId="0" applyNumberFormat="1" applyFill="1" applyBorder="1"/>
    <xf numFmtId="0" fontId="0" fillId="0" borderId="4" xfId="0" applyFill="1" applyBorder="1"/>
    <xf numFmtId="0" fontId="1" fillId="0" borderId="0" xfId="0" applyFont="1" applyAlignment="1"/>
    <xf numFmtId="0" fontId="0" fillId="0" borderId="0" xfId="0" applyFill="1" applyBorder="1"/>
    <xf numFmtId="0" fontId="0" fillId="0" borderId="0" xfId="0" applyFont="1"/>
    <xf numFmtId="0" fontId="0" fillId="0" borderId="0" xfId="0" applyFont="1" applyFill="1" applyBorder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zoomScale="130" zoomScaleNormal="130" workbookViewId="0">
      <selection activeCell="D3" sqref="D3"/>
    </sheetView>
  </sheetViews>
  <sheetFormatPr baseColWidth="10" defaultColWidth="8.83203125" defaultRowHeight="15" x14ac:dyDescent="0.2"/>
  <cols>
    <col min="1" max="1" width="8.33203125" bestFit="1" customWidth="1"/>
    <col min="2" max="2" width="10.1640625" style="2" bestFit="1" customWidth="1"/>
    <col min="3" max="3" width="20.83203125" bestFit="1" customWidth="1"/>
    <col min="4" max="4" width="16.83203125" bestFit="1" customWidth="1"/>
    <col min="5" max="5" width="18.6640625" bestFit="1" customWidth="1"/>
    <col min="6" max="6" width="18.33203125" bestFit="1" customWidth="1"/>
    <col min="9" max="9" width="28.6640625" customWidth="1"/>
  </cols>
  <sheetData>
    <row r="1" spans="1:10" x14ac:dyDescent="0.2">
      <c r="A1" s="7" t="s">
        <v>1</v>
      </c>
      <c r="B1" s="13" t="s">
        <v>0</v>
      </c>
      <c r="C1" s="7" t="s">
        <v>36</v>
      </c>
      <c r="D1" s="7" t="s">
        <v>38</v>
      </c>
      <c r="E1" s="7" t="s">
        <v>3</v>
      </c>
      <c r="F1" s="7" t="s">
        <v>4</v>
      </c>
    </row>
    <row r="2" spans="1:10" x14ac:dyDescent="0.2">
      <c r="A2">
        <v>0</v>
      </c>
      <c r="B2" s="2">
        <v>43956</v>
      </c>
      <c r="C2">
        <v>2775</v>
      </c>
      <c r="D2" s="4">
        <v>8840000</v>
      </c>
      <c r="E2">
        <v>10</v>
      </c>
      <c r="F2">
        <v>6</v>
      </c>
    </row>
    <row r="3" spans="1:10" x14ac:dyDescent="0.2">
      <c r="A3">
        <v>1</v>
      </c>
      <c r="B3" s="2">
        <v>43959</v>
      </c>
      <c r="C3">
        <f>'Rep 1'!$M$4</f>
        <v>0</v>
      </c>
      <c r="D3" s="4">
        <f>'Rep 1'!$M$10</f>
        <v>17183333.333333336</v>
      </c>
      <c r="E3">
        <f>'Rep 1'!$M$7</f>
        <v>13</v>
      </c>
      <c r="F3">
        <f>'Rep 1'!$M$8</f>
        <v>9</v>
      </c>
    </row>
    <row r="4" spans="1:10" x14ac:dyDescent="0.2">
      <c r="A4">
        <v>2</v>
      </c>
      <c r="B4" s="2">
        <v>43962</v>
      </c>
      <c r="C4" t="e">
        <f>#REF!</f>
        <v>#REF!</v>
      </c>
      <c r="D4" s="4" t="e">
        <f>#REF!</f>
        <v>#REF!</v>
      </c>
      <c r="E4" t="e">
        <f>#REF!</f>
        <v>#REF!</v>
      </c>
      <c r="F4" t="e">
        <f>#REF!</f>
        <v>#REF!</v>
      </c>
    </row>
    <row r="5" spans="1:10" x14ac:dyDescent="0.2">
      <c r="A5">
        <v>3</v>
      </c>
      <c r="B5" s="2">
        <v>43963</v>
      </c>
      <c r="C5" t="e">
        <f>#REF!</f>
        <v>#REF!</v>
      </c>
      <c r="D5" s="4" t="e">
        <f>#REF!</f>
        <v>#REF!</v>
      </c>
      <c r="E5" t="e">
        <f>#REF!</f>
        <v>#REF!</v>
      </c>
      <c r="F5" t="e">
        <f>#REF!</f>
        <v>#REF!</v>
      </c>
    </row>
    <row r="6" spans="1:10" x14ac:dyDescent="0.2">
      <c r="A6">
        <v>4</v>
      </c>
      <c r="B6" s="2">
        <v>43964</v>
      </c>
      <c r="C6" t="e">
        <f>#REF!</f>
        <v>#REF!</v>
      </c>
      <c r="D6" s="4" t="e">
        <f>#REF!</f>
        <v>#REF!</v>
      </c>
      <c r="E6" t="e">
        <f>#REF!</f>
        <v>#REF!</v>
      </c>
      <c r="F6" t="e">
        <f>#REF!</f>
        <v>#REF!</v>
      </c>
    </row>
    <row r="7" spans="1:10" x14ac:dyDescent="0.2">
      <c r="A7">
        <v>5</v>
      </c>
      <c r="B7" s="2">
        <v>43972</v>
      </c>
      <c r="C7" t="e">
        <f>#REF!</f>
        <v>#REF!</v>
      </c>
      <c r="D7" s="4" t="e">
        <f>#REF!</f>
        <v>#REF!</v>
      </c>
      <c r="E7" t="e">
        <f>#REF!</f>
        <v>#REF!</v>
      </c>
      <c r="F7" t="e">
        <f>#REF!</f>
        <v>#REF!</v>
      </c>
      <c r="I7" t="s">
        <v>42</v>
      </c>
      <c r="J7" t="e">
        <f>AVERAGE(C:C)</f>
        <v>#REF!</v>
      </c>
    </row>
    <row r="8" spans="1:10" x14ac:dyDescent="0.2">
      <c r="A8">
        <v>6</v>
      </c>
      <c r="B8" s="2">
        <v>43990</v>
      </c>
      <c r="C8" t="e">
        <f>#REF!</f>
        <v>#REF!</v>
      </c>
      <c r="D8" s="4" t="e">
        <f>#REF!</f>
        <v>#REF!</v>
      </c>
      <c r="E8" t="e">
        <f>#REF!</f>
        <v>#REF!</v>
      </c>
      <c r="F8" t="e">
        <f>#REF!</f>
        <v>#REF!</v>
      </c>
      <c r="I8" t="s">
        <v>41</v>
      </c>
      <c r="J8" s="4" t="e">
        <f>AVERAGE(D:D)</f>
        <v>#REF!</v>
      </c>
    </row>
    <row r="9" spans="1:10" x14ac:dyDescent="0.2">
      <c r="A9">
        <v>7</v>
      </c>
      <c r="B9" s="2">
        <v>43991</v>
      </c>
      <c r="C9" t="e">
        <f>#REF!</f>
        <v>#REF!</v>
      </c>
      <c r="D9" s="4" t="e">
        <f>#REF!</f>
        <v>#REF!</v>
      </c>
      <c r="E9" t="e">
        <f>#REF!</f>
        <v>#REF!</v>
      </c>
      <c r="F9" t="e">
        <f>#REF!</f>
        <v>#REF!</v>
      </c>
      <c r="I9" t="s">
        <v>40</v>
      </c>
      <c r="J9" t="e">
        <f>SUM(E:E)</f>
        <v>#REF!</v>
      </c>
    </row>
    <row r="10" spans="1:10" x14ac:dyDescent="0.2">
      <c r="A10">
        <v>8</v>
      </c>
      <c r="B10" s="2">
        <v>43992</v>
      </c>
      <c r="C10" t="e">
        <f>#REF!</f>
        <v>#REF!</v>
      </c>
      <c r="D10" s="4" t="e">
        <f>#REF!</f>
        <v>#REF!</v>
      </c>
      <c r="E10" t="e">
        <f>#REF!</f>
        <v>#REF!</v>
      </c>
      <c r="F10" t="e">
        <f>#REF!</f>
        <v>#REF!</v>
      </c>
      <c r="I10" t="s">
        <v>39</v>
      </c>
      <c r="J10" t="e">
        <f>SUM(F:F)</f>
        <v>#REF!</v>
      </c>
    </row>
    <row r="11" spans="1:10" x14ac:dyDescent="0.2">
      <c r="A11">
        <v>9</v>
      </c>
      <c r="B11" s="2">
        <v>43993</v>
      </c>
      <c r="C11" t="e">
        <f>#REF!</f>
        <v>#REF!</v>
      </c>
      <c r="D11" s="4" t="e">
        <f>#REF!</f>
        <v>#REF!</v>
      </c>
      <c r="E11" t="e">
        <f>#REF!</f>
        <v>#REF!</v>
      </c>
      <c r="F11" t="e">
        <f>#REF!</f>
        <v>#REF!</v>
      </c>
    </row>
    <row r="12" spans="1:10" x14ac:dyDescent="0.2">
      <c r="A12">
        <v>10</v>
      </c>
      <c r="B12" s="2">
        <v>44084</v>
      </c>
      <c r="C12" t="e">
        <f>#REF!</f>
        <v>#REF!</v>
      </c>
      <c r="D12" s="4" t="e">
        <f>#REF!</f>
        <v>#REF!</v>
      </c>
      <c r="E12" t="e">
        <f>#REF!</f>
        <v>#REF!</v>
      </c>
      <c r="F12" t="e">
        <f>#REF!</f>
        <v>#REF!</v>
      </c>
    </row>
    <row r="13" spans="1:10" x14ac:dyDescent="0.2">
      <c r="A13">
        <v>11</v>
      </c>
      <c r="B13" s="2">
        <v>44086</v>
      </c>
      <c r="C13" t="e">
        <f>#REF!</f>
        <v>#REF!</v>
      </c>
      <c r="D13" s="4" t="e">
        <f>#REF!</f>
        <v>#REF!</v>
      </c>
      <c r="E13" t="e">
        <f>#REF!</f>
        <v>#REF!</v>
      </c>
      <c r="F13" t="e">
        <f>#REF!</f>
        <v>#REF!</v>
      </c>
    </row>
    <row r="14" spans="1:10" x14ac:dyDescent="0.2">
      <c r="A14">
        <v>12</v>
      </c>
      <c r="B14" s="2">
        <v>44096</v>
      </c>
      <c r="C14" t="e">
        <f>#REF!</f>
        <v>#REF!</v>
      </c>
      <c r="D14" s="4" t="e">
        <f>#REF!</f>
        <v>#REF!</v>
      </c>
      <c r="E14" t="e">
        <f>#REF!</f>
        <v>#REF!</v>
      </c>
      <c r="F14" t="e">
        <f>#REF!</f>
        <v>#REF!</v>
      </c>
    </row>
    <row r="15" spans="1:10" x14ac:dyDescent="0.2">
      <c r="A15">
        <v>13</v>
      </c>
      <c r="B15" s="2">
        <v>44097</v>
      </c>
      <c r="C15" t="e">
        <f>#REF!</f>
        <v>#REF!</v>
      </c>
      <c r="D15" s="4" t="e">
        <f>#REF!</f>
        <v>#REF!</v>
      </c>
      <c r="E15" t="e">
        <f>#REF!</f>
        <v>#REF!</v>
      </c>
      <c r="F15" t="e">
        <f>#REF!</f>
        <v>#REF!</v>
      </c>
    </row>
    <row r="16" spans="1:10" x14ac:dyDescent="0.2">
      <c r="A16">
        <v>14</v>
      </c>
      <c r="B16" s="2">
        <v>44098</v>
      </c>
      <c r="C16" t="e">
        <f>#REF!</f>
        <v>#REF!</v>
      </c>
      <c r="D16" s="4" t="e">
        <f>#REF!</f>
        <v>#REF!</v>
      </c>
      <c r="E16" t="e">
        <f>#REF!</f>
        <v>#REF!</v>
      </c>
      <c r="F16" t="e">
        <f>#REF!</f>
        <v>#REF!</v>
      </c>
    </row>
  </sheetData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tabSelected="1" zoomScale="130" zoomScaleNormal="130" workbookViewId="0">
      <selection activeCell="M15" sqref="M15"/>
    </sheetView>
  </sheetViews>
  <sheetFormatPr baseColWidth="10" defaultColWidth="8.83203125" defaultRowHeight="15" x14ac:dyDescent="0.2"/>
  <cols>
    <col min="8" max="8" width="12.1640625" customWidth="1"/>
    <col min="10" max="10" width="13.83203125" customWidth="1"/>
    <col min="11" max="11" width="10.83203125" customWidth="1"/>
    <col min="12" max="12" width="16.33203125" customWidth="1"/>
  </cols>
  <sheetData>
    <row r="1" spans="1:13" ht="19" x14ac:dyDescent="0.25">
      <c r="A1" s="5" t="s">
        <v>11</v>
      </c>
      <c r="B1" s="6"/>
      <c r="C1" s="6"/>
      <c r="D1" s="6"/>
      <c r="E1" s="6"/>
      <c r="G1" s="5" t="s">
        <v>12</v>
      </c>
      <c r="H1" s="6"/>
      <c r="I1" s="6"/>
      <c r="J1" s="6"/>
      <c r="L1" s="5" t="s">
        <v>46</v>
      </c>
      <c r="M1" s="5"/>
    </row>
    <row r="2" spans="1:13" x14ac:dyDescent="0.2">
      <c r="A2" s="9" t="s">
        <v>5</v>
      </c>
      <c r="B2" s="8" t="s">
        <v>50</v>
      </c>
      <c r="C2" s="8"/>
      <c r="D2" s="8"/>
      <c r="E2" s="8"/>
      <c r="G2" s="12" t="s">
        <v>5</v>
      </c>
      <c r="H2" s="12" t="s">
        <v>44</v>
      </c>
      <c r="I2" s="12" t="s">
        <v>17</v>
      </c>
      <c r="J2" s="12" t="s">
        <v>45</v>
      </c>
      <c r="L2" s="1" t="s">
        <v>49</v>
      </c>
    </row>
    <row r="3" spans="1:13" x14ac:dyDescent="0.2">
      <c r="A3" s="10"/>
      <c r="B3" s="11" t="s">
        <v>43</v>
      </c>
      <c r="C3" s="11" t="s">
        <v>47</v>
      </c>
      <c r="D3" s="11" t="s">
        <v>48</v>
      </c>
      <c r="E3" s="11">
        <v>6</v>
      </c>
      <c r="G3" t="s">
        <v>27</v>
      </c>
      <c r="H3">
        <v>1</v>
      </c>
      <c r="I3" t="s">
        <v>15</v>
      </c>
      <c r="J3">
        <v>1</v>
      </c>
      <c r="L3" t="s">
        <v>10</v>
      </c>
      <c r="M3">
        <v>336</v>
      </c>
    </row>
    <row r="4" spans="1:13" x14ac:dyDescent="0.2">
      <c r="A4" s="1" t="s">
        <v>24</v>
      </c>
      <c r="B4">
        <v>118</v>
      </c>
      <c r="C4">
        <v>91</v>
      </c>
      <c r="D4">
        <v>102</v>
      </c>
      <c r="E4">
        <v>14</v>
      </c>
      <c r="G4" t="s">
        <v>28</v>
      </c>
      <c r="H4">
        <v>1</v>
      </c>
      <c r="I4" t="s">
        <v>15</v>
      </c>
      <c r="J4">
        <v>1</v>
      </c>
      <c r="L4" t="s">
        <v>51</v>
      </c>
      <c r="M4">
        <v>200</v>
      </c>
    </row>
    <row r="5" spans="1:13" x14ac:dyDescent="0.2">
      <c r="A5" s="1" t="s">
        <v>25</v>
      </c>
      <c r="B5">
        <v>226</v>
      </c>
      <c r="C5">
        <v>202</v>
      </c>
      <c r="D5">
        <v>209</v>
      </c>
      <c r="E5">
        <v>27</v>
      </c>
      <c r="G5" t="s">
        <v>29</v>
      </c>
      <c r="H5">
        <v>1</v>
      </c>
      <c r="I5" t="s">
        <v>15</v>
      </c>
      <c r="J5">
        <v>1</v>
      </c>
      <c r="L5" t="s">
        <v>52</v>
      </c>
      <c r="M5" s="4">
        <v>100000</v>
      </c>
    </row>
    <row r="6" spans="1:13" x14ac:dyDescent="0.2">
      <c r="A6" s="1" t="s">
        <v>14</v>
      </c>
      <c r="B6">
        <v>187</v>
      </c>
      <c r="C6">
        <v>206</v>
      </c>
      <c r="D6">
        <v>207</v>
      </c>
      <c r="E6">
        <v>33</v>
      </c>
      <c r="G6" t="s">
        <v>30</v>
      </c>
      <c r="H6">
        <v>2</v>
      </c>
      <c r="I6">
        <v>5</v>
      </c>
      <c r="J6">
        <v>1</v>
      </c>
      <c r="L6" t="s">
        <v>8</v>
      </c>
      <c r="M6" s="15">
        <f>(M3*M5)/(M4/1000)</f>
        <v>168000000</v>
      </c>
    </row>
    <row r="7" spans="1:13" x14ac:dyDescent="0.2">
      <c r="A7" s="1" t="s">
        <v>26</v>
      </c>
      <c r="B7">
        <v>178</v>
      </c>
      <c r="C7">
        <v>187</v>
      </c>
      <c r="D7">
        <v>149</v>
      </c>
      <c r="E7">
        <v>30</v>
      </c>
      <c r="G7" t="s">
        <v>31</v>
      </c>
      <c r="H7">
        <v>1</v>
      </c>
      <c r="I7" t="s">
        <v>15</v>
      </c>
      <c r="J7">
        <v>1</v>
      </c>
    </row>
    <row r="8" spans="1:13" x14ac:dyDescent="0.2">
      <c r="A8" s="1"/>
      <c r="G8" t="s">
        <v>32</v>
      </c>
      <c r="H8">
        <v>3</v>
      </c>
      <c r="I8">
        <v>4</v>
      </c>
      <c r="J8">
        <v>1</v>
      </c>
      <c r="L8" s="1" t="s">
        <v>20</v>
      </c>
    </row>
    <row r="9" spans="1:13" x14ac:dyDescent="0.2">
      <c r="G9" t="s">
        <v>16</v>
      </c>
      <c r="H9">
        <v>2</v>
      </c>
      <c r="I9">
        <v>2</v>
      </c>
      <c r="J9">
        <v>1</v>
      </c>
      <c r="L9" t="s">
        <v>18</v>
      </c>
      <c r="M9" s="16">
        <v>13</v>
      </c>
    </row>
    <row r="10" spans="1:13" x14ac:dyDescent="0.2">
      <c r="G10" t="s">
        <v>33</v>
      </c>
      <c r="H10">
        <v>1</v>
      </c>
      <c r="I10" t="s">
        <v>15</v>
      </c>
      <c r="J10">
        <v>1</v>
      </c>
      <c r="L10" t="s">
        <v>19</v>
      </c>
      <c r="M10" s="16">
        <v>9</v>
      </c>
    </row>
    <row r="11" spans="1:13" x14ac:dyDescent="0.2">
      <c r="G11" t="s">
        <v>34</v>
      </c>
      <c r="H11">
        <v>1</v>
      </c>
      <c r="I11" t="s">
        <v>15</v>
      </c>
      <c r="J11">
        <v>1</v>
      </c>
      <c r="M11" s="18"/>
    </row>
    <row r="12" spans="1:13" x14ac:dyDescent="0.2">
      <c r="L12" s="1" t="s">
        <v>53</v>
      </c>
    </row>
    <row r="13" spans="1:13" x14ac:dyDescent="0.2">
      <c r="L13" s="19" t="s">
        <v>51</v>
      </c>
      <c r="M13" s="19">
        <v>200</v>
      </c>
    </row>
    <row r="14" spans="1:13" x14ac:dyDescent="0.2">
      <c r="L14" s="20" t="s">
        <v>52</v>
      </c>
      <c r="M14" s="21">
        <v>100000</v>
      </c>
    </row>
    <row r="15" spans="1:13" x14ac:dyDescent="0.2">
      <c r="L15" s="17" t="s">
        <v>2</v>
      </c>
      <c r="M15" s="15">
        <f>(AVERAGE(B4:D7)*M14)</f>
        <v>17183333.333333336</v>
      </c>
    </row>
    <row r="16" spans="1:13" x14ac:dyDescent="0.2">
      <c r="L16" s="17"/>
    </row>
  </sheetData>
  <mergeCells count="2">
    <mergeCell ref="A2:A3"/>
    <mergeCell ref="B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"/>
  <sheetViews>
    <sheetView zoomScale="130" zoomScaleNormal="130" workbookViewId="0">
      <selection activeCell="L17" sqref="L17"/>
    </sheetView>
  </sheetViews>
  <sheetFormatPr baseColWidth="10" defaultColWidth="8.83203125" defaultRowHeight="15" x14ac:dyDescent="0.2"/>
  <cols>
    <col min="11" max="11" width="10.83203125" customWidth="1"/>
    <col min="12" max="12" width="14.1640625" customWidth="1"/>
  </cols>
  <sheetData>
    <row r="1" spans="1:13" x14ac:dyDescent="0.2">
      <c r="A1" t="s">
        <v>11</v>
      </c>
      <c r="G1" t="s">
        <v>12</v>
      </c>
      <c r="L1" t="s">
        <v>7</v>
      </c>
    </row>
    <row r="2" spans="1:13" x14ac:dyDescent="0.2">
      <c r="A2" s="1"/>
      <c r="B2" s="1" t="s">
        <v>6</v>
      </c>
      <c r="C2" s="1"/>
      <c r="D2" s="1"/>
      <c r="G2" s="1" t="s">
        <v>5</v>
      </c>
      <c r="H2" s="1" t="s">
        <v>13</v>
      </c>
      <c r="I2" s="1" t="s">
        <v>17</v>
      </c>
      <c r="J2" s="1" t="s">
        <v>35</v>
      </c>
      <c r="L2" t="s">
        <v>10</v>
      </c>
      <c r="M2" t="s">
        <v>37</v>
      </c>
    </row>
    <row r="3" spans="1:13" x14ac:dyDescent="0.2">
      <c r="A3" s="1" t="s">
        <v>5</v>
      </c>
      <c r="B3" s="3" t="s">
        <v>21</v>
      </c>
      <c r="C3" s="3" t="s">
        <v>22</v>
      </c>
      <c r="D3" s="3" t="s">
        <v>23</v>
      </c>
      <c r="E3" s="3">
        <v>6</v>
      </c>
      <c r="G3" t="s">
        <v>27</v>
      </c>
      <c r="H3">
        <v>1</v>
      </c>
      <c r="I3" t="s">
        <v>15</v>
      </c>
      <c r="J3">
        <v>1</v>
      </c>
      <c r="L3" t="s">
        <v>9</v>
      </c>
      <c r="M3">
        <v>200</v>
      </c>
    </row>
    <row r="4" spans="1:13" x14ac:dyDescent="0.2">
      <c r="A4" s="1" t="s">
        <v>24</v>
      </c>
      <c r="B4">
        <v>118</v>
      </c>
      <c r="C4">
        <v>91</v>
      </c>
      <c r="D4">
        <v>102</v>
      </c>
      <c r="E4">
        <v>14</v>
      </c>
      <c r="G4" t="s">
        <v>28</v>
      </c>
      <c r="H4">
        <v>1</v>
      </c>
      <c r="I4" t="s">
        <v>15</v>
      </c>
      <c r="J4">
        <v>1</v>
      </c>
      <c r="L4" t="s">
        <v>8</v>
      </c>
      <c r="M4" s="16"/>
    </row>
    <row r="5" spans="1:13" x14ac:dyDescent="0.2">
      <c r="A5" s="1" t="s">
        <v>25</v>
      </c>
      <c r="B5">
        <v>226</v>
      </c>
      <c r="C5">
        <v>202</v>
      </c>
      <c r="D5">
        <v>209</v>
      </c>
      <c r="E5">
        <v>27</v>
      </c>
      <c r="G5" t="s">
        <v>29</v>
      </c>
      <c r="H5">
        <v>1</v>
      </c>
      <c r="I5" t="s">
        <v>15</v>
      </c>
      <c r="J5">
        <v>1</v>
      </c>
    </row>
    <row r="6" spans="1:13" x14ac:dyDescent="0.2">
      <c r="A6" s="1" t="s">
        <v>14</v>
      </c>
      <c r="B6">
        <v>187</v>
      </c>
      <c r="C6">
        <v>206</v>
      </c>
      <c r="D6">
        <v>207</v>
      </c>
      <c r="E6">
        <v>33</v>
      </c>
      <c r="G6" t="s">
        <v>30</v>
      </c>
      <c r="H6">
        <v>2</v>
      </c>
      <c r="I6">
        <v>5</v>
      </c>
      <c r="J6">
        <v>1</v>
      </c>
      <c r="L6" t="s">
        <v>20</v>
      </c>
    </row>
    <row r="7" spans="1:13" x14ac:dyDescent="0.2">
      <c r="A7" s="1" t="s">
        <v>26</v>
      </c>
      <c r="B7">
        <v>178</v>
      </c>
      <c r="C7">
        <v>187</v>
      </c>
      <c r="D7">
        <v>149</v>
      </c>
      <c r="E7">
        <v>30</v>
      </c>
      <c r="G7" t="s">
        <v>31</v>
      </c>
      <c r="H7">
        <v>1</v>
      </c>
      <c r="I7" t="s">
        <v>15</v>
      </c>
      <c r="J7">
        <v>1</v>
      </c>
      <c r="L7" t="s">
        <v>18</v>
      </c>
      <c r="M7" s="14">
        <v>13</v>
      </c>
    </row>
    <row r="8" spans="1:13" x14ac:dyDescent="0.2">
      <c r="A8" s="1"/>
      <c r="G8" t="s">
        <v>32</v>
      </c>
      <c r="H8">
        <v>3</v>
      </c>
      <c r="I8">
        <v>4</v>
      </c>
      <c r="J8">
        <v>1</v>
      </c>
      <c r="L8" t="s">
        <v>19</v>
      </c>
      <c r="M8" s="14">
        <v>9</v>
      </c>
    </row>
    <row r="9" spans="1:13" x14ac:dyDescent="0.2">
      <c r="G9" t="s">
        <v>16</v>
      </c>
      <c r="H9">
        <v>2</v>
      </c>
      <c r="I9">
        <v>2</v>
      </c>
      <c r="J9">
        <v>1</v>
      </c>
    </row>
    <row r="10" spans="1:13" x14ac:dyDescent="0.2">
      <c r="G10" t="s">
        <v>33</v>
      </c>
      <c r="H10">
        <v>1</v>
      </c>
      <c r="I10" t="s">
        <v>15</v>
      </c>
      <c r="J10">
        <v>1</v>
      </c>
      <c r="L10" t="s">
        <v>2</v>
      </c>
      <c r="M10" s="15">
        <f>(AVERAGE(B4:D7)*100000)</f>
        <v>17183333.333333336</v>
      </c>
    </row>
    <row r="11" spans="1:13" x14ac:dyDescent="0.2">
      <c r="G11" t="s">
        <v>34</v>
      </c>
      <c r="H11">
        <v>1</v>
      </c>
      <c r="I11" t="s">
        <v>15</v>
      </c>
      <c r="J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Guide</vt:lpstr>
      <vt:lpstr>Rep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2024-02-15T05:16:25Z</dcterms:modified>
</cp:coreProperties>
</file>