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wil\Documents\Honours\post honours\experiments\3 mutant screens\fluctuation assays\"/>
    </mc:Choice>
  </mc:AlternateContent>
  <xr:revisionPtr revIDLastSave="0" documentId="13_ncr:1_{8F294FEA-7748-430A-97C1-A5883BF89C62}" xr6:coauthVersionLast="47" xr6:coauthVersionMax="47" xr10:uidLastSave="{00000000-0000-0000-0000-000000000000}"/>
  <bookViews>
    <workbookView xWindow="-110" yWindow="-110" windowWidth="22780" windowHeight="14540" firstSheet="2" activeTab="2" xr2:uid="{9B67F9EE-8854-1C42-B1F4-8FD8918D8A2C}"/>
  </bookViews>
  <sheets>
    <sheet name="Summary" sheetId="1" r:id="rId1"/>
    <sheet name="R14" sheetId="5" r:id="rId2"/>
    <sheet name="R15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6" l="1"/>
  <c r="M7" i="6"/>
  <c r="C2" i="1"/>
  <c r="M7" i="5"/>
  <c r="M4" i="6"/>
  <c r="M4" i="5"/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F4" i="1"/>
  <c r="F2" i="1"/>
  <c r="E4" i="1"/>
  <c r="D4" i="1"/>
  <c r="C4" i="1"/>
  <c r="C3" i="1"/>
  <c r="D3" i="1"/>
  <c r="M8" i="6"/>
  <c r="F3" i="1" s="1"/>
  <c r="E3" i="1"/>
  <c r="M8" i="5"/>
  <c r="E2" i="1"/>
  <c r="J7" i="1" l="1"/>
  <c r="J10" i="1"/>
  <c r="J9" i="1"/>
  <c r="M10" i="5"/>
  <c r="D2" i="1" s="1"/>
  <c r="J8" i="1" s="1"/>
</calcChain>
</file>

<file path=xl/sharedStrings.xml><?xml version="1.0" encoding="utf-8"?>
<sst xmlns="http://schemas.openxmlformats.org/spreadsheetml/2006/main" count="114" uniqueCount="72">
  <si>
    <t>Replicate</t>
  </si>
  <si>
    <t>Date</t>
  </si>
  <si>
    <t>Initial inoculum CFU/mL</t>
  </si>
  <si>
    <t>Mean final CFU/mL</t>
  </si>
  <si>
    <t>Total overall mutants</t>
  </si>
  <si>
    <t>Total stored mutants</t>
  </si>
  <si>
    <t>R14</t>
  </si>
  <si>
    <t>R15</t>
  </si>
  <si>
    <t>Mean initial inoculum (all time)</t>
  </si>
  <si>
    <t>Mean CFU/mL (all time)</t>
  </si>
  <si>
    <t>Total observed mutants (all time)</t>
  </si>
  <si>
    <t>Total stored mutants (all time)</t>
  </si>
  <si>
    <t>COUNT PLATES</t>
  </si>
  <si>
    <t>MUTANT PLATES</t>
  </si>
  <si>
    <t>Master inoculum count</t>
  </si>
  <si>
    <t>Dilution (1:1 * 10^x)</t>
  </si>
  <si>
    <t>Well</t>
  </si>
  <si>
    <t>Count</t>
  </si>
  <si>
    <t>Sector</t>
  </si>
  <si>
    <t>Picked</t>
  </si>
  <si>
    <t>CFU</t>
  </si>
  <si>
    <t>5(1)</t>
  </si>
  <si>
    <t>5(2)</t>
  </si>
  <si>
    <t>5(3)</t>
  </si>
  <si>
    <t>B7</t>
  </si>
  <si>
    <t>NA</t>
  </si>
  <si>
    <t>Volume (uL)</t>
  </si>
  <si>
    <t>D5</t>
  </si>
  <si>
    <t>B8</t>
  </si>
  <si>
    <t>CFU/mL</t>
  </si>
  <si>
    <t>F6</t>
  </si>
  <si>
    <t>B9</t>
  </si>
  <si>
    <t>G4</t>
  </si>
  <si>
    <t>C3</t>
  </si>
  <si>
    <t>Total mutant CFUs</t>
  </si>
  <si>
    <t>C4</t>
  </si>
  <si>
    <t>Overall</t>
  </si>
  <si>
    <t>C5</t>
  </si>
  <si>
    <t>Stored</t>
  </si>
  <si>
    <t>C7</t>
  </si>
  <si>
    <t>C8</t>
  </si>
  <si>
    <t>Mean CFU/mL</t>
  </si>
  <si>
    <t>C9</t>
  </si>
  <si>
    <t>C11</t>
  </si>
  <si>
    <t>D2</t>
  </si>
  <si>
    <t>D8</t>
  </si>
  <si>
    <t>D11</t>
  </si>
  <si>
    <t>E7</t>
  </si>
  <si>
    <t>E9</t>
  </si>
  <si>
    <t>E11</t>
  </si>
  <si>
    <t>F9</t>
  </si>
  <si>
    <t>F11</t>
  </si>
  <si>
    <t>G2</t>
  </si>
  <si>
    <t>G6</t>
  </si>
  <si>
    <t>G9</t>
  </si>
  <si>
    <t>G11</t>
  </si>
  <si>
    <t>B3</t>
  </si>
  <si>
    <t>B2</t>
  </si>
  <si>
    <t>D10</t>
  </si>
  <si>
    <t>F3</t>
  </si>
  <si>
    <t>C2</t>
  </si>
  <si>
    <t>D3</t>
  </si>
  <si>
    <t>D4</t>
  </si>
  <si>
    <t>D6</t>
  </si>
  <si>
    <t>E2</t>
  </si>
  <si>
    <t>E3</t>
  </si>
  <si>
    <t>E4</t>
  </si>
  <si>
    <t>E6</t>
  </si>
  <si>
    <t>F4</t>
  </si>
  <si>
    <t>F5</t>
  </si>
  <si>
    <t>F7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</si>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</sst>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9D72-16A8-0F46-B301-80FA414BB52F}">
  <dimension ref="A1:J10"/>
  <sheetViews>
    <sheetView zoomScale="131" workbookViewId="0">
      <selection activeCell="H4" sqref="H4"/>
    </sheetView>
  </sheetViews>
  <sheetFormatPr defaultColWidth="11" defaultRowHeight="15.6"/>
  <cols>
    <col min="1" max="1" width="8.5" bestFit="1" customWidth="1"/>
    <col min="2" max="2" width="10.875" bestFit="1" customWidth="1"/>
    <col min="3" max="3" width="21" bestFit="1" customWidth="1"/>
    <col min="4" max="4" width="17" bestFit="1" customWidth="1"/>
    <col min="5" max="5" width="18.875" bestFit="1" customWidth="1"/>
    <col min="6" max="6" width="18.5" bestFit="1" customWidth="1"/>
    <col min="7" max="8" width="8.875"/>
    <col min="9" max="9" width="28.625" customWidth="1"/>
    <col min="10" max="10" width="11" bestFit="1" customWidth="1"/>
  </cols>
  <sheetData>
    <row r="1" spans="1:1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6</v>
      </c>
      <c r="B2" s="1">
        <v>45254</v>
      </c>
      <c r="C2">
        <f>'R14'!$M$4</f>
        <v>9050</v>
      </c>
      <c r="D2" s="2">
        <f>'R14'!$M$10</f>
        <v>83100000</v>
      </c>
      <c r="E2">
        <f>'R14'!$M$7</f>
        <v>80</v>
      </c>
      <c r="F2">
        <f>'R14'!$M$8</f>
        <v>0</v>
      </c>
    </row>
    <row r="3" spans="1:10">
      <c r="A3" t="s">
        <v>7</v>
      </c>
      <c r="B3" s="1">
        <v>45254</v>
      </c>
      <c r="C3">
        <f>'R15'!$M$4</f>
        <v>7730</v>
      </c>
      <c r="D3" s="2">
        <f>'R15'!$M$10</f>
        <v>92177777.777777776</v>
      </c>
      <c r="E3">
        <f>'R15'!$M$7</f>
        <v>303</v>
      </c>
      <c r="F3">
        <f>'R15'!$M$8</f>
        <v>0</v>
      </c>
    </row>
    <row r="4" spans="1:10">
      <c r="A4">
        <v>14</v>
      </c>
      <c r="B4" s="1"/>
      <c r="C4" t="e">
        <f>#REF!</f>
        <v>#REF!</v>
      </c>
      <c r="D4" s="2" t="e">
        <f>#REF!</f>
        <v>#REF!</v>
      </c>
      <c r="E4" t="e">
        <f>#REF!</f>
        <v>#REF!</v>
      </c>
      <c r="F4" t="e">
        <f>#REF!</f>
        <v>#REF!</v>
      </c>
    </row>
    <row r="5" spans="1:10">
      <c r="A5">
        <v>15</v>
      </c>
      <c r="B5" s="1"/>
      <c r="C5" t="e">
        <f>#REF!</f>
        <v>#REF!</v>
      </c>
      <c r="D5" s="2" t="e">
        <f>#REF!</f>
        <v>#REF!</v>
      </c>
      <c r="E5" t="e">
        <f>#REF!</f>
        <v>#REF!</v>
      </c>
      <c r="F5" t="e">
        <f>#REF!</f>
        <v>#REF!</v>
      </c>
    </row>
    <row r="6" spans="1:10">
      <c r="A6">
        <v>16</v>
      </c>
      <c r="B6" s="1"/>
      <c r="C6" t="e">
        <f>#REF!</f>
        <v>#REF!</v>
      </c>
      <c r="D6" s="2" t="e">
        <f>#REF!</f>
        <v>#REF!</v>
      </c>
      <c r="E6" t="e">
        <f>#REF!</f>
        <v>#REF!</v>
      </c>
      <c r="F6" t="e">
        <f>#REF!</f>
        <v>#REF!</v>
      </c>
    </row>
    <row r="7" spans="1:10">
      <c r="A7">
        <v>17</v>
      </c>
      <c r="B7" s="1"/>
      <c r="C7" t="e">
        <f>#REF!</f>
        <v>#REF!</v>
      </c>
      <c r="D7" s="2" t="e">
        <f>#REF!</f>
        <v>#REF!</v>
      </c>
      <c r="E7" t="e">
        <f>#REF!</f>
        <v>#REF!</v>
      </c>
      <c r="F7" t="e">
        <f>#REF!</f>
        <v>#REF!</v>
      </c>
      <c r="I7" t="s">
        <v>8</v>
      </c>
      <c r="J7" t="e">
        <f>AVERAGE(C:C)</f>
        <v>#REF!</v>
      </c>
    </row>
    <row r="8" spans="1:10">
      <c r="A8">
        <v>18</v>
      </c>
      <c r="B8" s="1"/>
      <c r="C8" t="e">
        <f>#REF!</f>
        <v>#REF!</v>
      </c>
      <c r="D8" s="2" t="e">
        <f>#REF!</f>
        <v>#REF!</v>
      </c>
      <c r="E8" t="e">
        <f>#REF!</f>
        <v>#REF!</v>
      </c>
      <c r="F8" t="e">
        <f>#REF!</f>
        <v>#REF!</v>
      </c>
      <c r="I8" t="s">
        <v>9</v>
      </c>
      <c r="J8" s="2" t="e">
        <f>AVERAGE(D:D)</f>
        <v>#REF!</v>
      </c>
    </row>
    <row r="9" spans="1:10">
      <c r="A9">
        <v>19</v>
      </c>
      <c r="B9" s="1"/>
      <c r="C9" t="e">
        <f>#REF!</f>
        <v>#REF!</v>
      </c>
      <c r="D9" s="2" t="e">
        <f>#REF!</f>
        <v>#REF!</v>
      </c>
      <c r="E9" t="e">
        <f>#REF!</f>
        <v>#REF!</v>
      </c>
      <c r="F9" t="e">
        <f>#REF!</f>
        <v>#REF!</v>
      </c>
      <c r="I9" t="s">
        <v>10</v>
      </c>
      <c r="J9" t="e">
        <f>SUM(E:E)</f>
        <v>#REF!</v>
      </c>
    </row>
    <row r="10" spans="1:10">
      <c r="I10" t="s">
        <v>11</v>
      </c>
      <c r="J10" t="e">
        <f>SUM(F:F)</f>
        <v>#REF!</v>
      </c>
    </row>
  </sheetData>
  <conditionalFormatting sqref="C1:C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0C9-470F-4FBB-B077-C7D61FF7CF30}">
  <dimension ref="A1:M24"/>
  <sheetViews>
    <sheetView workbookViewId="0">
      <selection activeCell="H25" sqref="H25"/>
    </sheetView>
  </sheetViews>
  <sheetFormatPr defaultColWidth="11" defaultRowHeight="15.6"/>
  <cols>
    <col min="12" max="12" width="14.125" customWidth="1"/>
  </cols>
  <sheetData>
    <row r="1" spans="1:13">
      <c r="A1" t="s">
        <v>12</v>
      </c>
      <c r="G1" t="s">
        <v>13</v>
      </c>
      <c r="L1" t="s">
        <v>14</v>
      </c>
    </row>
    <row r="2" spans="1:13">
      <c r="A2" s="3"/>
      <c r="B2" s="3" t="s">
        <v>15</v>
      </c>
      <c r="C2" s="3"/>
      <c r="D2" s="3"/>
      <c r="G2" s="3" t="s">
        <v>16</v>
      </c>
      <c r="H2" s="3" t="s">
        <v>17</v>
      </c>
      <c r="I2" s="3" t="s">
        <v>18</v>
      </c>
      <c r="J2" s="3" t="s">
        <v>19</v>
      </c>
      <c r="L2" t="s">
        <v>20</v>
      </c>
      <c r="M2">
        <v>905</v>
      </c>
    </row>
    <row r="3" spans="1:13">
      <c r="A3" s="3" t="s">
        <v>16</v>
      </c>
      <c r="B3" s="4" t="s">
        <v>21</v>
      </c>
      <c r="C3" s="4" t="s">
        <v>22</v>
      </c>
      <c r="D3" s="4" t="s">
        <v>23</v>
      </c>
      <c r="E3" s="4">
        <v>6</v>
      </c>
      <c r="G3" s="4" t="s">
        <v>24</v>
      </c>
      <c r="H3">
        <v>2</v>
      </c>
      <c r="I3" t="s">
        <v>25</v>
      </c>
      <c r="J3">
        <v>0</v>
      </c>
      <c r="L3" t="s">
        <v>26</v>
      </c>
      <c r="M3">
        <v>100</v>
      </c>
    </row>
    <row r="4" spans="1:13">
      <c r="A4" s="3" t="s">
        <v>27</v>
      </c>
      <c r="B4">
        <v>760</v>
      </c>
      <c r="C4">
        <v>836</v>
      </c>
      <c r="D4">
        <v>1008</v>
      </c>
      <c r="E4" t="s">
        <v>25</v>
      </c>
      <c r="G4" t="s">
        <v>28</v>
      </c>
      <c r="H4">
        <v>1</v>
      </c>
      <c r="I4" t="s">
        <v>25</v>
      </c>
      <c r="J4">
        <v>0</v>
      </c>
      <c r="L4" t="s">
        <v>29</v>
      </c>
      <c r="M4">
        <f>(M2*10)</f>
        <v>9050</v>
      </c>
    </row>
    <row r="5" spans="1:13">
      <c r="A5" s="3" t="s">
        <v>30</v>
      </c>
      <c r="B5">
        <v>660</v>
      </c>
      <c r="C5">
        <v>980</v>
      </c>
      <c r="D5" t="s">
        <v>25</v>
      </c>
      <c r="E5" t="s">
        <v>25</v>
      </c>
      <c r="G5" t="s">
        <v>31</v>
      </c>
      <c r="H5">
        <v>1</v>
      </c>
      <c r="I5" t="s">
        <v>25</v>
      </c>
      <c r="J5">
        <v>0</v>
      </c>
    </row>
    <row r="6" spans="1:13">
      <c r="A6" s="3" t="s">
        <v>32</v>
      </c>
      <c r="B6">
        <v>796</v>
      </c>
      <c r="C6">
        <v>816</v>
      </c>
      <c r="D6">
        <v>792</v>
      </c>
      <c r="E6" t="s">
        <v>25</v>
      </c>
      <c r="G6" t="s">
        <v>33</v>
      </c>
      <c r="H6">
        <v>8</v>
      </c>
      <c r="I6" t="s">
        <v>25</v>
      </c>
      <c r="J6">
        <v>0</v>
      </c>
      <c r="L6" t="s">
        <v>34</v>
      </c>
    </row>
    <row r="7" spans="1:13">
      <c r="A7" s="3"/>
      <c r="G7" t="s">
        <v>35</v>
      </c>
      <c r="H7">
        <v>4</v>
      </c>
      <c r="L7" t="s">
        <v>36</v>
      </c>
      <c r="M7">
        <f>SUM(H3:H24)</f>
        <v>80</v>
      </c>
    </row>
    <row r="8" spans="1:13">
      <c r="A8" s="3"/>
      <c r="G8" t="s">
        <v>37</v>
      </c>
      <c r="H8">
        <v>1</v>
      </c>
      <c r="L8" t="s">
        <v>38</v>
      </c>
      <c r="M8">
        <f>SUM(J3:J20)</f>
        <v>0</v>
      </c>
    </row>
    <row r="9" spans="1:13">
      <c r="G9" t="s">
        <v>39</v>
      </c>
      <c r="H9">
        <v>1</v>
      </c>
    </row>
    <row r="10" spans="1:13">
      <c r="G10" t="s">
        <v>40</v>
      </c>
      <c r="H10">
        <v>1</v>
      </c>
      <c r="L10" t="s">
        <v>41</v>
      </c>
      <c r="M10" s="2">
        <f>(AVERAGE(B4:D7)*100000)</f>
        <v>83100000</v>
      </c>
    </row>
    <row r="11" spans="1:13">
      <c r="G11" t="s">
        <v>42</v>
      </c>
      <c r="H11">
        <v>29</v>
      </c>
    </row>
    <row r="12" spans="1:13">
      <c r="G12" t="s">
        <v>43</v>
      </c>
      <c r="H12">
        <v>1</v>
      </c>
    </row>
    <row r="13" spans="1:13">
      <c r="G13" t="s">
        <v>44</v>
      </c>
      <c r="H13">
        <v>2</v>
      </c>
    </row>
    <row r="14" spans="1:13">
      <c r="G14" t="s">
        <v>45</v>
      </c>
      <c r="H14">
        <v>2</v>
      </c>
    </row>
    <row r="15" spans="1:13">
      <c r="G15" t="s">
        <v>46</v>
      </c>
      <c r="H15">
        <v>1</v>
      </c>
    </row>
    <row r="16" spans="1:13">
      <c r="G16" t="s">
        <v>47</v>
      </c>
      <c r="H16">
        <v>2</v>
      </c>
    </row>
    <row r="17" spans="7:8">
      <c r="G17" t="s">
        <v>48</v>
      </c>
      <c r="H17">
        <v>2</v>
      </c>
    </row>
    <row r="18" spans="7:8">
      <c r="G18" t="s">
        <v>49</v>
      </c>
      <c r="H18">
        <v>11</v>
      </c>
    </row>
    <row r="19" spans="7:8">
      <c r="G19" t="s">
        <v>50</v>
      </c>
      <c r="H19">
        <v>4</v>
      </c>
    </row>
    <row r="20" spans="7:8">
      <c r="G20" t="s">
        <v>51</v>
      </c>
      <c r="H20">
        <v>1</v>
      </c>
    </row>
    <row r="21" spans="7:8">
      <c r="G21" t="s">
        <v>52</v>
      </c>
      <c r="H21">
        <v>2</v>
      </c>
    </row>
    <row r="22" spans="7:8">
      <c r="G22" t="s">
        <v>53</v>
      </c>
      <c r="H22">
        <v>1</v>
      </c>
    </row>
    <row r="23" spans="7:8">
      <c r="G23" t="s">
        <v>54</v>
      </c>
      <c r="H23">
        <v>2</v>
      </c>
    </row>
    <row r="24" spans="7:8">
      <c r="G24" t="s">
        <v>55</v>
      </c>
      <c r="H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583-2CE7-4042-BB6A-243C3C2FFC73}">
  <dimension ref="A1:M26"/>
  <sheetViews>
    <sheetView tabSelected="1" workbookViewId="0">
      <selection activeCell="D14" sqref="D14"/>
    </sheetView>
  </sheetViews>
  <sheetFormatPr defaultColWidth="11" defaultRowHeight="15.6"/>
  <cols>
    <col min="12" max="12" width="14.125" customWidth="1"/>
  </cols>
  <sheetData>
    <row r="1" spans="1:13">
      <c r="A1" t="s">
        <v>12</v>
      </c>
      <c r="G1" t="s">
        <v>13</v>
      </c>
      <c r="L1" t="s">
        <v>14</v>
      </c>
    </row>
    <row r="2" spans="1:13">
      <c r="A2" s="3"/>
      <c r="B2" s="3" t="s">
        <v>15</v>
      </c>
      <c r="C2" s="3"/>
      <c r="D2" s="3"/>
      <c r="G2" s="3" t="s">
        <v>16</v>
      </c>
      <c r="H2" s="3" t="s">
        <v>17</v>
      </c>
      <c r="I2" s="3" t="s">
        <v>18</v>
      </c>
      <c r="J2" s="3" t="s">
        <v>19</v>
      </c>
      <c r="L2" t="s">
        <v>20</v>
      </c>
      <c r="M2">
        <v>773</v>
      </c>
    </row>
    <row r="3" spans="1:13">
      <c r="A3" s="3" t="s">
        <v>16</v>
      </c>
      <c r="B3" s="4" t="s">
        <v>21</v>
      </c>
      <c r="C3" s="4" t="s">
        <v>22</v>
      </c>
      <c r="D3" s="4" t="s">
        <v>23</v>
      </c>
      <c r="E3" s="4">
        <v>6</v>
      </c>
      <c r="G3" s="4" t="s">
        <v>56</v>
      </c>
      <c r="H3">
        <v>1</v>
      </c>
      <c r="I3" t="s">
        <v>25</v>
      </c>
      <c r="J3">
        <v>0</v>
      </c>
      <c r="L3" t="s">
        <v>26</v>
      </c>
      <c r="M3">
        <v>100</v>
      </c>
    </row>
    <row r="4" spans="1:13">
      <c r="A4" s="3" t="s">
        <v>57</v>
      </c>
      <c r="B4">
        <v>852</v>
      </c>
      <c r="C4">
        <v>908</v>
      </c>
      <c r="D4">
        <v>972</v>
      </c>
      <c r="E4" t="s">
        <v>25</v>
      </c>
      <c r="G4" t="s">
        <v>24</v>
      </c>
      <c r="H4">
        <v>11</v>
      </c>
      <c r="L4" t="s">
        <v>29</v>
      </c>
      <c r="M4">
        <f>(M2*10)</f>
        <v>7730</v>
      </c>
    </row>
    <row r="5" spans="1:13">
      <c r="A5" s="3" t="s">
        <v>58</v>
      </c>
      <c r="B5">
        <v>800</v>
      </c>
      <c r="C5">
        <v>884</v>
      </c>
      <c r="D5">
        <v>988</v>
      </c>
      <c r="E5" t="s">
        <v>25</v>
      </c>
      <c r="G5" t="s">
        <v>31</v>
      </c>
      <c r="H5">
        <v>3</v>
      </c>
    </row>
    <row r="6" spans="1:13">
      <c r="A6" s="3" t="s">
        <v>59</v>
      </c>
      <c r="B6">
        <v>932</v>
      </c>
      <c r="C6">
        <v>880</v>
      </c>
      <c r="D6">
        <v>1080</v>
      </c>
      <c r="E6" t="s">
        <v>25</v>
      </c>
      <c r="G6" t="s">
        <v>60</v>
      </c>
      <c r="H6">
        <v>1</v>
      </c>
      <c r="L6" t="s">
        <v>34</v>
      </c>
    </row>
    <row r="7" spans="1:13">
      <c r="A7" s="3"/>
      <c r="G7" t="s">
        <v>33</v>
      </c>
      <c r="H7">
        <v>13</v>
      </c>
      <c r="L7" t="s">
        <v>36</v>
      </c>
      <c r="M7">
        <f>SUM(H3:H26)</f>
        <v>303</v>
      </c>
    </row>
    <row r="8" spans="1:13">
      <c r="A8" s="3"/>
      <c r="G8" t="s">
        <v>37</v>
      </c>
      <c r="H8">
        <v>1</v>
      </c>
      <c r="L8" t="s">
        <v>38</v>
      </c>
      <c r="M8">
        <f>SUM(J3:J20)</f>
        <v>0</v>
      </c>
    </row>
    <row r="9" spans="1:13">
      <c r="G9" t="s">
        <v>39</v>
      </c>
      <c r="H9">
        <v>1</v>
      </c>
    </row>
    <row r="10" spans="1:13">
      <c r="G10" t="s">
        <v>43</v>
      </c>
      <c r="H10">
        <v>3</v>
      </c>
      <c r="L10" t="s">
        <v>41</v>
      </c>
      <c r="M10" s="2">
        <f>(AVERAGE(B4:D7)*100000)</f>
        <v>92177777.777777776</v>
      </c>
    </row>
    <row r="11" spans="1:13">
      <c r="G11" t="s">
        <v>61</v>
      </c>
      <c r="H11">
        <v>1</v>
      </c>
    </row>
    <row r="12" spans="1:13">
      <c r="G12" t="s">
        <v>62</v>
      </c>
      <c r="H12">
        <v>1</v>
      </c>
    </row>
    <row r="13" spans="1:13">
      <c r="G13" t="s">
        <v>27</v>
      </c>
      <c r="H13">
        <v>5</v>
      </c>
    </row>
    <row r="14" spans="1:13">
      <c r="G14" t="s">
        <v>63</v>
      </c>
      <c r="H14">
        <v>26</v>
      </c>
    </row>
    <row r="15" spans="1:13">
      <c r="G15" t="s">
        <v>45</v>
      </c>
      <c r="H15">
        <v>1</v>
      </c>
    </row>
    <row r="16" spans="1:13">
      <c r="G16" t="s">
        <v>64</v>
      </c>
      <c r="H16">
        <v>1</v>
      </c>
    </row>
    <row r="17" spans="7:8">
      <c r="G17" t="s">
        <v>65</v>
      </c>
      <c r="H17">
        <v>1</v>
      </c>
    </row>
    <row r="18" spans="7:8">
      <c r="G18" t="s">
        <v>66</v>
      </c>
      <c r="H18">
        <v>1</v>
      </c>
    </row>
    <row r="19" spans="7:8">
      <c r="G19" t="s">
        <v>67</v>
      </c>
      <c r="H19">
        <v>15</v>
      </c>
    </row>
    <row r="20" spans="7:8">
      <c r="G20" t="s">
        <v>68</v>
      </c>
      <c r="H20">
        <v>1</v>
      </c>
    </row>
    <row r="21" spans="7:8">
      <c r="G21" t="s">
        <v>69</v>
      </c>
      <c r="H21">
        <v>2</v>
      </c>
    </row>
    <row r="22" spans="7:8">
      <c r="G22" t="s">
        <v>70</v>
      </c>
      <c r="H22">
        <v>3</v>
      </c>
    </row>
    <row r="23" spans="7:8">
      <c r="G23" t="s">
        <v>50</v>
      </c>
      <c r="H23">
        <v>2</v>
      </c>
    </row>
    <row r="24" spans="7:8">
      <c r="G24" t="s">
        <v>52</v>
      </c>
      <c r="H24">
        <v>185</v>
      </c>
    </row>
    <row r="25" spans="7:8">
      <c r="G25" t="s">
        <v>71</v>
      </c>
      <c r="H25">
        <v>1</v>
      </c>
    </row>
    <row r="26" spans="7:8">
      <c r="G26" t="s">
        <v>32</v>
      </c>
      <c r="H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Alicia Williams</cp:lastModifiedBy>
  <cp:revision/>
  <dcterms:created xsi:type="dcterms:W3CDTF">2022-10-27T05:43:07Z</dcterms:created>
  <dcterms:modified xsi:type="dcterms:W3CDTF">2024-02-07T03:17:09Z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2023-02-04T01:20:39Z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a81596d2-611f-41eb-b896-4e27cb964b7d</vt:lpwstr>
  </property>
  <property fmtid="{D5CDD505-2E9C-101B-9397-08002B2CF9AE}" pid="8" name="MSIP_Label_0f488380-630a-4f55-a077-a19445e3f360_ContentBits">
    <vt:lpwstr>0</vt:lpwstr>
  </property>
</Properties>
</file>