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CarlSwindle/Desktop/useful/"/>
    </mc:Choice>
  </mc:AlternateContent>
  <bookViews>
    <workbookView xWindow="2100" yWindow="460" windowWidth="24560" windowHeight="146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0" i="1" l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9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M20" i="1"/>
  <c r="AN20" i="1"/>
  <c r="AO20" i="1"/>
  <c r="AP20" i="1"/>
  <c r="AM21" i="1"/>
  <c r="AN21" i="1"/>
  <c r="AO21" i="1"/>
  <c r="AP21" i="1"/>
  <c r="AM22" i="1"/>
  <c r="AN22" i="1"/>
  <c r="AO22" i="1"/>
  <c r="AP22" i="1"/>
  <c r="AM23" i="1"/>
  <c r="AN23" i="1"/>
  <c r="AO23" i="1"/>
  <c r="AP23" i="1"/>
  <c r="AM24" i="1"/>
  <c r="AN24" i="1"/>
  <c r="AO24" i="1"/>
  <c r="AP24" i="1"/>
  <c r="AM25" i="1"/>
  <c r="AN25" i="1"/>
  <c r="AO25" i="1"/>
  <c r="AP25" i="1"/>
  <c r="AM26" i="1"/>
  <c r="AN26" i="1"/>
  <c r="AO26" i="1"/>
  <c r="AP26" i="1"/>
  <c r="AG8" i="1"/>
  <c r="AH8" i="1"/>
  <c r="AI8" i="1"/>
  <c r="AJ8" i="1"/>
  <c r="AK8" i="1"/>
  <c r="AL8" i="1"/>
  <c r="AG9" i="1"/>
  <c r="AH9" i="1"/>
  <c r="AI9" i="1"/>
  <c r="AJ9" i="1"/>
  <c r="AK9" i="1"/>
  <c r="AL9" i="1"/>
  <c r="AG10" i="1"/>
  <c r="AH10" i="1"/>
  <c r="AI10" i="1"/>
  <c r="AJ10" i="1"/>
  <c r="AK10" i="1"/>
  <c r="AL10" i="1"/>
  <c r="AG11" i="1"/>
  <c r="AH11" i="1"/>
  <c r="AI11" i="1"/>
  <c r="AJ11" i="1"/>
  <c r="AK11" i="1"/>
  <c r="AL11" i="1"/>
  <c r="AG12" i="1"/>
  <c r="AH12" i="1"/>
  <c r="AI12" i="1"/>
  <c r="AJ12" i="1"/>
  <c r="AK12" i="1"/>
  <c r="AL12" i="1"/>
  <c r="AG13" i="1"/>
  <c r="AH13" i="1"/>
  <c r="AI13" i="1"/>
  <c r="AJ13" i="1"/>
  <c r="AK13" i="1"/>
  <c r="AL13" i="1"/>
  <c r="AG14" i="1"/>
  <c r="AH14" i="1"/>
  <c r="AI14" i="1"/>
  <c r="AJ14" i="1"/>
  <c r="AK14" i="1"/>
  <c r="AL14" i="1"/>
  <c r="AG15" i="1"/>
  <c r="AH15" i="1"/>
  <c r="AI15" i="1"/>
  <c r="AJ15" i="1"/>
  <c r="AK15" i="1"/>
  <c r="AL15" i="1"/>
  <c r="AG16" i="1"/>
  <c r="AH16" i="1"/>
  <c r="AI16" i="1"/>
  <c r="AJ16" i="1"/>
  <c r="AK16" i="1"/>
  <c r="AL16" i="1"/>
  <c r="AG17" i="1"/>
  <c r="AH17" i="1"/>
  <c r="AI17" i="1"/>
  <c r="AJ17" i="1"/>
  <c r="AK17" i="1"/>
  <c r="AL17" i="1"/>
  <c r="AG18" i="1"/>
  <c r="AH18" i="1"/>
  <c r="AI18" i="1"/>
  <c r="AJ18" i="1"/>
  <c r="AK18" i="1"/>
  <c r="AL18" i="1"/>
  <c r="AG19" i="1"/>
  <c r="AH19" i="1"/>
  <c r="AI19" i="1"/>
  <c r="AJ19" i="1"/>
  <c r="AK19" i="1"/>
  <c r="AL19" i="1"/>
  <c r="AG20" i="1"/>
  <c r="AH20" i="1"/>
  <c r="AI20" i="1"/>
  <c r="AJ20" i="1"/>
  <c r="AK20" i="1"/>
  <c r="AL20" i="1"/>
  <c r="AG21" i="1"/>
  <c r="AH21" i="1"/>
  <c r="AI21" i="1"/>
  <c r="AJ21" i="1"/>
  <c r="AK21" i="1"/>
  <c r="AL21" i="1"/>
  <c r="AG22" i="1"/>
  <c r="AH22" i="1"/>
  <c r="AI22" i="1"/>
  <c r="AJ22" i="1"/>
  <c r="AK22" i="1"/>
  <c r="AL22" i="1"/>
  <c r="AG23" i="1"/>
  <c r="AH23" i="1"/>
  <c r="AI23" i="1"/>
  <c r="AJ23" i="1"/>
  <c r="AK23" i="1"/>
  <c r="AL23" i="1"/>
  <c r="AG24" i="1"/>
  <c r="AH24" i="1"/>
  <c r="AI24" i="1"/>
  <c r="AJ24" i="1"/>
  <c r="AK24" i="1"/>
  <c r="AL24" i="1"/>
  <c r="AG25" i="1"/>
  <c r="AH25" i="1"/>
  <c r="AI25" i="1"/>
  <c r="AJ25" i="1"/>
  <c r="AK25" i="1"/>
  <c r="AL25" i="1"/>
  <c r="AG26" i="1"/>
  <c r="AH26" i="1"/>
  <c r="AI26" i="1"/>
  <c r="AJ26" i="1"/>
  <c r="AK26" i="1"/>
  <c r="AL26" i="1"/>
  <c r="AF24" i="1"/>
  <c r="AF25" i="1"/>
  <c r="AF26" i="1"/>
  <c r="AF23" i="1"/>
  <c r="AF20" i="1"/>
  <c r="AF21" i="1"/>
  <c r="AF22" i="1"/>
  <c r="AF19" i="1"/>
  <c r="AF11" i="1"/>
  <c r="AF12" i="1"/>
  <c r="AF13" i="1"/>
  <c r="AF14" i="1"/>
  <c r="AF15" i="1"/>
  <c r="AF16" i="1"/>
  <c r="AF17" i="1"/>
  <c r="AF18" i="1"/>
  <c r="AF10" i="1"/>
  <c r="AF9" i="1"/>
  <c r="AF8" i="1"/>
  <c r="AE8" i="1"/>
  <c r="AM1" i="1"/>
  <c r="AN1" i="1"/>
  <c r="AO1" i="1"/>
  <c r="AP1" i="1"/>
  <c r="AM2" i="1"/>
  <c r="AN2" i="1"/>
  <c r="AO2" i="1"/>
  <c r="AP2" i="1"/>
  <c r="AM3" i="1"/>
  <c r="AN3" i="1"/>
  <c r="AO3" i="1"/>
  <c r="AP3" i="1"/>
  <c r="AM4" i="1"/>
  <c r="AN4" i="1"/>
  <c r="AO4" i="1"/>
  <c r="AP4" i="1"/>
  <c r="AM5" i="1"/>
  <c r="AN5" i="1"/>
  <c r="AO5" i="1"/>
  <c r="AP5" i="1"/>
  <c r="AM6" i="1"/>
  <c r="AN6" i="1"/>
  <c r="AO6" i="1"/>
  <c r="AP6" i="1"/>
  <c r="AG1" i="1"/>
  <c r="AH1" i="1"/>
  <c r="AI1" i="1"/>
  <c r="AJ1" i="1"/>
  <c r="AK1" i="1"/>
  <c r="AL1" i="1"/>
  <c r="AG2" i="1"/>
  <c r="AH2" i="1"/>
  <c r="AI2" i="1"/>
  <c r="AJ2" i="1"/>
  <c r="AK2" i="1"/>
  <c r="AL2" i="1"/>
  <c r="AG3" i="1"/>
  <c r="AH3" i="1"/>
  <c r="AI3" i="1"/>
  <c r="AJ3" i="1"/>
  <c r="AK3" i="1"/>
  <c r="AL3" i="1"/>
  <c r="AG4" i="1"/>
  <c r="AH4" i="1"/>
  <c r="AI4" i="1"/>
  <c r="AJ4" i="1"/>
  <c r="AK4" i="1"/>
  <c r="AL4" i="1"/>
  <c r="AG5" i="1"/>
  <c r="AH5" i="1"/>
  <c r="AI5" i="1"/>
  <c r="AJ5" i="1"/>
  <c r="AK5" i="1"/>
  <c r="AL5" i="1"/>
  <c r="AG6" i="1"/>
  <c r="AH6" i="1"/>
  <c r="AI6" i="1"/>
  <c r="AJ6" i="1"/>
  <c r="AK6" i="1"/>
  <c r="AL6" i="1"/>
  <c r="AF6" i="1"/>
  <c r="AF5" i="1"/>
  <c r="AF4" i="1"/>
  <c r="AF3" i="1"/>
  <c r="AF2" i="1"/>
  <c r="AF1" i="1"/>
  <c r="AE6" i="1"/>
  <c r="AE5" i="1"/>
  <c r="AE4" i="1"/>
  <c r="AE3" i="1"/>
  <c r="AE2" i="1"/>
  <c r="AE1" i="1"/>
  <c r="AB2" i="1"/>
  <c r="AB4" i="1"/>
  <c r="AB5" i="1"/>
  <c r="AB6" i="1"/>
  <c r="AB7" i="1"/>
  <c r="AB8" i="1"/>
  <c r="AB9" i="1"/>
  <c r="AB10" i="1"/>
  <c r="AB11" i="1"/>
  <c r="AB12" i="1"/>
  <c r="AB14" i="1"/>
  <c r="AB15" i="1"/>
  <c r="AB16" i="1"/>
  <c r="AB17" i="1"/>
  <c r="AB20" i="1"/>
  <c r="AB21" i="1"/>
  <c r="AB22" i="1"/>
  <c r="AB23" i="1"/>
  <c r="AB1" i="1"/>
  <c r="AA8" i="1"/>
  <c r="AA2" i="1"/>
  <c r="AA4" i="1"/>
  <c r="AA5" i="1"/>
  <c r="AA6" i="1"/>
  <c r="AA7" i="1"/>
  <c r="AA9" i="1"/>
  <c r="AA10" i="1"/>
  <c r="AA11" i="1"/>
  <c r="AA12" i="1"/>
  <c r="AA14" i="1"/>
  <c r="AA15" i="1"/>
  <c r="AA16" i="1"/>
  <c r="AA17" i="1"/>
  <c r="AA20" i="1"/>
  <c r="AA21" i="1"/>
  <c r="AA22" i="1"/>
  <c r="AA23" i="1"/>
  <c r="AA1" i="1"/>
  <c r="Y2" i="1"/>
  <c r="Y4" i="1"/>
  <c r="Y5" i="1"/>
  <c r="Y6" i="1"/>
  <c r="Y7" i="1"/>
  <c r="Y8" i="1"/>
  <c r="Y9" i="1"/>
  <c r="Y10" i="1"/>
  <c r="Y11" i="1"/>
  <c r="Y12" i="1"/>
  <c r="Y14" i="1"/>
  <c r="Y15" i="1"/>
  <c r="Y16" i="1"/>
  <c r="Y17" i="1"/>
  <c r="Y20" i="1"/>
  <c r="Y21" i="1"/>
  <c r="Y22" i="1"/>
  <c r="Y23" i="1"/>
  <c r="Y1" i="1"/>
  <c r="X2" i="1"/>
  <c r="X4" i="1"/>
  <c r="X5" i="1"/>
  <c r="X6" i="1"/>
  <c r="X7" i="1"/>
  <c r="X8" i="1"/>
  <c r="X9" i="1"/>
  <c r="X10" i="1"/>
  <c r="X11" i="1"/>
  <c r="X12" i="1"/>
  <c r="X14" i="1"/>
  <c r="X15" i="1"/>
  <c r="X16" i="1"/>
  <c r="X17" i="1"/>
  <c r="X20" i="1"/>
  <c r="X21" i="1"/>
  <c r="X22" i="1"/>
  <c r="X23" i="1"/>
  <c r="X1" i="1"/>
  <c r="V2" i="1"/>
  <c r="V4" i="1"/>
  <c r="V5" i="1"/>
  <c r="V6" i="1"/>
  <c r="V7" i="1"/>
  <c r="V8" i="1"/>
  <c r="V9" i="1"/>
  <c r="V10" i="1"/>
  <c r="V11" i="1"/>
  <c r="V12" i="1"/>
  <c r="V14" i="1"/>
  <c r="V15" i="1"/>
  <c r="V16" i="1"/>
  <c r="V17" i="1"/>
  <c r="V20" i="1"/>
  <c r="V21" i="1"/>
  <c r="V22" i="1"/>
  <c r="V23" i="1"/>
  <c r="V1" i="1"/>
  <c r="U2" i="1"/>
  <c r="U4" i="1"/>
  <c r="U5" i="1"/>
  <c r="U6" i="1"/>
  <c r="U7" i="1"/>
  <c r="U8" i="1"/>
  <c r="U9" i="1"/>
  <c r="U10" i="1"/>
  <c r="U11" i="1"/>
  <c r="U12" i="1"/>
  <c r="U14" i="1"/>
  <c r="U15" i="1"/>
  <c r="U16" i="1"/>
  <c r="U17" i="1"/>
  <c r="U20" i="1"/>
  <c r="U21" i="1"/>
  <c r="U22" i="1"/>
  <c r="U23" i="1"/>
  <c r="U1" i="1"/>
  <c r="S2" i="1"/>
  <c r="S4" i="1"/>
  <c r="S5" i="1"/>
  <c r="S6" i="1"/>
  <c r="S7" i="1"/>
  <c r="S8" i="1"/>
  <c r="S9" i="1"/>
  <c r="S10" i="1"/>
  <c r="S11" i="1"/>
  <c r="S12" i="1"/>
  <c r="S14" i="1"/>
  <c r="S15" i="1"/>
  <c r="S16" i="1"/>
  <c r="S17" i="1"/>
  <c r="S20" i="1"/>
  <c r="S21" i="1"/>
  <c r="S22" i="1"/>
  <c r="S23" i="1"/>
  <c r="S1" i="1"/>
  <c r="R2" i="1"/>
  <c r="R4" i="1"/>
  <c r="R5" i="1"/>
  <c r="R6" i="1"/>
  <c r="R7" i="1"/>
  <c r="R8" i="1"/>
  <c r="R9" i="1"/>
  <c r="R10" i="1"/>
  <c r="R11" i="1"/>
  <c r="R12" i="1"/>
  <c r="R14" i="1"/>
  <c r="R15" i="1"/>
  <c r="R16" i="1"/>
  <c r="R17" i="1"/>
  <c r="R20" i="1"/>
  <c r="R21" i="1"/>
  <c r="R22" i="1"/>
  <c r="R23" i="1"/>
  <c r="R1" i="1"/>
  <c r="P2" i="1"/>
  <c r="P4" i="1"/>
  <c r="P5" i="1"/>
  <c r="P6" i="1"/>
  <c r="P7" i="1"/>
  <c r="P8" i="1"/>
  <c r="P9" i="1"/>
  <c r="P10" i="1"/>
  <c r="P11" i="1"/>
  <c r="P12" i="1"/>
  <c r="P14" i="1"/>
  <c r="P15" i="1"/>
  <c r="P16" i="1"/>
  <c r="P17" i="1"/>
  <c r="P20" i="1"/>
  <c r="P21" i="1"/>
  <c r="P22" i="1"/>
  <c r="P23" i="1"/>
  <c r="P1" i="1"/>
  <c r="O4" i="1"/>
  <c r="O5" i="1"/>
  <c r="O6" i="1"/>
  <c r="O7" i="1"/>
  <c r="O8" i="1"/>
  <c r="O9" i="1"/>
  <c r="O10" i="1"/>
  <c r="O11" i="1"/>
  <c r="O12" i="1"/>
  <c r="O14" i="1"/>
  <c r="O15" i="1"/>
  <c r="O16" i="1"/>
  <c r="O17" i="1"/>
  <c r="O20" i="1"/>
  <c r="O21" i="1"/>
  <c r="O22" i="1"/>
  <c r="O23" i="1"/>
  <c r="O2" i="1"/>
  <c r="W28" i="1"/>
  <c r="W30" i="1"/>
  <c r="W31" i="1"/>
  <c r="W32" i="1"/>
  <c r="W33" i="1"/>
  <c r="W35" i="1"/>
  <c r="W36" i="1"/>
  <c r="W37" i="1"/>
  <c r="W42" i="1"/>
  <c r="W43" i="1"/>
  <c r="W46" i="1"/>
  <c r="W47" i="1"/>
  <c r="W48" i="1"/>
  <c r="W49" i="1"/>
  <c r="W27" i="1"/>
  <c r="V28" i="1"/>
  <c r="V30" i="1"/>
  <c r="V31" i="1"/>
  <c r="V32" i="1"/>
  <c r="V33" i="1"/>
  <c r="V35" i="1"/>
  <c r="V36" i="1"/>
  <c r="V37" i="1"/>
  <c r="V42" i="1"/>
  <c r="V43" i="1"/>
  <c r="V46" i="1"/>
  <c r="V47" i="1"/>
  <c r="V48" i="1"/>
  <c r="V49" i="1"/>
  <c r="V27" i="1"/>
  <c r="T28" i="1"/>
  <c r="T30" i="1"/>
  <c r="T31" i="1"/>
  <c r="T32" i="1"/>
  <c r="T33" i="1"/>
  <c r="T35" i="1"/>
  <c r="T36" i="1"/>
  <c r="T37" i="1"/>
  <c r="T42" i="1"/>
  <c r="T43" i="1"/>
  <c r="T46" i="1"/>
  <c r="T47" i="1"/>
  <c r="T48" i="1"/>
  <c r="T49" i="1"/>
  <c r="T27" i="1"/>
  <c r="S28" i="1"/>
  <c r="S30" i="1"/>
  <c r="S31" i="1"/>
  <c r="S32" i="1"/>
  <c r="S33" i="1"/>
  <c r="S35" i="1"/>
  <c r="S36" i="1"/>
  <c r="S37" i="1"/>
  <c r="S42" i="1"/>
  <c r="S43" i="1"/>
  <c r="S46" i="1"/>
  <c r="S47" i="1"/>
  <c r="S48" i="1"/>
  <c r="S49" i="1"/>
  <c r="S27" i="1"/>
  <c r="Q28" i="1"/>
  <c r="Q30" i="1"/>
  <c r="Q31" i="1"/>
  <c r="Q32" i="1"/>
  <c r="Q33" i="1"/>
  <c r="Q35" i="1"/>
  <c r="Q36" i="1"/>
  <c r="Q37" i="1"/>
  <c r="Q42" i="1"/>
  <c r="Q43" i="1"/>
  <c r="Q46" i="1"/>
  <c r="Q47" i="1"/>
  <c r="Q48" i="1"/>
  <c r="Q49" i="1"/>
  <c r="Q27" i="1"/>
  <c r="P28" i="1"/>
  <c r="P30" i="1"/>
  <c r="P31" i="1"/>
  <c r="P32" i="1"/>
  <c r="P33" i="1"/>
  <c r="P35" i="1"/>
  <c r="P36" i="1"/>
  <c r="P37" i="1"/>
  <c r="P42" i="1"/>
  <c r="P43" i="1"/>
  <c r="P46" i="1"/>
  <c r="P47" i="1"/>
  <c r="P48" i="1"/>
  <c r="P49" i="1"/>
  <c r="P27" i="1"/>
  <c r="N28" i="1"/>
  <c r="N30" i="1"/>
  <c r="N31" i="1"/>
  <c r="N32" i="1"/>
  <c r="N33" i="1"/>
  <c r="N35" i="1"/>
  <c r="N36" i="1"/>
  <c r="N37" i="1"/>
  <c r="N42" i="1"/>
  <c r="N43" i="1"/>
  <c r="N46" i="1"/>
  <c r="N47" i="1"/>
  <c r="N48" i="1"/>
  <c r="N49" i="1"/>
  <c r="N27" i="1"/>
  <c r="L28" i="1"/>
  <c r="L30" i="1"/>
  <c r="L31" i="1"/>
  <c r="L32" i="1"/>
  <c r="L33" i="1"/>
  <c r="L35" i="1"/>
  <c r="L36" i="1"/>
  <c r="L37" i="1"/>
  <c r="L42" i="1"/>
  <c r="L43" i="1"/>
  <c r="L46" i="1"/>
  <c r="L47" i="1"/>
  <c r="L48" i="1"/>
  <c r="L49" i="1"/>
  <c r="L27" i="1"/>
  <c r="M49" i="1"/>
  <c r="M47" i="1"/>
  <c r="M48" i="1"/>
  <c r="M28" i="1"/>
  <c r="M30" i="1"/>
  <c r="M31" i="1"/>
  <c r="M32" i="1"/>
  <c r="M33" i="1"/>
  <c r="M35" i="1"/>
  <c r="M36" i="1"/>
  <c r="M37" i="1"/>
  <c r="M42" i="1"/>
  <c r="M43" i="1"/>
  <c r="M46" i="1"/>
  <c r="M27" i="1"/>
</calcChain>
</file>

<file path=xl/sharedStrings.xml><?xml version="1.0" encoding="utf-8"?>
<sst xmlns="http://schemas.openxmlformats.org/spreadsheetml/2006/main" count="44" uniqueCount="20">
  <si>
    <t>Site</t>
  </si>
  <si>
    <t>X</t>
  </si>
  <si>
    <t>Burn</t>
  </si>
  <si>
    <t>Burn 2009</t>
  </si>
  <si>
    <t>Yes</t>
  </si>
  <si>
    <t>No</t>
  </si>
  <si>
    <t>SOM wt% 8/17</t>
  </si>
  <si>
    <t>Molar C:N 8/17</t>
  </si>
  <si>
    <t>pH 8/17</t>
  </si>
  <si>
    <t>slope degrees 8/17</t>
  </si>
  <si>
    <t>infultration rate mm/sec 8/17</t>
  </si>
  <si>
    <t>Water wt% 8/17</t>
  </si>
  <si>
    <t>SA% &lt;or=38</t>
  </si>
  <si>
    <t>SA% 38-106</t>
  </si>
  <si>
    <t>SA% 106-180</t>
  </si>
  <si>
    <t>SA% 180-2000</t>
  </si>
  <si>
    <t>Molar C:N USGS 2009</t>
  </si>
  <si>
    <t>C:N17/C:N09</t>
  </si>
  <si>
    <t>Site Unburn</t>
  </si>
  <si>
    <t>Site Burn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</si>
</sst>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Sheet1!$N$27</c:f>
              <c:strCache>
                <c:ptCount val="1"/>
                <c:pt idx="0">
                  <c:v>SA% 38-106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Sheet1!$M$28:$M$49</c:f>
              <c:numCache>
                <c:formatCode>General</c:formatCode>
                <c:ptCount val="22"/>
                <c:pt idx="0">
                  <c:v>15.0</c:v>
                </c:pt>
                <c:pt idx="2">
                  <c:v>14.6</c:v>
                </c:pt>
                <c:pt idx="3">
                  <c:v>14.6</c:v>
                </c:pt>
                <c:pt idx="4">
                  <c:v>13.7</c:v>
                </c:pt>
                <c:pt idx="5">
                  <c:v>14.5</c:v>
                </c:pt>
                <c:pt idx="7">
                  <c:v>14.4</c:v>
                </c:pt>
                <c:pt idx="8">
                  <c:v>16.7</c:v>
                </c:pt>
                <c:pt idx="9">
                  <c:v>18.5</c:v>
                </c:pt>
                <c:pt idx="14">
                  <c:v>21.6</c:v>
                </c:pt>
                <c:pt idx="15">
                  <c:v>22.9</c:v>
                </c:pt>
                <c:pt idx="18">
                  <c:v>19.6</c:v>
                </c:pt>
                <c:pt idx="19">
                  <c:v>22.8</c:v>
                </c:pt>
                <c:pt idx="20">
                  <c:v>17.2</c:v>
                </c:pt>
                <c:pt idx="21">
                  <c:v>12.0</c:v>
                </c:pt>
              </c:numCache>
            </c:numRef>
          </c:xVal>
          <c:yVal>
            <c:numRef>
              <c:f>Sheet1!$N$28:$N$49</c:f>
              <c:numCache>
                <c:formatCode>General</c:formatCode>
                <c:ptCount val="22"/>
                <c:pt idx="0">
                  <c:v>58.89706177</c:v>
                </c:pt>
                <c:pt idx="2">
                  <c:v>21.41348021</c:v>
                </c:pt>
                <c:pt idx="3">
                  <c:v>6.973181541</c:v>
                </c:pt>
                <c:pt idx="4">
                  <c:v>5.570131598</c:v>
                </c:pt>
                <c:pt idx="5">
                  <c:v>0.906969456</c:v>
                </c:pt>
                <c:pt idx="7">
                  <c:v>7.393815754</c:v>
                </c:pt>
                <c:pt idx="8">
                  <c:v>50.46676233</c:v>
                </c:pt>
                <c:pt idx="9">
                  <c:v>52.69497279</c:v>
                </c:pt>
                <c:pt idx="14">
                  <c:v>64.38783045</c:v>
                </c:pt>
                <c:pt idx="15">
                  <c:v>15.41265101</c:v>
                </c:pt>
                <c:pt idx="18">
                  <c:v>7.365955071</c:v>
                </c:pt>
                <c:pt idx="19">
                  <c:v>60.69453437</c:v>
                </c:pt>
                <c:pt idx="20">
                  <c:v>40.73943633</c:v>
                </c:pt>
                <c:pt idx="21">
                  <c:v>0.383235091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335008"/>
        <c:axId val="-2101146960"/>
      </c:scatterChart>
      <c:valAx>
        <c:axId val="-21003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46960"/>
        <c:crosses val="autoZero"/>
        <c:crossBetween val="midCat"/>
      </c:valAx>
      <c:valAx>
        <c:axId val="-21011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33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Sheet1!$Q$27</c:f>
              <c:strCache>
                <c:ptCount val="1"/>
                <c:pt idx="0">
                  <c:v>SA% &lt;or=38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Sheet1!$P$28:$P$49</c:f>
              <c:numCache>
                <c:formatCode>General</c:formatCode>
                <c:ptCount val="22"/>
                <c:pt idx="0">
                  <c:v>15.0</c:v>
                </c:pt>
                <c:pt idx="2">
                  <c:v>14.6</c:v>
                </c:pt>
                <c:pt idx="3">
                  <c:v>14.6</c:v>
                </c:pt>
                <c:pt idx="4">
                  <c:v>13.7</c:v>
                </c:pt>
                <c:pt idx="5">
                  <c:v>14.5</c:v>
                </c:pt>
                <c:pt idx="7">
                  <c:v>14.4</c:v>
                </c:pt>
                <c:pt idx="8">
                  <c:v>16.7</c:v>
                </c:pt>
                <c:pt idx="9">
                  <c:v>18.5</c:v>
                </c:pt>
                <c:pt idx="14">
                  <c:v>21.6</c:v>
                </c:pt>
                <c:pt idx="15">
                  <c:v>22.9</c:v>
                </c:pt>
                <c:pt idx="18">
                  <c:v>19.6</c:v>
                </c:pt>
                <c:pt idx="19">
                  <c:v>22.8</c:v>
                </c:pt>
                <c:pt idx="20">
                  <c:v>17.2</c:v>
                </c:pt>
                <c:pt idx="21">
                  <c:v>12.0</c:v>
                </c:pt>
              </c:numCache>
            </c:numRef>
          </c:xVal>
          <c:yVal>
            <c:numRef>
              <c:f>Sheet1!$Q$28:$Q$49</c:f>
              <c:numCache>
                <c:formatCode>General</c:formatCode>
                <c:ptCount val="22"/>
                <c:pt idx="0">
                  <c:v>9.955854613</c:v>
                </c:pt>
                <c:pt idx="2">
                  <c:v>2.481761926</c:v>
                </c:pt>
                <c:pt idx="3">
                  <c:v>0.638210514</c:v>
                </c:pt>
                <c:pt idx="4">
                  <c:v>0.469611378</c:v>
                </c:pt>
                <c:pt idx="5">
                  <c:v>0.059351817</c:v>
                </c:pt>
                <c:pt idx="7">
                  <c:v>0.556756842</c:v>
                </c:pt>
                <c:pt idx="8">
                  <c:v>4.640224356</c:v>
                </c:pt>
                <c:pt idx="9">
                  <c:v>6.483912539</c:v>
                </c:pt>
                <c:pt idx="14">
                  <c:v>9.317383403</c:v>
                </c:pt>
                <c:pt idx="15">
                  <c:v>1.264299589</c:v>
                </c:pt>
                <c:pt idx="18">
                  <c:v>0.742945525</c:v>
                </c:pt>
                <c:pt idx="19">
                  <c:v>8.475354565</c:v>
                </c:pt>
                <c:pt idx="20">
                  <c:v>3.631770941</c:v>
                </c:pt>
                <c:pt idx="21">
                  <c:v>0.026269188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480912"/>
        <c:axId val="-2127287440"/>
      </c:scatterChart>
      <c:valAx>
        <c:axId val="-202748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287440"/>
        <c:crosses val="autoZero"/>
        <c:crossBetween val="midCat"/>
      </c:valAx>
      <c:valAx>
        <c:axId val="-21272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48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Sheet1!$T$27</c:f>
              <c:strCache>
                <c:ptCount val="1"/>
                <c:pt idx="0">
                  <c:v>SA% 106-180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Sheet1!$S$28:$S$49</c:f>
              <c:numCache>
                <c:formatCode>General</c:formatCode>
                <c:ptCount val="22"/>
                <c:pt idx="0">
                  <c:v>15.0</c:v>
                </c:pt>
                <c:pt idx="2">
                  <c:v>14.6</c:v>
                </c:pt>
                <c:pt idx="3">
                  <c:v>14.6</c:v>
                </c:pt>
                <c:pt idx="4">
                  <c:v>13.7</c:v>
                </c:pt>
                <c:pt idx="5">
                  <c:v>14.5</c:v>
                </c:pt>
                <c:pt idx="7">
                  <c:v>14.4</c:v>
                </c:pt>
                <c:pt idx="8">
                  <c:v>16.7</c:v>
                </c:pt>
                <c:pt idx="9">
                  <c:v>18.5</c:v>
                </c:pt>
                <c:pt idx="14">
                  <c:v>21.6</c:v>
                </c:pt>
                <c:pt idx="15">
                  <c:v>22.9</c:v>
                </c:pt>
                <c:pt idx="18">
                  <c:v>19.6</c:v>
                </c:pt>
                <c:pt idx="19">
                  <c:v>22.8</c:v>
                </c:pt>
                <c:pt idx="20">
                  <c:v>17.2</c:v>
                </c:pt>
                <c:pt idx="21">
                  <c:v>12.0</c:v>
                </c:pt>
              </c:numCache>
            </c:numRef>
          </c:xVal>
          <c:yVal>
            <c:numRef>
              <c:f>Sheet1!$T$28:$T$49</c:f>
              <c:numCache>
                <c:formatCode>General</c:formatCode>
                <c:ptCount val="22"/>
                <c:pt idx="0">
                  <c:v>27.51195724</c:v>
                </c:pt>
                <c:pt idx="2">
                  <c:v>23.02565922</c:v>
                </c:pt>
                <c:pt idx="3">
                  <c:v>9.706564153</c:v>
                </c:pt>
                <c:pt idx="4">
                  <c:v>8.420928541</c:v>
                </c:pt>
                <c:pt idx="5">
                  <c:v>2.885423408</c:v>
                </c:pt>
                <c:pt idx="7">
                  <c:v>11.60473874</c:v>
                </c:pt>
                <c:pt idx="8">
                  <c:v>39.52097009</c:v>
                </c:pt>
                <c:pt idx="9">
                  <c:v>36.59975552</c:v>
                </c:pt>
                <c:pt idx="14">
                  <c:v>26.29478615</c:v>
                </c:pt>
                <c:pt idx="15">
                  <c:v>15.33476999</c:v>
                </c:pt>
                <c:pt idx="18">
                  <c:v>9.395172704</c:v>
                </c:pt>
                <c:pt idx="19">
                  <c:v>30.83011106</c:v>
                </c:pt>
                <c:pt idx="20">
                  <c:v>39.24302029</c:v>
                </c:pt>
                <c:pt idx="21">
                  <c:v>0.94264829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958080"/>
        <c:axId val="-2098739856"/>
      </c:scatterChart>
      <c:valAx>
        <c:axId val="-20719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739856"/>
        <c:crosses val="autoZero"/>
        <c:crossBetween val="midCat"/>
      </c:valAx>
      <c:valAx>
        <c:axId val="-20987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95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Sheet1!$W$26:$W$27</c:f>
              <c:strCache>
                <c:ptCount val="2"/>
                <c:pt idx="0">
                  <c:v>Burn</c:v>
                </c:pt>
                <c:pt idx="1">
                  <c:v>SA% 180-2000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Sheet1!$V$28:$V$49</c:f>
              <c:numCache>
                <c:formatCode>General</c:formatCode>
                <c:ptCount val="22"/>
                <c:pt idx="0">
                  <c:v>15.0</c:v>
                </c:pt>
                <c:pt idx="2">
                  <c:v>14.6</c:v>
                </c:pt>
                <c:pt idx="3">
                  <c:v>14.6</c:v>
                </c:pt>
                <c:pt idx="4">
                  <c:v>13.7</c:v>
                </c:pt>
                <c:pt idx="5">
                  <c:v>14.5</c:v>
                </c:pt>
                <c:pt idx="7">
                  <c:v>14.4</c:v>
                </c:pt>
                <c:pt idx="8">
                  <c:v>16.7</c:v>
                </c:pt>
                <c:pt idx="9">
                  <c:v>18.5</c:v>
                </c:pt>
                <c:pt idx="14">
                  <c:v>21.6</c:v>
                </c:pt>
                <c:pt idx="15">
                  <c:v>22.9</c:v>
                </c:pt>
                <c:pt idx="18">
                  <c:v>19.6</c:v>
                </c:pt>
                <c:pt idx="19">
                  <c:v>22.8</c:v>
                </c:pt>
                <c:pt idx="20">
                  <c:v>17.2</c:v>
                </c:pt>
                <c:pt idx="21">
                  <c:v>12.0</c:v>
                </c:pt>
              </c:numCache>
            </c:numRef>
          </c:xVal>
          <c:yVal>
            <c:numRef>
              <c:f>Sheet1!$W$28:$W$49</c:f>
              <c:numCache>
                <c:formatCode>General</c:formatCode>
                <c:ptCount val="22"/>
                <c:pt idx="0">
                  <c:v>3.635126373</c:v>
                </c:pt>
                <c:pt idx="2">
                  <c:v>53.07909864</c:v>
                </c:pt>
                <c:pt idx="3">
                  <c:v>82.68204378999999</c:v>
                </c:pt>
                <c:pt idx="4">
                  <c:v>85.53932847999999</c:v>
                </c:pt>
                <c:pt idx="5">
                  <c:v>96.14825532</c:v>
                </c:pt>
                <c:pt idx="7">
                  <c:v>80.44468867</c:v>
                </c:pt>
                <c:pt idx="8">
                  <c:v>5.372043226</c:v>
                </c:pt>
                <c:pt idx="9">
                  <c:v>4.221359148</c:v>
                </c:pt>
                <c:pt idx="14">
                  <c:v>0.0</c:v>
                </c:pt>
                <c:pt idx="15">
                  <c:v>67.98827941</c:v>
                </c:pt>
                <c:pt idx="18">
                  <c:v>82.4959267</c:v>
                </c:pt>
                <c:pt idx="19">
                  <c:v>0.0</c:v>
                </c:pt>
                <c:pt idx="20">
                  <c:v>16.38577244</c:v>
                </c:pt>
                <c:pt idx="21">
                  <c:v>98.64784743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979888"/>
        <c:axId val="-2069514448"/>
      </c:scatterChart>
      <c:valAx>
        <c:axId val="-20789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514448"/>
        <c:crosses val="autoZero"/>
        <c:crossBetween val="midCat"/>
      </c:valAx>
      <c:valAx>
        <c:axId val="-20695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9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SA% &lt;or=38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Sheet1!$O$2:$O$24</c:f>
              <c:numCache>
                <c:formatCode>General</c:formatCode>
                <c:ptCount val="23"/>
                <c:pt idx="0">
                  <c:v>0.819672131147541</c:v>
                </c:pt>
                <c:pt idx="2">
                  <c:v>0.797814207650273</c:v>
                </c:pt>
                <c:pt idx="3">
                  <c:v>0.84393063583815</c:v>
                </c:pt>
                <c:pt idx="4">
                  <c:v>0.713541666666667</c:v>
                </c:pt>
                <c:pt idx="5">
                  <c:v>0.966666666666667</c:v>
                </c:pt>
                <c:pt idx="6">
                  <c:v>0.431654676258993</c:v>
                </c:pt>
                <c:pt idx="7">
                  <c:v>0.791208791208791</c:v>
                </c:pt>
                <c:pt idx="8">
                  <c:v>0.698744769874477</c:v>
                </c:pt>
                <c:pt idx="9">
                  <c:v>0.667870036101083</c:v>
                </c:pt>
                <c:pt idx="10">
                  <c:v>1.061224489795918</c:v>
                </c:pt>
                <c:pt idx="12">
                  <c:v>1.0</c:v>
                </c:pt>
                <c:pt idx="13">
                  <c:v>0.989949748743719</c:v>
                </c:pt>
                <c:pt idx="14">
                  <c:v>0.97737556561086</c:v>
                </c:pt>
                <c:pt idx="15">
                  <c:v>1.301136363636363</c:v>
                </c:pt>
                <c:pt idx="18">
                  <c:v>1.020833333333333</c:v>
                </c:pt>
                <c:pt idx="19">
                  <c:v>0.962025316455696</c:v>
                </c:pt>
                <c:pt idx="20">
                  <c:v>0.924731182795699</c:v>
                </c:pt>
                <c:pt idx="21">
                  <c:v>0.555555555555555</c:v>
                </c:pt>
              </c:numCache>
            </c:numRef>
          </c:xVal>
          <c:yVal>
            <c:numRef>
              <c:f>Sheet1!$P$2:$P$24</c:f>
              <c:numCache>
                <c:formatCode>General</c:formatCode>
                <c:ptCount val="23"/>
                <c:pt idx="0">
                  <c:v>9.955854613</c:v>
                </c:pt>
                <c:pt idx="2">
                  <c:v>2.481761926</c:v>
                </c:pt>
                <c:pt idx="3">
                  <c:v>0.638210514</c:v>
                </c:pt>
                <c:pt idx="4">
                  <c:v>0.469611378</c:v>
                </c:pt>
                <c:pt idx="5">
                  <c:v>0.059351817</c:v>
                </c:pt>
                <c:pt idx="6">
                  <c:v>0.745436228</c:v>
                </c:pt>
                <c:pt idx="7">
                  <c:v>0.556756842</c:v>
                </c:pt>
                <c:pt idx="8">
                  <c:v>4.640224356</c:v>
                </c:pt>
                <c:pt idx="9">
                  <c:v>6.483912539</c:v>
                </c:pt>
                <c:pt idx="10">
                  <c:v>1.044917347</c:v>
                </c:pt>
                <c:pt idx="12">
                  <c:v>0.246088151</c:v>
                </c:pt>
                <c:pt idx="13">
                  <c:v>7.047834371</c:v>
                </c:pt>
                <c:pt idx="14">
                  <c:v>9.317383403</c:v>
                </c:pt>
                <c:pt idx="15">
                  <c:v>1.264299589</c:v>
                </c:pt>
                <c:pt idx="18">
                  <c:v>0.742945525</c:v>
                </c:pt>
                <c:pt idx="19">
                  <c:v>8.475354565</c:v>
                </c:pt>
                <c:pt idx="20">
                  <c:v>3.631770941</c:v>
                </c:pt>
                <c:pt idx="21">
                  <c:v>0.026269188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379568"/>
        <c:axId val="-2029706816"/>
      </c:scatterChart>
      <c:valAx>
        <c:axId val="-202637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06816"/>
        <c:crosses val="autoZero"/>
        <c:crossBetween val="midCat"/>
      </c:valAx>
      <c:valAx>
        <c:axId val="-20297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37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SA% 38-106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Sheet1!$R$2:$R$24</c:f>
              <c:numCache>
                <c:formatCode>General</c:formatCode>
                <c:ptCount val="23"/>
                <c:pt idx="0">
                  <c:v>0.819672131147541</c:v>
                </c:pt>
                <c:pt idx="2">
                  <c:v>0.797814207650273</c:v>
                </c:pt>
                <c:pt idx="3">
                  <c:v>0.84393063583815</c:v>
                </c:pt>
                <c:pt idx="4">
                  <c:v>0.713541666666667</c:v>
                </c:pt>
                <c:pt idx="5">
                  <c:v>0.966666666666667</c:v>
                </c:pt>
                <c:pt idx="6">
                  <c:v>0.431654676258993</c:v>
                </c:pt>
                <c:pt idx="7">
                  <c:v>0.791208791208791</c:v>
                </c:pt>
                <c:pt idx="8">
                  <c:v>0.698744769874477</c:v>
                </c:pt>
                <c:pt idx="9">
                  <c:v>0.667870036101083</c:v>
                </c:pt>
                <c:pt idx="10">
                  <c:v>1.061224489795918</c:v>
                </c:pt>
                <c:pt idx="12">
                  <c:v>1.0</c:v>
                </c:pt>
                <c:pt idx="13">
                  <c:v>0.989949748743719</c:v>
                </c:pt>
                <c:pt idx="14">
                  <c:v>0.97737556561086</c:v>
                </c:pt>
                <c:pt idx="15">
                  <c:v>1.301136363636363</c:v>
                </c:pt>
                <c:pt idx="18">
                  <c:v>1.020833333333333</c:v>
                </c:pt>
                <c:pt idx="19">
                  <c:v>0.962025316455696</c:v>
                </c:pt>
                <c:pt idx="20">
                  <c:v>0.924731182795699</c:v>
                </c:pt>
                <c:pt idx="21">
                  <c:v>0.555555555555555</c:v>
                </c:pt>
              </c:numCache>
            </c:numRef>
          </c:xVal>
          <c:yVal>
            <c:numRef>
              <c:f>Sheet1!$S$2:$S$24</c:f>
              <c:numCache>
                <c:formatCode>General</c:formatCode>
                <c:ptCount val="23"/>
                <c:pt idx="0">
                  <c:v>58.89706177</c:v>
                </c:pt>
                <c:pt idx="2">
                  <c:v>21.41348021</c:v>
                </c:pt>
                <c:pt idx="3">
                  <c:v>6.973181541</c:v>
                </c:pt>
                <c:pt idx="4">
                  <c:v>5.570131598</c:v>
                </c:pt>
                <c:pt idx="5">
                  <c:v>0.906969456</c:v>
                </c:pt>
                <c:pt idx="6">
                  <c:v>11.6472706</c:v>
                </c:pt>
                <c:pt idx="7">
                  <c:v>7.393815754</c:v>
                </c:pt>
                <c:pt idx="8">
                  <c:v>50.46676233</c:v>
                </c:pt>
                <c:pt idx="9">
                  <c:v>52.69497279</c:v>
                </c:pt>
                <c:pt idx="10">
                  <c:v>11.11930735</c:v>
                </c:pt>
                <c:pt idx="12">
                  <c:v>4.137575665</c:v>
                </c:pt>
                <c:pt idx="13">
                  <c:v>51.83468296</c:v>
                </c:pt>
                <c:pt idx="14">
                  <c:v>64.38783045</c:v>
                </c:pt>
                <c:pt idx="15">
                  <c:v>15.41265101</c:v>
                </c:pt>
                <c:pt idx="18">
                  <c:v>7.365955071</c:v>
                </c:pt>
                <c:pt idx="19">
                  <c:v>60.69453437</c:v>
                </c:pt>
                <c:pt idx="20">
                  <c:v>40.73943633</c:v>
                </c:pt>
                <c:pt idx="21">
                  <c:v>0.383235091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465600"/>
        <c:axId val="-2027505696"/>
      </c:scatterChart>
      <c:valAx>
        <c:axId val="-202746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505696"/>
        <c:crosses val="autoZero"/>
        <c:crossBetween val="midCat"/>
      </c:valAx>
      <c:valAx>
        <c:axId val="-20275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46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SA% 106-180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Sheet1!$U$2:$U$24</c:f>
              <c:numCache>
                <c:formatCode>General</c:formatCode>
                <c:ptCount val="23"/>
                <c:pt idx="0">
                  <c:v>0.819672131147541</c:v>
                </c:pt>
                <c:pt idx="2">
                  <c:v>0.797814207650273</c:v>
                </c:pt>
                <c:pt idx="3">
                  <c:v>0.84393063583815</c:v>
                </c:pt>
                <c:pt idx="4">
                  <c:v>0.713541666666667</c:v>
                </c:pt>
                <c:pt idx="5">
                  <c:v>0.966666666666667</c:v>
                </c:pt>
                <c:pt idx="6">
                  <c:v>0.431654676258993</c:v>
                </c:pt>
                <c:pt idx="7">
                  <c:v>0.791208791208791</c:v>
                </c:pt>
                <c:pt idx="8">
                  <c:v>0.698744769874477</c:v>
                </c:pt>
                <c:pt idx="9">
                  <c:v>0.667870036101083</c:v>
                </c:pt>
                <c:pt idx="10">
                  <c:v>1.061224489795918</c:v>
                </c:pt>
                <c:pt idx="12">
                  <c:v>1.0</c:v>
                </c:pt>
                <c:pt idx="13">
                  <c:v>0.989949748743719</c:v>
                </c:pt>
                <c:pt idx="14">
                  <c:v>0.97737556561086</c:v>
                </c:pt>
                <c:pt idx="15">
                  <c:v>1.301136363636363</c:v>
                </c:pt>
                <c:pt idx="18">
                  <c:v>1.020833333333333</c:v>
                </c:pt>
                <c:pt idx="19">
                  <c:v>0.962025316455696</c:v>
                </c:pt>
                <c:pt idx="20">
                  <c:v>0.924731182795699</c:v>
                </c:pt>
                <c:pt idx="21">
                  <c:v>0.555555555555555</c:v>
                </c:pt>
              </c:numCache>
            </c:numRef>
          </c:xVal>
          <c:yVal>
            <c:numRef>
              <c:f>Sheet1!$V$2:$V$24</c:f>
              <c:numCache>
                <c:formatCode>General</c:formatCode>
                <c:ptCount val="23"/>
                <c:pt idx="0">
                  <c:v>27.51195724</c:v>
                </c:pt>
                <c:pt idx="2">
                  <c:v>23.02565922</c:v>
                </c:pt>
                <c:pt idx="3">
                  <c:v>9.706564153</c:v>
                </c:pt>
                <c:pt idx="4">
                  <c:v>8.420928541</c:v>
                </c:pt>
                <c:pt idx="5">
                  <c:v>2.885423408</c:v>
                </c:pt>
                <c:pt idx="6">
                  <c:v>18.05906065</c:v>
                </c:pt>
                <c:pt idx="7">
                  <c:v>11.60473874</c:v>
                </c:pt>
                <c:pt idx="8">
                  <c:v>39.52097009</c:v>
                </c:pt>
                <c:pt idx="9">
                  <c:v>36.59975552</c:v>
                </c:pt>
                <c:pt idx="10">
                  <c:v>12.63410713</c:v>
                </c:pt>
                <c:pt idx="12">
                  <c:v>8.515156917</c:v>
                </c:pt>
                <c:pt idx="13">
                  <c:v>35.78891694</c:v>
                </c:pt>
                <c:pt idx="14">
                  <c:v>26.29478615</c:v>
                </c:pt>
                <c:pt idx="15">
                  <c:v>15.33476999</c:v>
                </c:pt>
                <c:pt idx="18">
                  <c:v>9.395172704</c:v>
                </c:pt>
                <c:pt idx="19">
                  <c:v>30.83011106</c:v>
                </c:pt>
                <c:pt idx="20">
                  <c:v>39.24302029</c:v>
                </c:pt>
                <c:pt idx="21">
                  <c:v>0.94264829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706112"/>
        <c:axId val="-2029720256"/>
      </c:scatterChart>
      <c:valAx>
        <c:axId val="-21017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20256"/>
        <c:crosses val="autoZero"/>
        <c:crossBetween val="midCat"/>
      </c:valAx>
      <c:valAx>
        <c:axId val="-20297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SA% 180-2000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Sheet1!$X$2:$X$24</c:f>
              <c:numCache>
                <c:formatCode>General</c:formatCode>
                <c:ptCount val="23"/>
                <c:pt idx="0">
                  <c:v>0.819672131147541</c:v>
                </c:pt>
                <c:pt idx="2">
                  <c:v>0.797814207650273</c:v>
                </c:pt>
                <c:pt idx="3">
                  <c:v>0.84393063583815</c:v>
                </c:pt>
                <c:pt idx="4">
                  <c:v>0.713541666666667</c:v>
                </c:pt>
                <c:pt idx="5">
                  <c:v>0.966666666666667</c:v>
                </c:pt>
                <c:pt idx="6">
                  <c:v>0.431654676258993</c:v>
                </c:pt>
                <c:pt idx="7">
                  <c:v>0.791208791208791</c:v>
                </c:pt>
                <c:pt idx="8">
                  <c:v>0.698744769874477</c:v>
                </c:pt>
                <c:pt idx="9">
                  <c:v>0.667870036101083</c:v>
                </c:pt>
                <c:pt idx="10">
                  <c:v>1.061224489795918</c:v>
                </c:pt>
                <c:pt idx="12">
                  <c:v>1.0</c:v>
                </c:pt>
                <c:pt idx="13">
                  <c:v>0.989949748743719</c:v>
                </c:pt>
                <c:pt idx="14">
                  <c:v>0.97737556561086</c:v>
                </c:pt>
                <c:pt idx="15">
                  <c:v>1.301136363636363</c:v>
                </c:pt>
                <c:pt idx="18">
                  <c:v>1.020833333333333</c:v>
                </c:pt>
                <c:pt idx="19">
                  <c:v>0.962025316455696</c:v>
                </c:pt>
                <c:pt idx="20">
                  <c:v>0.924731182795699</c:v>
                </c:pt>
                <c:pt idx="21">
                  <c:v>0.555555555555555</c:v>
                </c:pt>
              </c:numCache>
            </c:numRef>
          </c:xVal>
          <c:yVal>
            <c:numRef>
              <c:f>Sheet1!$Y$2:$Y$24</c:f>
              <c:numCache>
                <c:formatCode>General</c:formatCode>
                <c:ptCount val="23"/>
                <c:pt idx="0">
                  <c:v>3.635126373</c:v>
                </c:pt>
                <c:pt idx="2">
                  <c:v>53.07909864</c:v>
                </c:pt>
                <c:pt idx="3">
                  <c:v>82.68204378999999</c:v>
                </c:pt>
                <c:pt idx="4">
                  <c:v>85.53932847999999</c:v>
                </c:pt>
                <c:pt idx="5">
                  <c:v>96.14825532</c:v>
                </c:pt>
                <c:pt idx="6">
                  <c:v>69.54823253000001</c:v>
                </c:pt>
                <c:pt idx="7">
                  <c:v>80.44468867</c:v>
                </c:pt>
                <c:pt idx="8">
                  <c:v>5.372043226</c:v>
                </c:pt>
                <c:pt idx="9">
                  <c:v>4.221359148</c:v>
                </c:pt>
                <c:pt idx="10">
                  <c:v>76.53402445</c:v>
                </c:pt>
                <c:pt idx="12">
                  <c:v>87.10117927</c:v>
                </c:pt>
                <c:pt idx="13">
                  <c:v>5.328565728</c:v>
                </c:pt>
                <c:pt idx="14">
                  <c:v>0.0</c:v>
                </c:pt>
                <c:pt idx="15">
                  <c:v>67.98827941</c:v>
                </c:pt>
                <c:pt idx="18">
                  <c:v>82.4959267</c:v>
                </c:pt>
                <c:pt idx="19">
                  <c:v>0.0</c:v>
                </c:pt>
                <c:pt idx="20">
                  <c:v>16.38577244</c:v>
                </c:pt>
                <c:pt idx="21">
                  <c:v>98.64784743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580960"/>
        <c:axId val="-2069407680"/>
      </c:scatterChart>
      <c:valAx>
        <c:axId val="-20985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407680"/>
        <c:crosses val="autoZero"/>
        <c:crossBetween val="midCat"/>
      </c:valAx>
      <c:valAx>
        <c:axId val="-20694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5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43</xdr:row>
      <xdr:rowOff>76200</xdr:rowOff>
    </xdr:from>
    <xdr:to>
      <xdr:col>7</xdr:col>
      <xdr:colOff>698500</xdr:colOff>
      <xdr:row>54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52</xdr:row>
      <xdr:rowOff>127000</xdr:rowOff>
    </xdr:from>
    <xdr:to>
      <xdr:col>12</xdr:col>
      <xdr:colOff>444500</xdr:colOff>
      <xdr:row>62</xdr:row>
      <xdr:rowOff>50800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444500</xdr:colOff>
      <xdr:row>31</xdr:row>
      <xdr:rowOff>152400</xdr:rowOff>
    </xdr:from>
    <xdr:to>
      <xdr:col>10</xdr:col>
      <xdr:colOff>190500</xdr:colOff>
      <xdr:row>41</xdr:row>
      <xdr:rowOff>127000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190500</xdr:colOff>
      <xdr:row>50</xdr:row>
      <xdr:rowOff>0</xdr:rowOff>
    </xdr:from>
    <xdr:to>
      <xdr:col>19</xdr:col>
      <xdr:colOff>419100</xdr:colOff>
      <xdr:row>59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127000</xdr:colOff>
      <xdr:row>25</xdr:row>
      <xdr:rowOff>101600</xdr:rowOff>
    </xdr:from>
    <xdr:to>
      <xdr:col>12</xdr:col>
      <xdr:colOff>571500</xdr:colOff>
      <xdr:row>39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622300</xdr:colOff>
      <xdr:row>24</xdr:row>
      <xdr:rowOff>76200</xdr:rowOff>
    </xdr:from>
    <xdr:to>
      <xdr:col>19</xdr:col>
      <xdr:colOff>241300</xdr:colOff>
      <xdr:row>37</xdr:row>
      <xdr:rowOff>177800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203200</xdr:colOff>
      <xdr:row>24</xdr:row>
      <xdr:rowOff>165100</xdr:rowOff>
    </xdr:from>
    <xdr:to>
      <xdr:col>27</xdr:col>
      <xdr:colOff>647700</xdr:colOff>
      <xdr:row>38</xdr:row>
      <xdr:rowOff>63500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406400</xdr:colOff>
      <xdr:row>39</xdr:row>
      <xdr:rowOff>76200</xdr:rowOff>
    </xdr:from>
    <xdr:to>
      <xdr:col>27</xdr:col>
      <xdr:colOff>25400</xdr:colOff>
      <xdr:row>52</xdr:row>
      <xdr:rowOff>177800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tabSelected="1" topLeftCell="AA1" workbookViewId="0">
      <selection activeCell="AE9" sqref="AE9:AE26"/>
    </sheetView>
  </sheetViews>
  <sheetFormatPr baseColWidth="10" defaultRowHeight="16" x14ac:dyDescent="0.2"/>
  <sheetData>
    <row r="1" spans="1:42" x14ac:dyDescent="0.2">
      <c r="A1" t="s">
        <v>0</v>
      </c>
      <c r="B1" t="s">
        <v>3</v>
      </c>
      <c r="C1" t="s">
        <v>8</v>
      </c>
      <c r="D1" t="s">
        <v>7</v>
      </c>
      <c r="E1" t="s">
        <v>9</v>
      </c>
      <c r="F1" t="s">
        <v>10</v>
      </c>
      <c r="G1" t="s">
        <v>6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O1" t="s">
        <v>17</v>
      </c>
      <c r="P1" t="str">
        <f>I1</f>
        <v>SA% &lt;or=38</v>
      </c>
      <c r="R1" t="str">
        <f>O1</f>
        <v>C:N17/C:N09</v>
      </c>
      <c r="S1" t="str">
        <f>J1</f>
        <v>SA% 38-106</v>
      </c>
      <c r="U1" t="str">
        <f>R1</f>
        <v>C:N17/C:N09</v>
      </c>
      <c r="V1" t="str">
        <f>K1</f>
        <v>SA% 106-180</v>
      </c>
      <c r="X1" t="str">
        <f>U1</f>
        <v>C:N17/C:N09</v>
      </c>
      <c r="Y1" t="str">
        <f>L1</f>
        <v>SA% 180-2000</v>
      </c>
      <c r="AA1" t="str">
        <f>X1</f>
        <v>C:N17/C:N09</v>
      </c>
      <c r="AB1" t="str">
        <f>E1</f>
        <v>slope degrees 8/17</v>
      </c>
      <c r="AD1" t="s">
        <v>18</v>
      </c>
      <c r="AE1" t="str">
        <f>AA1</f>
        <v>C:N17/C:N09</v>
      </c>
      <c r="AF1" t="str">
        <f>C1</f>
        <v>pH 8/17</v>
      </c>
      <c r="AG1" t="str">
        <f t="shared" ref="AG1:AM1" si="0">D1</f>
        <v>Molar C:N 8/17</v>
      </c>
      <c r="AH1" t="str">
        <f t="shared" si="0"/>
        <v>slope degrees 8/17</v>
      </c>
      <c r="AI1" t="str">
        <f t="shared" si="0"/>
        <v>infultration rate mm/sec 8/17</v>
      </c>
      <c r="AJ1" t="str">
        <f t="shared" si="0"/>
        <v>SOM wt% 8/17</v>
      </c>
      <c r="AK1" t="str">
        <f t="shared" si="0"/>
        <v>Water wt% 8/17</v>
      </c>
      <c r="AL1" t="str">
        <f t="shared" si="0"/>
        <v>SA% &lt;or=38</v>
      </c>
      <c r="AM1" t="str">
        <f t="shared" si="0"/>
        <v>SA% 38-106</v>
      </c>
      <c r="AN1" t="str">
        <f t="shared" ref="AN1" si="1">K1</f>
        <v>SA% 106-180</v>
      </c>
      <c r="AO1" t="str">
        <f t="shared" ref="AO1" si="2">L1</f>
        <v>SA% 180-2000</v>
      </c>
      <c r="AP1" t="str">
        <f t="shared" ref="AP1" si="3">M1</f>
        <v>Molar C:N USGS 2009</v>
      </c>
    </row>
    <row r="2" spans="1:42" x14ac:dyDescent="0.2">
      <c r="A2">
        <v>1</v>
      </c>
      <c r="B2" t="s">
        <v>4</v>
      </c>
      <c r="C2">
        <v>6.65</v>
      </c>
      <c r="D2">
        <v>15</v>
      </c>
      <c r="E2">
        <v>5</v>
      </c>
      <c r="F2">
        <v>0.31</v>
      </c>
      <c r="G2">
        <v>1.7</v>
      </c>
      <c r="H2">
        <v>0.31</v>
      </c>
      <c r="I2">
        <v>9.9558546129999996</v>
      </c>
      <c r="J2">
        <v>58.897061770000001</v>
      </c>
      <c r="K2">
        <v>27.511957240000001</v>
      </c>
      <c r="L2">
        <v>3.6351263729999999</v>
      </c>
      <c r="M2">
        <v>18.3</v>
      </c>
      <c r="O2">
        <f>D2/M2</f>
        <v>0.81967213114754101</v>
      </c>
      <c r="P2">
        <f t="shared" ref="P2:P23" si="4">I2</f>
        <v>9.9558546129999996</v>
      </c>
      <c r="R2">
        <f t="shared" ref="R2:R23" si="5">O2</f>
        <v>0.81967213114754101</v>
      </c>
      <c r="S2">
        <f t="shared" ref="S2:S23" si="6">J2</f>
        <v>58.897061770000001</v>
      </c>
      <c r="U2">
        <f t="shared" ref="U2:U23" si="7">R2</f>
        <v>0.81967213114754101</v>
      </c>
      <c r="V2">
        <f t="shared" ref="V2:V23" si="8">K2</f>
        <v>27.511957240000001</v>
      </c>
      <c r="X2">
        <f t="shared" ref="X2:X23" si="9">U2</f>
        <v>0.81967213114754101</v>
      </c>
      <c r="Y2">
        <f t="shared" ref="Y2:Y23" si="10">L2</f>
        <v>3.6351263729999999</v>
      </c>
      <c r="AA2">
        <f t="shared" ref="AA2:AA23" si="11">X2</f>
        <v>0.81967213114754101</v>
      </c>
      <c r="AB2">
        <f t="shared" ref="AB2:AB23" si="12">E2</f>
        <v>5</v>
      </c>
      <c r="AD2">
        <v>2</v>
      </c>
      <c r="AE2">
        <f>D3/M3</f>
        <v>1.1377551020408163</v>
      </c>
      <c r="AF2">
        <f>C3</f>
        <v>5.46</v>
      </c>
      <c r="AG2">
        <f t="shared" ref="AG2:AM2" si="13">D3</f>
        <v>22.3</v>
      </c>
      <c r="AH2">
        <f t="shared" si="13"/>
        <v>20</v>
      </c>
      <c r="AI2">
        <f t="shared" si="13"/>
        <v>0.18</v>
      </c>
      <c r="AJ2">
        <f t="shared" si="13"/>
        <v>1.8</v>
      </c>
      <c r="AK2">
        <f t="shared" si="13"/>
        <v>0.26</v>
      </c>
      <c r="AL2">
        <f t="shared" si="13"/>
        <v>1.420843732</v>
      </c>
      <c r="AM2">
        <f t="shared" si="13"/>
        <v>13.70965898</v>
      </c>
      <c r="AN2">
        <f t="shared" ref="AN2" si="14">K3</f>
        <v>14.29640888</v>
      </c>
      <c r="AO2">
        <f t="shared" ref="AO2" si="15">L3</f>
        <v>70.573088409999997</v>
      </c>
      <c r="AP2">
        <f t="shared" ref="AP2" si="16">M3</f>
        <v>19.600000000000001</v>
      </c>
    </row>
    <row r="3" spans="1:42" x14ac:dyDescent="0.2">
      <c r="A3">
        <v>2</v>
      </c>
      <c r="B3" t="s">
        <v>5</v>
      </c>
      <c r="C3">
        <v>5.46</v>
      </c>
      <c r="D3">
        <v>22.3</v>
      </c>
      <c r="E3">
        <v>20</v>
      </c>
      <c r="F3">
        <v>0.18</v>
      </c>
      <c r="G3">
        <v>1.8</v>
      </c>
      <c r="H3">
        <v>0.26</v>
      </c>
      <c r="I3">
        <v>1.420843732</v>
      </c>
      <c r="J3">
        <v>13.70965898</v>
      </c>
      <c r="K3">
        <v>14.29640888</v>
      </c>
      <c r="L3">
        <v>70.573088409999997</v>
      </c>
      <c r="M3">
        <v>19.600000000000001</v>
      </c>
      <c r="AD3">
        <v>17</v>
      </c>
      <c r="AE3">
        <f>D13/M13</f>
        <v>1.3765432098765433</v>
      </c>
      <c r="AF3">
        <f>C13</f>
        <v>8.74</v>
      </c>
      <c r="AG3">
        <f t="shared" ref="AG3:AM3" si="17">D13</f>
        <v>22.3</v>
      </c>
      <c r="AH3">
        <f t="shared" si="17"/>
        <v>0</v>
      </c>
      <c r="AI3">
        <f t="shared" si="17"/>
        <v>0.72</v>
      </c>
      <c r="AJ3">
        <f t="shared" si="17"/>
        <v>6</v>
      </c>
      <c r="AK3">
        <f t="shared" si="17"/>
        <v>5.73</v>
      </c>
      <c r="AL3">
        <f t="shared" si="17"/>
        <v>0.113569065</v>
      </c>
      <c r="AM3">
        <f t="shared" si="17"/>
        <v>2.6565904300000001</v>
      </c>
      <c r="AN3">
        <f t="shared" ref="AN3" si="18">K13</f>
        <v>7.6540074889999996</v>
      </c>
      <c r="AO3">
        <f t="shared" ref="AO3" si="19">L13</f>
        <v>89.575833020000005</v>
      </c>
      <c r="AP3">
        <f t="shared" ref="AP3" si="20">M13</f>
        <v>16.2</v>
      </c>
    </row>
    <row r="4" spans="1:42" x14ac:dyDescent="0.2">
      <c r="A4">
        <v>3</v>
      </c>
      <c r="B4" t="s">
        <v>4</v>
      </c>
      <c r="C4">
        <v>7.04</v>
      </c>
      <c r="D4">
        <v>14.6</v>
      </c>
      <c r="E4">
        <v>10</v>
      </c>
      <c r="F4">
        <v>0.35</v>
      </c>
      <c r="G4">
        <v>1.4</v>
      </c>
      <c r="H4">
        <v>0.26</v>
      </c>
      <c r="I4">
        <v>2.4817619259999999</v>
      </c>
      <c r="J4">
        <v>21.413480209999999</v>
      </c>
      <c r="K4">
        <v>23.025659220000001</v>
      </c>
      <c r="L4">
        <v>53.079098639999998</v>
      </c>
      <c r="M4">
        <v>18.3</v>
      </c>
      <c r="O4">
        <f t="shared" ref="O4:O23" si="21">D4/M4</f>
        <v>0.79781420765027322</v>
      </c>
      <c r="P4">
        <f t="shared" si="4"/>
        <v>2.4817619259999999</v>
      </c>
      <c r="R4">
        <f t="shared" si="5"/>
        <v>0.79781420765027322</v>
      </c>
      <c r="S4">
        <f t="shared" si="6"/>
        <v>21.413480209999999</v>
      </c>
      <c r="U4">
        <f t="shared" si="7"/>
        <v>0.79781420765027322</v>
      </c>
      <c r="V4">
        <f t="shared" si="8"/>
        <v>23.025659220000001</v>
      </c>
      <c r="X4">
        <f t="shared" si="9"/>
        <v>0.79781420765027322</v>
      </c>
      <c r="Y4">
        <f t="shared" si="10"/>
        <v>53.079098639999998</v>
      </c>
      <c r="AA4">
        <f t="shared" si="11"/>
        <v>0.79781420765027322</v>
      </c>
      <c r="AB4">
        <f t="shared" si="12"/>
        <v>10</v>
      </c>
      <c r="AD4">
        <v>23</v>
      </c>
      <c r="AE4">
        <f>D18/M18</f>
        <v>1</v>
      </c>
      <c r="AF4">
        <f>C18</f>
        <v>5.33</v>
      </c>
      <c r="AG4">
        <f t="shared" ref="AG4:AM4" si="22">D18</f>
        <v>18.2</v>
      </c>
      <c r="AH4">
        <f t="shared" si="22"/>
        <v>0</v>
      </c>
      <c r="AI4">
        <f t="shared" si="22"/>
        <v>0.68</v>
      </c>
      <c r="AJ4">
        <f t="shared" si="22"/>
        <v>0.6</v>
      </c>
      <c r="AK4">
        <f t="shared" si="22"/>
        <v>0.22</v>
      </c>
      <c r="AL4">
        <f t="shared" si="22"/>
        <v>1.356102664</v>
      </c>
      <c r="AM4">
        <f t="shared" si="22"/>
        <v>14.55671736</v>
      </c>
      <c r="AN4">
        <f t="shared" ref="AN4:AN5" si="23">K18</f>
        <v>15.79927146</v>
      </c>
      <c r="AO4">
        <f t="shared" ref="AO4:AO5" si="24">L18</f>
        <v>68.287908509999994</v>
      </c>
      <c r="AP4">
        <f t="shared" ref="AP4:AP5" si="25">M18</f>
        <v>18.2</v>
      </c>
    </row>
    <row r="5" spans="1:42" x14ac:dyDescent="0.2">
      <c r="A5">
        <v>5</v>
      </c>
      <c r="B5" t="s">
        <v>4</v>
      </c>
      <c r="C5">
        <v>5.85</v>
      </c>
      <c r="D5">
        <v>14.6</v>
      </c>
      <c r="E5">
        <v>5</v>
      </c>
      <c r="F5">
        <v>1.6</v>
      </c>
      <c r="G5">
        <v>1</v>
      </c>
      <c r="H5">
        <v>7.0000000000000007E-2</v>
      </c>
      <c r="I5">
        <v>0.63821051399999995</v>
      </c>
      <c r="J5">
        <v>6.9731815409999998</v>
      </c>
      <c r="K5">
        <v>9.7065641530000004</v>
      </c>
      <c r="L5">
        <v>82.682043789999994</v>
      </c>
      <c r="M5">
        <v>17.3</v>
      </c>
      <c r="O5">
        <f t="shared" si="21"/>
        <v>0.8439306358381502</v>
      </c>
      <c r="P5">
        <f t="shared" si="4"/>
        <v>0.63821051399999995</v>
      </c>
      <c r="R5">
        <f t="shared" si="5"/>
        <v>0.8439306358381502</v>
      </c>
      <c r="S5">
        <f t="shared" si="6"/>
        <v>6.9731815409999998</v>
      </c>
      <c r="U5">
        <f t="shared" si="7"/>
        <v>0.8439306358381502</v>
      </c>
      <c r="V5">
        <f t="shared" si="8"/>
        <v>9.7065641530000004</v>
      </c>
      <c r="X5">
        <f t="shared" si="9"/>
        <v>0.8439306358381502</v>
      </c>
      <c r="Y5">
        <f t="shared" si="10"/>
        <v>82.682043789999994</v>
      </c>
      <c r="AA5">
        <f t="shared" si="11"/>
        <v>0.8439306358381502</v>
      </c>
      <c r="AB5">
        <f t="shared" si="12"/>
        <v>5</v>
      </c>
      <c r="AD5">
        <v>24</v>
      </c>
      <c r="AE5">
        <f>D19/M19</f>
        <v>0.8271276595744681</v>
      </c>
      <c r="AF5">
        <f>C19</f>
        <v>4.5599999999999996</v>
      </c>
      <c r="AG5">
        <f t="shared" ref="AG5:AM5" si="26">D19</f>
        <v>31.1</v>
      </c>
      <c r="AH5">
        <f t="shared" si="26"/>
        <v>33</v>
      </c>
      <c r="AI5">
        <f t="shared" si="26"/>
        <v>2.48</v>
      </c>
      <c r="AJ5">
        <f t="shared" si="26"/>
        <v>6.9</v>
      </c>
      <c r="AK5">
        <f t="shared" si="26"/>
        <v>3.83</v>
      </c>
      <c r="AL5">
        <f t="shared" si="26"/>
        <v>0.78162656900000005</v>
      </c>
      <c r="AM5">
        <f t="shared" si="26"/>
        <v>7.604310742</v>
      </c>
      <c r="AN5">
        <f t="shared" si="23"/>
        <v>9.0216391199999997</v>
      </c>
      <c r="AO5">
        <f t="shared" si="24"/>
        <v>82.592423569999994</v>
      </c>
      <c r="AP5">
        <f t="shared" si="25"/>
        <v>37.6</v>
      </c>
    </row>
    <row r="6" spans="1:42" x14ac:dyDescent="0.2">
      <c r="A6">
        <v>7</v>
      </c>
      <c r="B6" t="s">
        <v>4</v>
      </c>
      <c r="C6">
        <v>5.98</v>
      </c>
      <c r="D6">
        <v>13.7</v>
      </c>
      <c r="E6">
        <v>0</v>
      </c>
      <c r="F6">
        <v>0.15</v>
      </c>
      <c r="G6">
        <v>0.7</v>
      </c>
      <c r="H6">
        <v>0.1</v>
      </c>
      <c r="I6">
        <v>0.46961137800000002</v>
      </c>
      <c r="J6">
        <v>5.5701315979999997</v>
      </c>
      <c r="K6">
        <v>8.4209285410000003</v>
      </c>
      <c r="L6">
        <v>85.539328479999995</v>
      </c>
      <c r="M6">
        <v>19.2</v>
      </c>
      <c r="O6">
        <f t="shared" si="21"/>
        <v>0.71354166666666663</v>
      </c>
      <c r="P6">
        <f t="shared" si="4"/>
        <v>0.46961137800000002</v>
      </c>
      <c r="R6">
        <f t="shared" si="5"/>
        <v>0.71354166666666663</v>
      </c>
      <c r="S6">
        <f t="shared" si="6"/>
        <v>5.5701315979999997</v>
      </c>
      <c r="U6">
        <f t="shared" si="7"/>
        <v>0.71354166666666663</v>
      </c>
      <c r="V6">
        <f t="shared" si="8"/>
        <v>8.4209285410000003</v>
      </c>
      <c r="X6">
        <f t="shared" si="9"/>
        <v>0.71354166666666663</v>
      </c>
      <c r="Y6">
        <f t="shared" si="10"/>
        <v>85.539328479999995</v>
      </c>
      <c r="AA6">
        <f t="shared" si="11"/>
        <v>0.71354166666666663</v>
      </c>
      <c r="AB6">
        <f t="shared" si="12"/>
        <v>0</v>
      </c>
      <c r="AD6">
        <v>30</v>
      </c>
      <c r="AE6">
        <f>D24/M24</f>
        <v>0.86440677966101698</v>
      </c>
      <c r="AF6">
        <f>C24</f>
        <v>6.9</v>
      </c>
      <c r="AG6">
        <f t="shared" ref="AG6:AM6" si="27">D24</f>
        <v>15.3</v>
      </c>
      <c r="AH6">
        <f t="shared" si="27"/>
        <v>27</v>
      </c>
      <c r="AI6">
        <f t="shared" si="27"/>
        <v>0.43</v>
      </c>
      <c r="AJ6">
        <f t="shared" si="27"/>
        <v>6.8</v>
      </c>
      <c r="AK6">
        <f t="shared" si="27"/>
        <v>2.39</v>
      </c>
      <c r="AL6">
        <f t="shared" si="27"/>
        <v>8.0589002090000008</v>
      </c>
      <c r="AM6">
        <f t="shared" si="27"/>
        <v>60.077918940000004</v>
      </c>
      <c r="AN6">
        <f t="shared" ref="AN6" si="28">K24</f>
        <v>29.969133459999998</v>
      </c>
      <c r="AO6">
        <f t="shared" ref="AO6" si="29">L24</f>
        <v>1.894047394</v>
      </c>
      <c r="AP6">
        <f t="shared" ref="AP6" si="30">M24</f>
        <v>17.7</v>
      </c>
    </row>
    <row r="7" spans="1:42" x14ac:dyDescent="0.2">
      <c r="A7">
        <v>8</v>
      </c>
      <c r="B7" t="s">
        <v>4</v>
      </c>
      <c r="C7">
        <v>7.01</v>
      </c>
      <c r="D7">
        <v>14.5</v>
      </c>
      <c r="E7">
        <v>0</v>
      </c>
      <c r="F7">
        <v>1.31</v>
      </c>
      <c r="G7">
        <v>0.5</v>
      </c>
      <c r="H7">
        <v>7.0000000000000007E-2</v>
      </c>
      <c r="I7">
        <v>5.9351817000000001E-2</v>
      </c>
      <c r="J7">
        <v>0.90696945600000001</v>
      </c>
      <c r="K7">
        <v>2.8854234079999999</v>
      </c>
      <c r="L7">
        <v>96.148255320000004</v>
      </c>
      <c r="M7">
        <v>15</v>
      </c>
      <c r="O7">
        <f t="shared" si="21"/>
        <v>0.96666666666666667</v>
      </c>
      <c r="P7">
        <f t="shared" si="4"/>
        <v>5.9351817000000001E-2</v>
      </c>
      <c r="R7">
        <f t="shared" si="5"/>
        <v>0.96666666666666667</v>
      </c>
      <c r="S7">
        <f t="shared" si="6"/>
        <v>0.90696945600000001</v>
      </c>
      <c r="U7">
        <f t="shared" si="7"/>
        <v>0.96666666666666667</v>
      </c>
      <c r="V7">
        <f t="shared" si="8"/>
        <v>2.8854234079999999</v>
      </c>
      <c r="X7">
        <f t="shared" si="9"/>
        <v>0.96666666666666667</v>
      </c>
      <c r="Y7">
        <f t="shared" si="10"/>
        <v>96.148255320000004</v>
      </c>
      <c r="AA7">
        <f t="shared" si="11"/>
        <v>0.96666666666666667</v>
      </c>
      <c r="AB7">
        <f t="shared" si="12"/>
        <v>0</v>
      </c>
    </row>
    <row r="8" spans="1:42" x14ac:dyDescent="0.2">
      <c r="A8">
        <v>9</v>
      </c>
      <c r="B8" t="s">
        <v>4</v>
      </c>
      <c r="C8">
        <v>6.23</v>
      </c>
      <c r="D8" s="1">
        <v>18</v>
      </c>
      <c r="E8">
        <v>0</v>
      </c>
      <c r="F8" t="s">
        <v>1</v>
      </c>
      <c r="G8">
        <v>0.9</v>
      </c>
      <c r="H8">
        <v>0.09</v>
      </c>
      <c r="I8">
        <v>0.74543622799999998</v>
      </c>
      <c r="J8">
        <v>11.647270600000001</v>
      </c>
      <c r="K8">
        <v>18.059060649999999</v>
      </c>
      <c r="L8">
        <v>69.548232530000007</v>
      </c>
      <c r="M8">
        <v>41.7</v>
      </c>
      <c r="O8">
        <f t="shared" si="21"/>
        <v>0.43165467625899279</v>
      </c>
      <c r="P8">
        <f t="shared" si="4"/>
        <v>0.74543622799999998</v>
      </c>
      <c r="R8">
        <f t="shared" si="5"/>
        <v>0.43165467625899279</v>
      </c>
      <c r="S8">
        <f t="shared" si="6"/>
        <v>11.647270600000001</v>
      </c>
      <c r="U8">
        <f t="shared" si="7"/>
        <v>0.43165467625899279</v>
      </c>
      <c r="V8">
        <f t="shared" si="8"/>
        <v>18.059060649999999</v>
      </c>
      <c r="X8">
        <f t="shared" si="9"/>
        <v>0.43165467625899279</v>
      </c>
      <c r="Y8">
        <f t="shared" si="10"/>
        <v>69.548232530000007</v>
      </c>
      <c r="AA8">
        <f t="shared" si="11"/>
        <v>0.43165467625899279</v>
      </c>
      <c r="AB8">
        <f t="shared" si="12"/>
        <v>0</v>
      </c>
      <c r="AD8" t="s">
        <v>19</v>
      </c>
      <c r="AE8" t="str">
        <f>AE1</f>
        <v>C:N17/C:N09</v>
      </c>
      <c r="AF8" t="str">
        <f>C1</f>
        <v>pH 8/17</v>
      </c>
      <c r="AG8" t="str">
        <f t="shared" ref="AG8:AL8" si="31">D1</f>
        <v>Molar C:N 8/17</v>
      </c>
      <c r="AH8" t="str">
        <f t="shared" si="31"/>
        <v>slope degrees 8/17</v>
      </c>
      <c r="AI8" t="str">
        <f t="shared" si="31"/>
        <v>infultration rate mm/sec 8/17</v>
      </c>
      <c r="AJ8" t="str">
        <f t="shared" si="31"/>
        <v>SOM wt% 8/17</v>
      </c>
      <c r="AK8" t="str">
        <f t="shared" si="31"/>
        <v>Water wt% 8/17</v>
      </c>
      <c r="AL8" t="str">
        <f t="shared" si="31"/>
        <v>SA% &lt;or=38</v>
      </c>
      <c r="AM8" t="str">
        <f>J1</f>
        <v>SA% 38-106</v>
      </c>
      <c r="AN8" t="str">
        <f t="shared" ref="AN8:AN9" si="32">K1</f>
        <v>SA% 106-180</v>
      </c>
      <c r="AO8" t="str">
        <f t="shared" ref="AO8:AO9" si="33">L1</f>
        <v>SA% 180-2000</v>
      </c>
      <c r="AP8" t="str">
        <f t="shared" ref="AP8:AP9" si="34">M1</f>
        <v>Molar C:N USGS 2009</v>
      </c>
    </row>
    <row r="9" spans="1:42" x14ac:dyDescent="0.2">
      <c r="A9">
        <v>11</v>
      </c>
      <c r="B9" t="s">
        <v>4</v>
      </c>
      <c r="C9">
        <v>6.56</v>
      </c>
      <c r="D9">
        <v>14.4</v>
      </c>
      <c r="E9">
        <v>5</v>
      </c>
      <c r="F9">
        <v>0.24</v>
      </c>
      <c r="G9">
        <v>0.9</v>
      </c>
      <c r="H9">
        <v>0.05</v>
      </c>
      <c r="I9">
        <v>0.55675684199999997</v>
      </c>
      <c r="J9">
        <v>7.3938157540000002</v>
      </c>
      <c r="K9">
        <v>11.60473874</v>
      </c>
      <c r="L9">
        <v>80.444688670000005</v>
      </c>
      <c r="M9">
        <v>18.2</v>
      </c>
      <c r="O9">
        <f t="shared" si="21"/>
        <v>0.79120879120879128</v>
      </c>
      <c r="P9">
        <f t="shared" si="4"/>
        <v>0.55675684199999997</v>
      </c>
      <c r="R9">
        <f t="shared" si="5"/>
        <v>0.79120879120879128</v>
      </c>
      <c r="S9">
        <f t="shared" si="6"/>
        <v>7.3938157540000002</v>
      </c>
      <c r="U9">
        <f t="shared" si="7"/>
        <v>0.79120879120879128</v>
      </c>
      <c r="V9">
        <f t="shared" si="8"/>
        <v>11.60473874</v>
      </c>
      <c r="X9">
        <f t="shared" si="9"/>
        <v>0.79120879120879128</v>
      </c>
      <c r="Y9">
        <f t="shared" si="10"/>
        <v>80.444688670000005</v>
      </c>
      <c r="AA9">
        <f t="shared" si="11"/>
        <v>0.79120879120879128</v>
      </c>
      <c r="AB9">
        <f t="shared" si="12"/>
        <v>5</v>
      </c>
      <c r="AD9">
        <v>1</v>
      </c>
      <c r="AE9">
        <f>AG9/AP9</f>
        <v>0.81967213114754101</v>
      </c>
      <c r="AF9">
        <f>C2</f>
        <v>6.65</v>
      </c>
      <c r="AG9">
        <f t="shared" ref="AG9:AL9" si="35">D2</f>
        <v>15</v>
      </c>
      <c r="AH9">
        <f t="shared" si="35"/>
        <v>5</v>
      </c>
      <c r="AI9">
        <f t="shared" si="35"/>
        <v>0.31</v>
      </c>
      <c r="AJ9">
        <f t="shared" si="35"/>
        <v>1.7</v>
      </c>
      <c r="AK9">
        <f t="shared" si="35"/>
        <v>0.31</v>
      </c>
      <c r="AL9">
        <f t="shared" si="35"/>
        <v>9.9558546129999996</v>
      </c>
      <c r="AM9">
        <f>J2</f>
        <v>58.897061770000001</v>
      </c>
      <c r="AN9">
        <f t="shared" si="32"/>
        <v>27.511957240000001</v>
      </c>
      <c r="AO9">
        <f t="shared" si="33"/>
        <v>3.6351263729999999</v>
      </c>
      <c r="AP9">
        <f t="shared" si="34"/>
        <v>18.3</v>
      </c>
    </row>
    <row r="10" spans="1:42" x14ac:dyDescent="0.2">
      <c r="A10">
        <v>14</v>
      </c>
      <c r="B10" t="s">
        <v>4</v>
      </c>
      <c r="C10">
        <v>5.97</v>
      </c>
      <c r="D10">
        <v>16.7</v>
      </c>
      <c r="E10">
        <v>5</v>
      </c>
      <c r="F10">
        <v>0.21</v>
      </c>
      <c r="G10">
        <v>2.7</v>
      </c>
      <c r="H10">
        <v>0.34</v>
      </c>
      <c r="I10">
        <v>4.640224356</v>
      </c>
      <c r="J10">
        <v>50.466762330000002</v>
      </c>
      <c r="K10">
        <v>39.520970089999999</v>
      </c>
      <c r="L10">
        <v>5.3720432259999997</v>
      </c>
      <c r="M10">
        <v>23.9</v>
      </c>
      <c r="O10">
        <f t="shared" si="21"/>
        <v>0.69874476987447698</v>
      </c>
      <c r="P10">
        <f t="shared" si="4"/>
        <v>4.640224356</v>
      </c>
      <c r="R10">
        <f t="shared" si="5"/>
        <v>0.69874476987447698</v>
      </c>
      <c r="S10">
        <f t="shared" si="6"/>
        <v>50.466762330000002</v>
      </c>
      <c r="U10">
        <f t="shared" si="7"/>
        <v>0.69874476987447698</v>
      </c>
      <c r="V10">
        <f t="shared" si="8"/>
        <v>39.520970089999999</v>
      </c>
      <c r="X10">
        <f t="shared" si="9"/>
        <v>0.69874476987447698</v>
      </c>
      <c r="Y10">
        <f t="shared" si="10"/>
        <v>5.3720432259999997</v>
      </c>
      <c r="AA10">
        <f t="shared" si="11"/>
        <v>0.69874476987447698</v>
      </c>
      <c r="AB10">
        <f t="shared" si="12"/>
        <v>5</v>
      </c>
      <c r="AD10">
        <v>3</v>
      </c>
      <c r="AE10">
        <f t="shared" ref="AE10:AE26" si="36">AG10/AP10</f>
        <v>0.79781420765027322</v>
      </c>
      <c r="AF10">
        <f>C4</f>
        <v>7.04</v>
      </c>
      <c r="AG10">
        <f t="shared" ref="AG10:AL18" si="37">D4</f>
        <v>14.6</v>
      </c>
      <c r="AH10">
        <f t="shared" si="37"/>
        <v>10</v>
      </c>
      <c r="AI10">
        <f t="shared" si="37"/>
        <v>0.35</v>
      </c>
      <c r="AJ10">
        <f t="shared" si="37"/>
        <v>1.4</v>
      </c>
      <c r="AK10">
        <f t="shared" si="37"/>
        <v>0.26</v>
      </c>
      <c r="AL10">
        <f t="shared" si="37"/>
        <v>2.4817619259999999</v>
      </c>
      <c r="AM10">
        <f>J4</f>
        <v>21.413480209999999</v>
      </c>
      <c r="AN10">
        <f t="shared" ref="AN10:AN18" si="38">K4</f>
        <v>23.025659220000001</v>
      </c>
      <c r="AO10">
        <f t="shared" ref="AO10:AO18" si="39">L4</f>
        <v>53.079098639999998</v>
      </c>
      <c r="AP10">
        <f t="shared" ref="AP10:AP18" si="40">M4</f>
        <v>18.3</v>
      </c>
    </row>
    <row r="11" spans="1:42" x14ac:dyDescent="0.2">
      <c r="A11">
        <v>15</v>
      </c>
      <c r="B11" t="s">
        <v>4</v>
      </c>
      <c r="C11">
        <v>5.94</v>
      </c>
      <c r="D11">
        <v>18.5</v>
      </c>
      <c r="E11">
        <v>20</v>
      </c>
      <c r="F11">
        <v>0.13</v>
      </c>
      <c r="G11">
        <v>2</v>
      </c>
      <c r="H11">
        <v>0.32</v>
      </c>
      <c r="I11">
        <v>6.4839125390000003</v>
      </c>
      <c r="J11">
        <v>52.694972790000001</v>
      </c>
      <c r="K11">
        <v>36.599755520000002</v>
      </c>
      <c r="L11">
        <v>4.2213591480000003</v>
      </c>
      <c r="M11">
        <v>27.7</v>
      </c>
      <c r="O11">
        <f t="shared" si="21"/>
        <v>0.66787003610108309</v>
      </c>
      <c r="P11">
        <f t="shared" si="4"/>
        <v>6.4839125390000003</v>
      </c>
      <c r="R11">
        <f t="shared" si="5"/>
        <v>0.66787003610108309</v>
      </c>
      <c r="S11">
        <f t="shared" si="6"/>
        <v>52.694972790000001</v>
      </c>
      <c r="U11">
        <f t="shared" si="7"/>
        <v>0.66787003610108309</v>
      </c>
      <c r="V11">
        <f t="shared" si="8"/>
        <v>36.599755520000002</v>
      </c>
      <c r="X11">
        <f t="shared" si="9"/>
        <v>0.66787003610108309</v>
      </c>
      <c r="Y11">
        <f t="shared" si="10"/>
        <v>4.2213591480000003</v>
      </c>
      <c r="AA11">
        <f t="shared" si="11"/>
        <v>0.66787003610108309</v>
      </c>
      <c r="AB11">
        <f t="shared" si="12"/>
        <v>20</v>
      </c>
      <c r="AD11">
        <v>5</v>
      </c>
      <c r="AE11">
        <f t="shared" si="36"/>
        <v>0.8439306358381502</v>
      </c>
      <c r="AF11">
        <f t="shared" ref="AF11:AF18" si="41">C5</f>
        <v>5.85</v>
      </c>
      <c r="AG11">
        <f t="shared" si="37"/>
        <v>14.6</v>
      </c>
      <c r="AH11">
        <f t="shared" si="37"/>
        <v>5</v>
      </c>
      <c r="AI11">
        <f t="shared" si="37"/>
        <v>1.6</v>
      </c>
      <c r="AJ11">
        <f t="shared" si="37"/>
        <v>1</v>
      </c>
      <c r="AK11">
        <f t="shared" si="37"/>
        <v>7.0000000000000007E-2</v>
      </c>
      <c r="AL11">
        <f t="shared" si="37"/>
        <v>0.63821051399999995</v>
      </c>
      <c r="AM11">
        <f t="shared" ref="AM11:AM18" si="42">J5</f>
        <v>6.9731815409999998</v>
      </c>
      <c r="AN11">
        <f t="shared" si="38"/>
        <v>9.7065641530000004</v>
      </c>
      <c r="AO11">
        <f t="shared" si="39"/>
        <v>82.682043789999994</v>
      </c>
      <c r="AP11">
        <f t="shared" si="40"/>
        <v>17.3</v>
      </c>
    </row>
    <row r="12" spans="1:42" x14ac:dyDescent="0.2">
      <c r="A12">
        <v>16</v>
      </c>
      <c r="B12" t="s">
        <v>4</v>
      </c>
      <c r="C12">
        <v>6.04</v>
      </c>
      <c r="D12" s="1">
        <v>20.8</v>
      </c>
      <c r="E12">
        <v>18</v>
      </c>
      <c r="F12">
        <v>0.28000000000000003</v>
      </c>
      <c r="G12">
        <v>1.6</v>
      </c>
      <c r="H12">
        <v>0.28000000000000003</v>
      </c>
      <c r="I12">
        <v>1.0449173469999999</v>
      </c>
      <c r="J12">
        <v>11.11930735</v>
      </c>
      <c r="K12">
        <v>12.63410713</v>
      </c>
      <c r="L12">
        <v>76.534024450000004</v>
      </c>
      <c r="M12">
        <v>19.600000000000001</v>
      </c>
      <c r="O12">
        <f t="shared" si="21"/>
        <v>1.0612244897959184</v>
      </c>
      <c r="P12">
        <f t="shared" si="4"/>
        <v>1.0449173469999999</v>
      </c>
      <c r="R12">
        <f t="shared" si="5"/>
        <v>1.0612244897959184</v>
      </c>
      <c r="S12">
        <f t="shared" si="6"/>
        <v>11.11930735</v>
      </c>
      <c r="U12">
        <f t="shared" si="7"/>
        <v>1.0612244897959184</v>
      </c>
      <c r="V12">
        <f t="shared" si="8"/>
        <v>12.63410713</v>
      </c>
      <c r="X12">
        <f t="shared" si="9"/>
        <v>1.0612244897959184</v>
      </c>
      <c r="Y12">
        <f t="shared" si="10"/>
        <v>76.534024450000004</v>
      </c>
      <c r="AA12">
        <f t="shared" si="11"/>
        <v>1.0612244897959184</v>
      </c>
      <c r="AB12">
        <f t="shared" si="12"/>
        <v>18</v>
      </c>
      <c r="AD12">
        <v>7</v>
      </c>
      <c r="AE12">
        <f t="shared" si="36"/>
        <v>0.71354166666666663</v>
      </c>
      <c r="AF12">
        <f t="shared" si="41"/>
        <v>5.98</v>
      </c>
      <c r="AG12">
        <f t="shared" si="37"/>
        <v>13.7</v>
      </c>
      <c r="AH12">
        <f t="shared" si="37"/>
        <v>0</v>
      </c>
      <c r="AI12">
        <f t="shared" si="37"/>
        <v>0.15</v>
      </c>
      <c r="AJ12">
        <f t="shared" si="37"/>
        <v>0.7</v>
      </c>
      <c r="AK12">
        <f t="shared" si="37"/>
        <v>0.1</v>
      </c>
      <c r="AL12">
        <f t="shared" si="37"/>
        <v>0.46961137800000002</v>
      </c>
      <c r="AM12">
        <f t="shared" si="42"/>
        <v>5.5701315979999997</v>
      </c>
      <c r="AN12">
        <f t="shared" si="38"/>
        <v>8.4209285410000003</v>
      </c>
      <c r="AO12">
        <f t="shared" si="39"/>
        <v>85.539328479999995</v>
      </c>
      <c r="AP12">
        <f t="shared" si="40"/>
        <v>19.2</v>
      </c>
    </row>
    <row r="13" spans="1:42" x14ac:dyDescent="0.2">
      <c r="A13">
        <v>17</v>
      </c>
      <c r="B13" t="s">
        <v>5</v>
      </c>
      <c r="C13">
        <v>8.74</v>
      </c>
      <c r="D13" s="1">
        <v>22.3</v>
      </c>
      <c r="E13">
        <v>0</v>
      </c>
      <c r="F13">
        <v>0.72</v>
      </c>
      <c r="G13">
        <v>6</v>
      </c>
      <c r="H13">
        <v>5.73</v>
      </c>
      <c r="I13">
        <v>0.113569065</v>
      </c>
      <c r="J13">
        <v>2.6565904300000001</v>
      </c>
      <c r="K13">
        <v>7.6540074889999996</v>
      </c>
      <c r="L13">
        <v>89.575833020000005</v>
      </c>
      <c r="M13">
        <v>16.2</v>
      </c>
      <c r="AD13">
        <v>8</v>
      </c>
      <c r="AE13">
        <f t="shared" si="36"/>
        <v>0.96666666666666667</v>
      </c>
      <c r="AF13">
        <f t="shared" si="41"/>
        <v>7.01</v>
      </c>
      <c r="AG13">
        <f t="shared" si="37"/>
        <v>14.5</v>
      </c>
      <c r="AH13">
        <f t="shared" si="37"/>
        <v>0</v>
      </c>
      <c r="AI13">
        <f t="shared" si="37"/>
        <v>1.31</v>
      </c>
      <c r="AJ13">
        <f t="shared" si="37"/>
        <v>0.5</v>
      </c>
      <c r="AK13">
        <f t="shared" si="37"/>
        <v>7.0000000000000007E-2</v>
      </c>
      <c r="AL13">
        <f t="shared" si="37"/>
        <v>5.9351817000000001E-2</v>
      </c>
      <c r="AM13">
        <f t="shared" si="42"/>
        <v>0.90696945600000001</v>
      </c>
      <c r="AN13">
        <f t="shared" si="38"/>
        <v>2.8854234079999999</v>
      </c>
      <c r="AO13">
        <f t="shared" si="39"/>
        <v>96.148255320000004</v>
      </c>
      <c r="AP13">
        <f t="shared" si="40"/>
        <v>15</v>
      </c>
    </row>
    <row r="14" spans="1:42" x14ac:dyDescent="0.2">
      <c r="A14">
        <v>18</v>
      </c>
      <c r="B14" t="s">
        <v>4</v>
      </c>
      <c r="C14">
        <v>6.45</v>
      </c>
      <c r="D14" s="1">
        <v>15.3</v>
      </c>
      <c r="E14">
        <v>14</v>
      </c>
      <c r="F14">
        <v>1.04</v>
      </c>
      <c r="G14">
        <v>0.5</v>
      </c>
      <c r="H14">
        <v>0.05</v>
      </c>
      <c r="I14">
        <v>0.246088151</v>
      </c>
      <c r="J14">
        <v>4.137575665</v>
      </c>
      <c r="K14">
        <v>8.5151569170000005</v>
      </c>
      <c r="L14">
        <v>87.101179270000003</v>
      </c>
      <c r="M14">
        <v>15.3</v>
      </c>
      <c r="O14">
        <f t="shared" si="21"/>
        <v>1</v>
      </c>
      <c r="P14">
        <f t="shared" si="4"/>
        <v>0.246088151</v>
      </c>
      <c r="R14">
        <f t="shared" si="5"/>
        <v>1</v>
      </c>
      <c r="S14">
        <f t="shared" si="6"/>
        <v>4.137575665</v>
      </c>
      <c r="U14">
        <f t="shared" si="7"/>
        <v>1</v>
      </c>
      <c r="V14">
        <f t="shared" si="8"/>
        <v>8.5151569170000005</v>
      </c>
      <c r="X14">
        <f t="shared" si="9"/>
        <v>1</v>
      </c>
      <c r="Y14">
        <f t="shared" si="10"/>
        <v>87.101179270000003</v>
      </c>
      <c r="AA14">
        <f t="shared" si="11"/>
        <v>1</v>
      </c>
      <c r="AB14">
        <f t="shared" si="12"/>
        <v>14</v>
      </c>
      <c r="AD14">
        <v>9</v>
      </c>
      <c r="AE14">
        <f t="shared" si="36"/>
        <v>0.43165467625899279</v>
      </c>
      <c r="AF14">
        <f t="shared" si="41"/>
        <v>6.23</v>
      </c>
      <c r="AG14">
        <f t="shared" si="37"/>
        <v>18</v>
      </c>
      <c r="AH14">
        <f t="shared" si="37"/>
        <v>0</v>
      </c>
      <c r="AI14" t="str">
        <f t="shared" si="37"/>
        <v>X</v>
      </c>
      <c r="AJ14">
        <f t="shared" si="37"/>
        <v>0.9</v>
      </c>
      <c r="AK14">
        <f t="shared" si="37"/>
        <v>0.09</v>
      </c>
      <c r="AL14">
        <f t="shared" si="37"/>
        <v>0.74543622799999998</v>
      </c>
      <c r="AM14">
        <f t="shared" si="42"/>
        <v>11.647270600000001</v>
      </c>
      <c r="AN14">
        <f t="shared" si="38"/>
        <v>18.059060649999999</v>
      </c>
      <c r="AO14">
        <f t="shared" si="39"/>
        <v>69.548232530000007</v>
      </c>
      <c r="AP14">
        <f t="shared" si="40"/>
        <v>41.7</v>
      </c>
    </row>
    <row r="15" spans="1:42" x14ac:dyDescent="0.2">
      <c r="A15">
        <v>20</v>
      </c>
      <c r="B15" t="s">
        <v>4</v>
      </c>
      <c r="C15">
        <v>6.41</v>
      </c>
      <c r="D15" s="1">
        <v>19.7</v>
      </c>
      <c r="E15">
        <v>11</v>
      </c>
      <c r="F15">
        <v>0.16</v>
      </c>
      <c r="G15">
        <v>3.8</v>
      </c>
      <c r="H15">
        <v>0.87</v>
      </c>
      <c r="I15">
        <v>7.0478343710000004</v>
      </c>
      <c r="J15">
        <v>51.834682960000002</v>
      </c>
      <c r="K15">
        <v>35.78891694</v>
      </c>
      <c r="L15">
        <v>5.3285657280000001</v>
      </c>
      <c r="M15">
        <v>19.899999999999999</v>
      </c>
      <c r="O15">
        <f t="shared" si="21"/>
        <v>0.98994974874371866</v>
      </c>
      <c r="P15">
        <f t="shared" si="4"/>
        <v>7.0478343710000004</v>
      </c>
      <c r="R15">
        <f t="shared" si="5"/>
        <v>0.98994974874371866</v>
      </c>
      <c r="S15">
        <f t="shared" si="6"/>
        <v>51.834682960000002</v>
      </c>
      <c r="U15">
        <f t="shared" si="7"/>
        <v>0.98994974874371866</v>
      </c>
      <c r="V15">
        <f t="shared" si="8"/>
        <v>35.78891694</v>
      </c>
      <c r="X15">
        <f t="shared" si="9"/>
        <v>0.98994974874371866</v>
      </c>
      <c r="Y15">
        <f t="shared" si="10"/>
        <v>5.3285657280000001</v>
      </c>
      <c r="AA15">
        <f t="shared" si="11"/>
        <v>0.98994974874371866</v>
      </c>
      <c r="AB15">
        <f t="shared" si="12"/>
        <v>11</v>
      </c>
      <c r="AD15">
        <v>11</v>
      </c>
      <c r="AE15">
        <f t="shared" si="36"/>
        <v>0.79120879120879128</v>
      </c>
      <c r="AF15">
        <f t="shared" si="41"/>
        <v>6.56</v>
      </c>
      <c r="AG15">
        <f t="shared" si="37"/>
        <v>14.4</v>
      </c>
      <c r="AH15">
        <f t="shared" si="37"/>
        <v>5</v>
      </c>
      <c r="AI15">
        <f t="shared" si="37"/>
        <v>0.24</v>
      </c>
      <c r="AJ15">
        <f t="shared" si="37"/>
        <v>0.9</v>
      </c>
      <c r="AK15">
        <f t="shared" si="37"/>
        <v>0.05</v>
      </c>
      <c r="AL15">
        <f t="shared" si="37"/>
        <v>0.55675684199999997</v>
      </c>
      <c r="AM15">
        <f t="shared" si="42"/>
        <v>7.3938157540000002</v>
      </c>
      <c r="AN15">
        <f t="shared" si="38"/>
        <v>11.60473874</v>
      </c>
      <c r="AO15">
        <f t="shared" si="39"/>
        <v>80.444688670000005</v>
      </c>
      <c r="AP15">
        <f t="shared" si="40"/>
        <v>18.2</v>
      </c>
    </row>
    <row r="16" spans="1:42" x14ac:dyDescent="0.2">
      <c r="A16">
        <v>21</v>
      </c>
      <c r="B16" t="s">
        <v>4</v>
      </c>
      <c r="C16">
        <v>5.57</v>
      </c>
      <c r="D16">
        <v>21.6</v>
      </c>
      <c r="E16">
        <v>16</v>
      </c>
      <c r="F16">
        <v>0.76</v>
      </c>
      <c r="G16">
        <v>7.6</v>
      </c>
      <c r="H16">
        <v>1.1100000000000001</v>
      </c>
      <c r="I16">
        <v>9.3173834029999991</v>
      </c>
      <c r="J16">
        <v>64.387830449999996</v>
      </c>
      <c r="K16">
        <v>26.29478615</v>
      </c>
      <c r="L16">
        <v>0</v>
      </c>
      <c r="M16">
        <v>22.1</v>
      </c>
      <c r="O16">
        <f t="shared" si="21"/>
        <v>0.9773755656108597</v>
      </c>
      <c r="P16">
        <f t="shared" si="4"/>
        <v>9.3173834029999991</v>
      </c>
      <c r="R16">
        <f t="shared" si="5"/>
        <v>0.9773755656108597</v>
      </c>
      <c r="S16">
        <f t="shared" si="6"/>
        <v>64.387830449999996</v>
      </c>
      <c r="U16">
        <f t="shared" si="7"/>
        <v>0.9773755656108597</v>
      </c>
      <c r="V16">
        <f t="shared" si="8"/>
        <v>26.29478615</v>
      </c>
      <c r="X16">
        <f t="shared" si="9"/>
        <v>0.9773755656108597</v>
      </c>
      <c r="Y16">
        <f t="shared" si="10"/>
        <v>0</v>
      </c>
      <c r="AA16">
        <f t="shared" si="11"/>
        <v>0.9773755656108597</v>
      </c>
      <c r="AB16">
        <f t="shared" si="12"/>
        <v>16</v>
      </c>
      <c r="AD16">
        <v>14</v>
      </c>
      <c r="AE16">
        <f t="shared" si="36"/>
        <v>0.69874476987447698</v>
      </c>
      <c r="AF16">
        <f t="shared" si="41"/>
        <v>5.97</v>
      </c>
      <c r="AG16">
        <f t="shared" si="37"/>
        <v>16.7</v>
      </c>
      <c r="AH16">
        <f t="shared" si="37"/>
        <v>5</v>
      </c>
      <c r="AI16">
        <f t="shared" si="37"/>
        <v>0.21</v>
      </c>
      <c r="AJ16">
        <f t="shared" si="37"/>
        <v>2.7</v>
      </c>
      <c r="AK16">
        <f t="shared" si="37"/>
        <v>0.34</v>
      </c>
      <c r="AL16">
        <f t="shared" si="37"/>
        <v>4.640224356</v>
      </c>
      <c r="AM16">
        <f t="shared" si="42"/>
        <v>50.466762330000002</v>
      </c>
      <c r="AN16">
        <f t="shared" si="38"/>
        <v>39.520970089999999</v>
      </c>
      <c r="AO16">
        <f t="shared" si="39"/>
        <v>5.3720432259999997</v>
      </c>
      <c r="AP16">
        <f t="shared" si="40"/>
        <v>23.9</v>
      </c>
    </row>
    <row r="17" spans="1:42" x14ac:dyDescent="0.2">
      <c r="A17">
        <v>22</v>
      </c>
      <c r="B17" t="s">
        <v>4</v>
      </c>
      <c r="C17">
        <v>5.72</v>
      </c>
      <c r="D17">
        <v>22.9</v>
      </c>
      <c r="E17">
        <v>12</v>
      </c>
      <c r="F17">
        <v>0.14000000000000001</v>
      </c>
      <c r="G17">
        <v>1.5</v>
      </c>
      <c r="H17">
        <v>0.2</v>
      </c>
      <c r="I17">
        <v>1.2642995889999999</v>
      </c>
      <c r="J17">
        <v>15.412651009999999</v>
      </c>
      <c r="K17">
        <v>15.33476999</v>
      </c>
      <c r="L17">
        <v>67.988279410000004</v>
      </c>
      <c r="M17">
        <v>17.600000000000001</v>
      </c>
      <c r="O17">
        <f t="shared" si="21"/>
        <v>1.3011363636363635</v>
      </c>
      <c r="P17">
        <f t="shared" si="4"/>
        <v>1.2642995889999999</v>
      </c>
      <c r="R17">
        <f t="shared" si="5"/>
        <v>1.3011363636363635</v>
      </c>
      <c r="S17">
        <f t="shared" si="6"/>
        <v>15.412651009999999</v>
      </c>
      <c r="U17">
        <f t="shared" si="7"/>
        <v>1.3011363636363635</v>
      </c>
      <c r="V17">
        <f t="shared" si="8"/>
        <v>15.33476999</v>
      </c>
      <c r="X17">
        <f t="shared" si="9"/>
        <v>1.3011363636363635</v>
      </c>
      <c r="Y17">
        <f t="shared" si="10"/>
        <v>67.988279410000004</v>
      </c>
      <c r="AA17">
        <f t="shared" si="11"/>
        <v>1.3011363636363635</v>
      </c>
      <c r="AB17">
        <f t="shared" si="12"/>
        <v>12</v>
      </c>
      <c r="AD17">
        <v>15</v>
      </c>
      <c r="AE17">
        <f t="shared" si="36"/>
        <v>0.66787003610108309</v>
      </c>
      <c r="AF17">
        <f t="shared" si="41"/>
        <v>5.94</v>
      </c>
      <c r="AG17">
        <f t="shared" si="37"/>
        <v>18.5</v>
      </c>
      <c r="AH17">
        <f t="shared" si="37"/>
        <v>20</v>
      </c>
      <c r="AI17">
        <f t="shared" si="37"/>
        <v>0.13</v>
      </c>
      <c r="AJ17">
        <f t="shared" si="37"/>
        <v>2</v>
      </c>
      <c r="AK17">
        <f t="shared" si="37"/>
        <v>0.32</v>
      </c>
      <c r="AL17">
        <f t="shared" si="37"/>
        <v>6.4839125390000003</v>
      </c>
      <c r="AM17">
        <f t="shared" si="42"/>
        <v>52.694972790000001</v>
      </c>
      <c r="AN17">
        <f t="shared" si="38"/>
        <v>36.599755520000002</v>
      </c>
      <c r="AO17">
        <f t="shared" si="39"/>
        <v>4.2213591480000003</v>
      </c>
      <c r="AP17">
        <f t="shared" si="40"/>
        <v>27.7</v>
      </c>
    </row>
    <row r="18" spans="1:42" x14ac:dyDescent="0.2">
      <c r="A18">
        <v>23</v>
      </c>
      <c r="B18" t="s">
        <v>5</v>
      </c>
      <c r="C18">
        <v>5.33</v>
      </c>
      <c r="D18">
        <v>18.2</v>
      </c>
      <c r="E18">
        <v>0</v>
      </c>
      <c r="F18">
        <v>0.68</v>
      </c>
      <c r="G18">
        <v>0.6</v>
      </c>
      <c r="H18">
        <v>0.22</v>
      </c>
      <c r="I18">
        <v>1.356102664</v>
      </c>
      <c r="J18">
        <v>14.55671736</v>
      </c>
      <c r="K18">
        <v>15.79927146</v>
      </c>
      <c r="L18">
        <v>68.287908509999994</v>
      </c>
      <c r="M18">
        <v>18.2</v>
      </c>
      <c r="AD18">
        <v>16</v>
      </c>
      <c r="AE18">
        <f t="shared" si="36"/>
        <v>1.0612244897959184</v>
      </c>
      <c r="AF18">
        <f t="shared" si="41"/>
        <v>6.04</v>
      </c>
      <c r="AG18">
        <f t="shared" si="37"/>
        <v>20.8</v>
      </c>
      <c r="AH18">
        <f t="shared" si="37"/>
        <v>18</v>
      </c>
      <c r="AI18">
        <f t="shared" si="37"/>
        <v>0.28000000000000003</v>
      </c>
      <c r="AJ18">
        <f t="shared" si="37"/>
        <v>1.6</v>
      </c>
      <c r="AK18">
        <f t="shared" si="37"/>
        <v>0.28000000000000003</v>
      </c>
      <c r="AL18">
        <f t="shared" si="37"/>
        <v>1.0449173469999999</v>
      </c>
      <c r="AM18">
        <f t="shared" si="42"/>
        <v>11.11930735</v>
      </c>
      <c r="AN18">
        <f t="shared" si="38"/>
        <v>12.63410713</v>
      </c>
      <c r="AO18">
        <f t="shared" si="39"/>
        <v>76.534024450000004</v>
      </c>
      <c r="AP18">
        <f t="shared" si="40"/>
        <v>19.600000000000001</v>
      </c>
    </row>
    <row r="19" spans="1:42" x14ac:dyDescent="0.2">
      <c r="A19">
        <v>24</v>
      </c>
      <c r="B19" t="s">
        <v>5</v>
      </c>
      <c r="C19">
        <v>4.5599999999999996</v>
      </c>
      <c r="D19">
        <v>31.1</v>
      </c>
      <c r="E19">
        <v>33</v>
      </c>
      <c r="F19">
        <v>2.48</v>
      </c>
      <c r="G19">
        <v>6.9</v>
      </c>
      <c r="H19">
        <v>3.83</v>
      </c>
      <c r="I19">
        <v>0.78162656900000005</v>
      </c>
      <c r="J19">
        <v>7.604310742</v>
      </c>
      <c r="K19">
        <v>9.0216391199999997</v>
      </c>
      <c r="L19">
        <v>82.592423569999994</v>
      </c>
      <c r="M19">
        <v>37.6</v>
      </c>
      <c r="AD19">
        <v>18</v>
      </c>
      <c r="AE19">
        <f t="shared" si="36"/>
        <v>1</v>
      </c>
      <c r="AF19">
        <f>C14</f>
        <v>6.45</v>
      </c>
      <c r="AG19">
        <f t="shared" ref="AG19:AL22" si="43">D14</f>
        <v>15.3</v>
      </c>
      <c r="AH19">
        <f t="shared" si="43"/>
        <v>14</v>
      </c>
      <c r="AI19">
        <f t="shared" si="43"/>
        <v>1.04</v>
      </c>
      <c r="AJ19">
        <f t="shared" si="43"/>
        <v>0.5</v>
      </c>
      <c r="AK19">
        <f t="shared" si="43"/>
        <v>0.05</v>
      </c>
      <c r="AL19">
        <f t="shared" si="43"/>
        <v>0.246088151</v>
      </c>
      <c r="AM19">
        <f>J14</f>
        <v>4.137575665</v>
      </c>
      <c r="AN19">
        <f t="shared" ref="AN19:AN22" si="44">K14</f>
        <v>8.5151569170000005</v>
      </c>
      <c r="AO19">
        <f t="shared" ref="AO19:AO22" si="45">L14</f>
        <v>87.101179270000003</v>
      </c>
      <c r="AP19">
        <f t="shared" ref="AP19:AP22" si="46">M14</f>
        <v>15.3</v>
      </c>
    </row>
    <row r="20" spans="1:42" x14ac:dyDescent="0.2">
      <c r="A20">
        <v>25</v>
      </c>
      <c r="B20" t="s">
        <v>4</v>
      </c>
      <c r="C20">
        <v>6.35</v>
      </c>
      <c r="D20">
        <v>19.600000000000001</v>
      </c>
      <c r="E20">
        <v>20</v>
      </c>
      <c r="F20">
        <v>0.21</v>
      </c>
      <c r="G20">
        <v>1.4</v>
      </c>
      <c r="H20">
        <v>0.15</v>
      </c>
      <c r="I20">
        <v>0.742945525</v>
      </c>
      <c r="J20">
        <v>7.3659550710000001</v>
      </c>
      <c r="K20">
        <v>9.3951727040000002</v>
      </c>
      <c r="L20">
        <v>82.495926699999998</v>
      </c>
      <c r="M20">
        <v>19.2</v>
      </c>
      <c r="O20">
        <f t="shared" si="21"/>
        <v>1.0208333333333335</v>
      </c>
      <c r="P20">
        <f t="shared" si="4"/>
        <v>0.742945525</v>
      </c>
      <c r="R20">
        <f t="shared" si="5"/>
        <v>1.0208333333333335</v>
      </c>
      <c r="S20">
        <f t="shared" si="6"/>
        <v>7.3659550710000001</v>
      </c>
      <c r="U20">
        <f t="shared" si="7"/>
        <v>1.0208333333333335</v>
      </c>
      <c r="V20">
        <f t="shared" si="8"/>
        <v>9.3951727040000002</v>
      </c>
      <c r="X20">
        <f t="shared" si="9"/>
        <v>1.0208333333333335</v>
      </c>
      <c r="Y20">
        <f t="shared" si="10"/>
        <v>82.495926699999998</v>
      </c>
      <c r="AA20">
        <f t="shared" si="11"/>
        <v>1.0208333333333335</v>
      </c>
      <c r="AB20">
        <f t="shared" si="12"/>
        <v>20</v>
      </c>
      <c r="AD20">
        <v>20</v>
      </c>
      <c r="AE20">
        <f t="shared" si="36"/>
        <v>0.98994974874371866</v>
      </c>
      <c r="AF20">
        <f t="shared" ref="AF20:AF22" si="47">C15</f>
        <v>6.41</v>
      </c>
      <c r="AG20">
        <f t="shared" si="43"/>
        <v>19.7</v>
      </c>
      <c r="AH20">
        <f t="shared" si="43"/>
        <v>11</v>
      </c>
      <c r="AI20">
        <f t="shared" si="43"/>
        <v>0.16</v>
      </c>
      <c r="AJ20">
        <f t="shared" si="43"/>
        <v>3.8</v>
      </c>
      <c r="AK20">
        <f t="shared" si="43"/>
        <v>0.87</v>
      </c>
      <c r="AL20">
        <f t="shared" si="43"/>
        <v>7.0478343710000004</v>
      </c>
      <c r="AM20">
        <f t="shared" ref="AM20:AM22" si="48">J15</f>
        <v>51.834682960000002</v>
      </c>
      <c r="AN20">
        <f t="shared" si="44"/>
        <v>35.78891694</v>
      </c>
      <c r="AO20">
        <f t="shared" si="45"/>
        <v>5.3285657280000001</v>
      </c>
      <c r="AP20">
        <f t="shared" si="46"/>
        <v>19.899999999999999</v>
      </c>
    </row>
    <row r="21" spans="1:42" x14ac:dyDescent="0.2">
      <c r="A21">
        <v>26</v>
      </c>
      <c r="B21" t="s">
        <v>4</v>
      </c>
      <c r="C21">
        <v>6.16</v>
      </c>
      <c r="D21">
        <v>22.8</v>
      </c>
      <c r="E21">
        <v>31</v>
      </c>
      <c r="F21">
        <v>0.12</v>
      </c>
      <c r="G21">
        <v>2.4</v>
      </c>
      <c r="H21">
        <v>0.76</v>
      </c>
      <c r="I21">
        <v>8.475354565</v>
      </c>
      <c r="J21">
        <v>60.69453437</v>
      </c>
      <c r="K21">
        <v>30.83011106</v>
      </c>
      <c r="L21">
        <v>0</v>
      </c>
      <c r="M21">
        <v>23.7</v>
      </c>
      <c r="O21">
        <f t="shared" si="21"/>
        <v>0.96202531645569622</v>
      </c>
      <c r="P21">
        <f t="shared" si="4"/>
        <v>8.475354565</v>
      </c>
      <c r="R21">
        <f t="shared" si="5"/>
        <v>0.96202531645569622</v>
      </c>
      <c r="S21">
        <f t="shared" si="6"/>
        <v>60.69453437</v>
      </c>
      <c r="U21">
        <f t="shared" si="7"/>
        <v>0.96202531645569622</v>
      </c>
      <c r="V21">
        <f t="shared" si="8"/>
        <v>30.83011106</v>
      </c>
      <c r="X21">
        <f t="shared" si="9"/>
        <v>0.96202531645569622</v>
      </c>
      <c r="Y21">
        <f t="shared" si="10"/>
        <v>0</v>
      </c>
      <c r="AA21">
        <f t="shared" si="11"/>
        <v>0.96202531645569622</v>
      </c>
      <c r="AB21">
        <f t="shared" si="12"/>
        <v>31</v>
      </c>
      <c r="AD21">
        <v>21</v>
      </c>
      <c r="AE21">
        <f t="shared" si="36"/>
        <v>0.9773755656108597</v>
      </c>
      <c r="AF21">
        <f t="shared" si="47"/>
        <v>5.57</v>
      </c>
      <c r="AG21">
        <f t="shared" si="43"/>
        <v>21.6</v>
      </c>
      <c r="AH21">
        <f t="shared" si="43"/>
        <v>16</v>
      </c>
      <c r="AI21">
        <f t="shared" si="43"/>
        <v>0.76</v>
      </c>
      <c r="AJ21">
        <f t="shared" si="43"/>
        <v>7.6</v>
      </c>
      <c r="AK21">
        <f t="shared" si="43"/>
        <v>1.1100000000000001</v>
      </c>
      <c r="AL21">
        <f t="shared" si="43"/>
        <v>9.3173834029999991</v>
      </c>
      <c r="AM21">
        <f t="shared" si="48"/>
        <v>64.387830449999996</v>
      </c>
      <c r="AN21">
        <f t="shared" si="44"/>
        <v>26.29478615</v>
      </c>
      <c r="AO21">
        <f t="shared" si="45"/>
        <v>0</v>
      </c>
      <c r="AP21">
        <f t="shared" si="46"/>
        <v>22.1</v>
      </c>
    </row>
    <row r="22" spans="1:42" x14ac:dyDescent="0.2">
      <c r="A22">
        <v>28</v>
      </c>
      <c r="B22" t="s">
        <v>4</v>
      </c>
      <c r="C22">
        <v>5.96</v>
      </c>
      <c r="D22">
        <v>17.2</v>
      </c>
      <c r="E22">
        <v>23</v>
      </c>
      <c r="F22">
        <v>0.16</v>
      </c>
      <c r="G22">
        <v>1.7</v>
      </c>
      <c r="H22">
        <v>0.61</v>
      </c>
      <c r="I22">
        <v>3.6317709410000001</v>
      </c>
      <c r="J22">
        <v>40.739436329999997</v>
      </c>
      <c r="K22">
        <v>39.243020289999997</v>
      </c>
      <c r="L22">
        <v>16.38577244</v>
      </c>
      <c r="M22">
        <v>18.600000000000001</v>
      </c>
      <c r="O22">
        <f t="shared" si="21"/>
        <v>0.92473118279569877</v>
      </c>
      <c r="P22">
        <f t="shared" si="4"/>
        <v>3.6317709410000001</v>
      </c>
      <c r="R22">
        <f t="shared" si="5"/>
        <v>0.92473118279569877</v>
      </c>
      <c r="S22">
        <f t="shared" si="6"/>
        <v>40.739436329999997</v>
      </c>
      <c r="U22">
        <f t="shared" si="7"/>
        <v>0.92473118279569877</v>
      </c>
      <c r="V22">
        <f t="shared" si="8"/>
        <v>39.243020289999997</v>
      </c>
      <c r="X22">
        <f t="shared" si="9"/>
        <v>0.92473118279569877</v>
      </c>
      <c r="Y22">
        <f t="shared" si="10"/>
        <v>16.38577244</v>
      </c>
      <c r="AA22">
        <f t="shared" si="11"/>
        <v>0.92473118279569877</v>
      </c>
      <c r="AB22">
        <f t="shared" si="12"/>
        <v>23</v>
      </c>
      <c r="AD22">
        <v>22</v>
      </c>
      <c r="AE22">
        <f t="shared" si="36"/>
        <v>1.3011363636363635</v>
      </c>
      <c r="AF22">
        <f t="shared" si="47"/>
        <v>5.72</v>
      </c>
      <c r="AG22">
        <f t="shared" si="43"/>
        <v>22.9</v>
      </c>
      <c r="AH22">
        <f t="shared" si="43"/>
        <v>12</v>
      </c>
      <c r="AI22">
        <f t="shared" si="43"/>
        <v>0.14000000000000001</v>
      </c>
      <c r="AJ22">
        <f t="shared" si="43"/>
        <v>1.5</v>
      </c>
      <c r="AK22">
        <f t="shared" si="43"/>
        <v>0.2</v>
      </c>
      <c r="AL22">
        <f t="shared" si="43"/>
        <v>1.2642995889999999</v>
      </c>
      <c r="AM22">
        <f t="shared" si="48"/>
        <v>15.412651009999999</v>
      </c>
      <c r="AN22">
        <f t="shared" si="44"/>
        <v>15.33476999</v>
      </c>
      <c r="AO22">
        <f t="shared" si="45"/>
        <v>67.988279410000004</v>
      </c>
      <c r="AP22">
        <f t="shared" si="46"/>
        <v>17.600000000000001</v>
      </c>
    </row>
    <row r="23" spans="1:42" x14ac:dyDescent="0.2">
      <c r="A23">
        <v>29</v>
      </c>
      <c r="B23" t="s">
        <v>4</v>
      </c>
      <c r="C23">
        <v>8.06</v>
      </c>
      <c r="D23">
        <v>12</v>
      </c>
      <c r="E23">
        <v>5</v>
      </c>
      <c r="F23">
        <v>4.34</v>
      </c>
      <c r="G23">
        <v>5</v>
      </c>
      <c r="H23">
        <v>4.6500000000000004</v>
      </c>
      <c r="I23">
        <v>2.6269187999999999E-2</v>
      </c>
      <c r="J23">
        <v>0.38323509100000003</v>
      </c>
      <c r="K23">
        <v>0.94264829000000006</v>
      </c>
      <c r="L23">
        <v>98.647847429999999</v>
      </c>
      <c r="M23">
        <v>21.6</v>
      </c>
      <c r="O23">
        <f t="shared" si="21"/>
        <v>0.55555555555555547</v>
      </c>
      <c r="P23">
        <f t="shared" si="4"/>
        <v>2.6269187999999999E-2</v>
      </c>
      <c r="R23">
        <f t="shared" si="5"/>
        <v>0.55555555555555547</v>
      </c>
      <c r="S23">
        <f t="shared" si="6"/>
        <v>0.38323509100000003</v>
      </c>
      <c r="U23">
        <f t="shared" si="7"/>
        <v>0.55555555555555547</v>
      </c>
      <c r="V23">
        <f t="shared" si="8"/>
        <v>0.94264829000000006</v>
      </c>
      <c r="X23">
        <f t="shared" si="9"/>
        <v>0.55555555555555547</v>
      </c>
      <c r="Y23">
        <f t="shared" si="10"/>
        <v>98.647847429999999</v>
      </c>
      <c r="AA23">
        <f t="shared" si="11"/>
        <v>0.55555555555555547</v>
      </c>
      <c r="AB23">
        <f t="shared" si="12"/>
        <v>5</v>
      </c>
      <c r="AD23">
        <v>25</v>
      </c>
      <c r="AE23">
        <f t="shared" si="36"/>
        <v>1.0208333333333335</v>
      </c>
      <c r="AF23">
        <f>C20</f>
        <v>6.35</v>
      </c>
      <c r="AG23">
        <f t="shared" ref="AG23:AL26" si="49">D20</f>
        <v>19.600000000000001</v>
      </c>
      <c r="AH23">
        <f t="shared" si="49"/>
        <v>20</v>
      </c>
      <c r="AI23">
        <f t="shared" si="49"/>
        <v>0.21</v>
      </c>
      <c r="AJ23">
        <f t="shared" si="49"/>
        <v>1.4</v>
      </c>
      <c r="AK23">
        <f t="shared" si="49"/>
        <v>0.15</v>
      </c>
      <c r="AL23">
        <f t="shared" si="49"/>
        <v>0.742945525</v>
      </c>
      <c r="AM23">
        <f>J20</f>
        <v>7.3659550710000001</v>
      </c>
      <c r="AN23">
        <f t="shared" ref="AN23:AN26" si="50">K20</f>
        <v>9.3951727040000002</v>
      </c>
      <c r="AO23">
        <f t="shared" ref="AO23:AO26" si="51">L20</f>
        <v>82.495926699999998</v>
      </c>
      <c r="AP23">
        <f t="shared" ref="AP23:AP26" si="52">M20</f>
        <v>19.2</v>
      </c>
    </row>
    <row r="24" spans="1:42" x14ac:dyDescent="0.2">
      <c r="A24">
        <v>30</v>
      </c>
      <c r="B24" t="s">
        <v>5</v>
      </c>
      <c r="C24">
        <v>6.9</v>
      </c>
      <c r="D24">
        <v>15.3</v>
      </c>
      <c r="E24">
        <v>27</v>
      </c>
      <c r="F24">
        <v>0.43</v>
      </c>
      <c r="G24">
        <v>6.8</v>
      </c>
      <c r="H24">
        <v>2.39</v>
      </c>
      <c r="I24">
        <v>8.0589002090000008</v>
      </c>
      <c r="J24">
        <v>60.077918940000004</v>
      </c>
      <c r="K24">
        <v>29.969133459999998</v>
      </c>
      <c r="L24">
        <v>1.894047394</v>
      </c>
      <c r="M24">
        <v>17.7</v>
      </c>
      <c r="AD24">
        <v>26</v>
      </c>
      <c r="AE24">
        <f t="shared" si="36"/>
        <v>0.96202531645569622</v>
      </c>
      <c r="AF24">
        <f t="shared" ref="AF24:AF26" si="53">C21</f>
        <v>6.16</v>
      </c>
      <c r="AG24">
        <f t="shared" si="49"/>
        <v>22.8</v>
      </c>
      <c r="AH24">
        <f t="shared" si="49"/>
        <v>31</v>
      </c>
      <c r="AI24">
        <f t="shared" si="49"/>
        <v>0.12</v>
      </c>
      <c r="AJ24">
        <f t="shared" si="49"/>
        <v>2.4</v>
      </c>
      <c r="AK24">
        <f t="shared" si="49"/>
        <v>0.76</v>
      </c>
      <c r="AL24">
        <f t="shared" si="49"/>
        <v>8.475354565</v>
      </c>
      <c r="AM24">
        <f t="shared" ref="AM24:AM26" si="54">J21</f>
        <v>60.69453437</v>
      </c>
      <c r="AN24">
        <f t="shared" si="50"/>
        <v>30.83011106</v>
      </c>
      <c r="AO24">
        <f t="shared" si="51"/>
        <v>0</v>
      </c>
      <c r="AP24">
        <f t="shared" si="52"/>
        <v>23.7</v>
      </c>
    </row>
    <row r="25" spans="1:42" x14ac:dyDescent="0.2">
      <c r="AD25">
        <v>28</v>
      </c>
      <c r="AE25">
        <f t="shared" si="36"/>
        <v>0.92473118279569877</v>
      </c>
      <c r="AF25">
        <f t="shared" si="53"/>
        <v>5.96</v>
      </c>
      <c r="AG25">
        <f t="shared" si="49"/>
        <v>17.2</v>
      </c>
      <c r="AH25">
        <f t="shared" si="49"/>
        <v>23</v>
      </c>
      <c r="AI25">
        <f t="shared" si="49"/>
        <v>0.16</v>
      </c>
      <c r="AJ25">
        <f t="shared" si="49"/>
        <v>1.7</v>
      </c>
      <c r="AK25">
        <f t="shared" si="49"/>
        <v>0.61</v>
      </c>
      <c r="AL25">
        <f t="shared" si="49"/>
        <v>3.6317709410000001</v>
      </c>
      <c r="AM25">
        <f t="shared" si="54"/>
        <v>40.739436329999997</v>
      </c>
      <c r="AN25">
        <f t="shared" si="50"/>
        <v>39.243020289999997</v>
      </c>
      <c r="AO25">
        <f t="shared" si="51"/>
        <v>16.38577244</v>
      </c>
      <c r="AP25">
        <f t="shared" si="52"/>
        <v>18.600000000000001</v>
      </c>
    </row>
    <row r="26" spans="1:42" x14ac:dyDescent="0.2">
      <c r="L26" t="s">
        <v>2</v>
      </c>
      <c r="P26" t="s">
        <v>2</v>
      </c>
      <c r="S26" t="s">
        <v>2</v>
      </c>
      <c r="V26" t="s">
        <v>2</v>
      </c>
      <c r="AD26">
        <v>29</v>
      </c>
      <c r="AE26">
        <f t="shared" si="36"/>
        <v>0.55555555555555547</v>
      </c>
      <c r="AF26">
        <f t="shared" si="53"/>
        <v>8.06</v>
      </c>
      <c r="AG26">
        <f t="shared" si="49"/>
        <v>12</v>
      </c>
      <c r="AH26">
        <f t="shared" si="49"/>
        <v>5</v>
      </c>
      <c r="AI26">
        <f t="shared" si="49"/>
        <v>4.34</v>
      </c>
      <c r="AJ26">
        <f t="shared" si="49"/>
        <v>5</v>
      </c>
      <c r="AK26">
        <f t="shared" si="49"/>
        <v>4.6500000000000004</v>
      </c>
      <c r="AL26">
        <f t="shared" si="49"/>
        <v>2.6269187999999999E-2</v>
      </c>
      <c r="AM26">
        <f t="shared" si="54"/>
        <v>0.38323509100000003</v>
      </c>
      <c r="AN26">
        <f t="shared" si="50"/>
        <v>0.94264829000000006</v>
      </c>
      <c r="AO26">
        <f t="shared" si="51"/>
        <v>98.647847429999999</v>
      </c>
      <c r="AP26">
        <f t="shared" si="52"/>
        <v>21.6</v>
      </c>
    </row>
    <row r="27" spans="1:42" x14ac:dyDescent="0.2">
      <c r="L27" t="str">
        <f>A1</f>
        <v>Site</v>
      </c>
      <c r="M27" t="str">
        <f>D1</f>
        <v>Molar C:N 8/17</v>
      </c>
      <c r="N27" t="str">
        <f>J1</f>
        <v>SA% 38-106</v>
      </c>
      <c r="P27" t="str">
        <f>M27</f>
        <v>Molar C:N 8/17</v>
      </c>
      <c r="Q27" t="str">
        <f>I1</f>
        <v>SA% &lt;or=38</v>
      </c>
      <c r="S27" t="str">
        <f>P27</f>
        <v>Molar C:N 8/17</v>
      </c>
      <c r="T27" t="str">
        <f>K1</f>
        <v>SA% 106-180</v>
      </c>
      <c r="V27" t="str">
        <f>S27</f>
        <v>Molar C:N 8/17</v>
      </c>
      <c r="W27" t="str">
        <f>L1</f>
        <v>SA% 180-2000</v>
      </c>
    </row>
    <row r="28" spans="1:42" x14ac:dyDescent="0.2">
      <c r="L28">
        <f t="shared" ref="L28:L49" si="55">A2</f>
        <v>1</v>
      </c>
      <c r="M28">
        <f t="shared" ref="M28:M48" si="56">D2</f>
        <v>15</v>
      </c>
      <c r="N28">
        <f t="shared" ref="N28:N49" si="57">J2</f>
        <v>58.897061770000001</v>
      </c>
      <c r="P28">
        <f t="shared" ref="P28:P49" si="58">M28</f>
        <v>15</v>
      </c>
      <c r="Q28">
        <f t="shared" ref="Q28:Q49" si="59">I2</f>
        <v>9.9558546129999996</v>
      </c>
      <c r="S28">
        <f t="shared" ref="S28:S49" si="60">P28</f>
        <v>15</v>
      </c>
      <c r="T28">
        <f t="shared" ref="T28:T49" si="61">K2</f>
        <v>27.511957240000001</v>
      </c>
      <c r="V28">
        <f t="shared" ref="V28:V49" si="62">S28</f>
        <v>15</v>
      </c>
      <c r="W28">
        <f t="shared" ref="W28:W49" si="63">L2</f>
        <v>3.6351263729999999</v>
      </c>
    </row>
    <row r="30" spans="1:42" x14ac:dyDescent="0.2">
      <c r="L30">
        <f t="shared" si="55"/>
        <v>3</v>
      </c>
      <c r="M30">
        <f t="shared" si="56"/>
        <v>14.6</v>
      </c>
      <c r="N30">
        <f t="shared" si="57"/>
        <v>21.413480209999999</v>
      </c>
      <c r="P30">
        <f t="shared" si="58"/>
        <v>14.6</v>
      </c>
      <c r="Q30">
        <f t="shared" si="59"/>
        <v>2.4817619259999999</v>
      </c>
      <c r="S30">
        <f t="shared" si="60"/>
        <v>14.6</v>
      </c>
      <c r="T30">
        <f t="shared" si="61"/>
        <v>23.025659220000001</v>
      </c>
      <c r="V30">
        <f t="shared" si="62"/>
        <v>14.6</v>
      </c>
      <c r="W30">
        <f t="shared" si="63"/>
        <v>53.079098639999998</v>
      </c>
    </row>
    <row r="31" spans="1:42" x14ac:dyDescent="0.2">
      <c r="L31">
        <f t="shared" si="55"/>
        <v>5</v>
      </c>
      <c r="M31">
        <f t="shared" si="56"/>
        <v>14.6</v>
      </c>
      <c r="N31">
        <f t="shared" si="57"/>
        <v>6.9731815409999998</v>
      </c>
      <c r="P31">
        <f t="shared" si="58"/>
        <v>14.6</v>
      </c>
      <c r="Q31">
        <f t="shared" si="59"/>
        <v>0.63821051399999995</v>
      </c>
      <c r="S31">
        <f t="shared" si="60"/>
        <v>14.6</v>
      </c>
      <c r="T31">
        <f t="shared" si="61"/>
        <v>9.7065641530000004</v>
      </c>
      <c r="V31">
        <f t="shared" si="62"/>
        <v>14.6</v>
      </c>
      <c r="W31">
        <f t="shared" si="63"/>
        <v>82.682043789999994</v>
      </c>
    </row>
    <row r="32" spans="1:42" x14ac:dyDescent="0.2">
      <c r="L32">
        <f t="shared" si="55"/>
        <v>7</v>
      </c>
      <c r="M32">
        <f t="shared" si="56"/>
        <v>13.7</v>
      </c>
      <c r="N32">
        <f t="shared" si="57"/>
        <v>5.5701315979999997</v>
      </c>
      <c r="P32">
        <f t="shared" si="58"/>
        <v>13.7</v>
      </c>
      <c r="Q32">
        <f t="shared" si="59"/>
        <v>0.46961137800000002</v>
      </c>
      <c r="S32">
        <f t="shared" si="60"/>
        <v>13.7</v>
      </c>
      <c r="T32">
        <f t="shared" si="61"/>
        <v>8.4209285410000003</v>
      </c>
      <c r="V32">
        <f t="shared" si="62"/>
        <v>13.7</v>
      </c>
      <c r="W32">
        <f t="shared" si="63"/>
        <v>85.539328479999995</v>
      </c>
    </row>
    <row r="33" spans="12:23" x14ac:dyDescent="0.2">
      <c r="L33">
        <f t="shared" si="55"/>
        <v>8</v>
      </c>
      <c r="M33">
        <f t="shared" si="56"/>
        <v>14.5</v>
      </c>
      <c r="N33">
        <f t="shared" si="57"/>
        <v>0.90696945600000001</v>
      </c>
      <c r="P33">
        <f t="shared" si="58"/>
        <v>14.5</v>
      </c>
      <c r="Q33">
        <f t="shared" si="59"/>
        <v>5.9351817000000001E-2</v>
      </c>
      <c r="S33">
        <f t="shared" si="60"/>
        <v>14.5</v>
      </c>
      <c r="T33">
        <f t="shared" si="61"/>
        <v>2.8854234079999999</v>
      </c>
      <c r="V33">
        <f t="shared" si="62"/>
        <v>14.5</v>
      </c>
      <c r="W33">
        <f t="shared" si="63"/>
        <v>96.148255320000004</v>
      </c>
    </row>
    <row r="35" spans="12:23" x14ac:dyDescent="0.2">
      <c r="L35">
        <f t="shared" si="55"/>
        <v>11</v>
      </c>
      <c r="M35">
        <f t="shared" si="56"/>
        <v>14.4</v>
      </c>
      <c r="N35">
        <f t="shared" si="57"/>
        <v>7.3938157540000002</v>
      </c>
      <c r="P35">
        <f t="shared" si="58"/>
        <v>14.4</v>
      </c>
      <c r="Q35">
        <f t="shared" si="59"/>
        <v>0.55675684199999997</v>
      </c>
      <c r="S35">
        <f t="shared" si="60"/>
        <v>14.4</v>
      </c>
      <c r="T35">
        <f t="shared" si="61"/>
        <v>11.60473874</v>
      </c>
      <c r="V35">
        <f t="shared" si="62"/>
        <v>14.4</v>
      </c>
      <c r="W35">
        <f t="shared" si="63"/>
        <v>80.444688670000005</v>
      </c>
    </row>
    <row r="36" spans="12:23" x14ac:dyDescent="0.2">
      <c r="L36">
        <f t="shared" si="55"/>
        <v>14</v>
      </c>
      <c r="M36">
        <f t="shared" si="56"/>
        <v>16.7</v>
      </c>
      <c r="N36">
        <f t="shared" si="57"/>
        <v>50.466762330000002</v>
      </c>
      <c r="P36">
        <f t="shared" si="58"/>
        <v>16.7</v>
      </c>
      <c r="Q36">
        <f t="shared" si="59"/>
        <v>4.640224356</v>
      </c>
      <c r="S36">
        <f t="shared" si="60"/>
        <v>16.7</v>
      </c>
      <c r="T36">
        <f t="shared" si="61"/>
        <v>39.520970089999999</v>
      </c>
      <c r="V36">
        <f t="shared" si="62"/>
        <v>16.7</v>
      </c>
      <c r="W36">
        <f t="shared" si="63"/>
        <v>5.3720432259999997</v>
      </c>
    </row>
    <row r="37" spans="12:23" x14ac:dyDescent="0.2">
      <c r="L37">
        <f t="shared" si="55"/>
        <v>15</v>
      </c>
      <c r="M37">
        <f t="shared" si="56"/>
        <v>18.5</v>
      </c>
      <c r="N37">
        <f t="shared" si="57"/>
        <v>52.694972790000001</v>
      </c>
      <c r="P37">
        <f t="shared" si="58"/>
        <v>18.5</v>
      </c>
      <c r="Q37">
        <f t="shared" si="59"/>
        <v>6.4839125390000003</v>
      </c>
      <c r="S37">
        <f t="shared" si="60"/>
        <v>18.5</v>
      </c>
      <c r="T37">
        <f t="shared" si="61"/>
        <v>36.599755520000002</v>
      </c>
      <c r="V37">
        <f t="shared" si="62"/>
        <v>18.5</v>
      </c>
      <c r="W37">
        <f t="shared" si="63"/>
        <v>4.2213591480000003</v>
      </c>
    </row>
    <row r="42" spans="12:23" x14ac:dyDescent="0.2">
      <c r="L42">
        <f t="shared" si="55"/>
        <v>21</v>
      </c>
      <c r="M42">
        <f t="shared" si="56"/>
        <v>21.6</v>
      </c>
      <c r="N42">
        <f t="shared" si="57"/>
        <v>64.387830449999996</v>
      </c>
      <c r="P42">
        <f t="shared" si="58"/>
        <v>21.6</v>
      </c>
      <c r="Q42">
        <f t="shared" si="59"/>
        <v>9.3173834029999991</v>
      </c>
      <c r="S42">
        <f t="shared" si="60"/>
        <v>21.6</v>
      </c>
      <c r="T42">
        <f t="shared" si="61"/>
        <v>26.29478615</v>
      </c>
      <c r="V42">
        <f t="shared" si="62"/>
        <v>21.6</v>
      </c>
      <c r="W42">
        <f t="shared" si="63"/>
        <v>0</v>
      </c>
    </row>
    <row r="43" spans="12:23" x14ac:dyDescent="0.2">
      <c r="L43">
        <f t="shared" si="55"/>
        <v>22</v>
      </c>
      <c r="M43">
        <f t="shared" si="56"/>
        <v>22.9</v>
      </c>
      <c r="N43">
        <f t="shared" si="57"/>
        <v>15.412651009999999</v>
      </c>
      <c r="P43">
        <f t="shared" si="58"/>
        <v>22.9</v>
      </c>
      <c r="Q43">
        <f t="shared" si="59"/>
        <v>1.2642995889999999</v>
      </c>
      <c r="S43">
        <f t="shared" si="60"/>
        <v>22.9</v>
      </c>
      <c r="T43">
        <f t="shared" si="61"/>
        <v>15.33476999</v>
      </c>
      <c r="V43">
        <f t="shared" si="62"/>
        <v>22.9</v>
      </c>
      <c r="W43">
        <f t="shared" si="63"/>
        <v>67.988279410000004</v>
      </c>
    </row>
    <row r="46" spans="12:23" x14ac:dyDescent="0.2">
      <c r="L46">
        <f t="shared" si="55"/>
        <v>25</v>
      </c>
      <c r="M46">
        <f t="shared" si="56"/>
        <v>19.600000000000001</v>
      </c>
      <c r="N46">
        <f t="shared" si="57"/>
        <v>7.3659550710000001</v>
      </c>
      <c r="P46">
        <f t="shared" si="58"/>
        <v>19.600000000000001</v>
      </c>
      <c r="Q46">
        <f t="shared" si="59"/>
        <v>0.742945525</v>
      </c>
      <c r="S46">
        <f t="shared" si="60"/>
        <v>19.600000000000001</v>
      </c>
      <c r="T46">
        <f t="shared" si="61"/>
        <v>9.3951727040000002</v>
      </c>
      <c r="V46">
        <f t="shared" si="62"/>
        <v>19.600000000000001</v>
      </c>
      <c r="W46">
        <f t="shared" si="63"/>
        <v>82.495926699999998</v>
      </c>
    </row>
    <row r="47" spans="12:23" x14ac:dyDescent="0.2">
      <c r="L47">
        <f t="shared" si="55"/>
        <v>26</v>
      </c>
      <c r="M47">
        <f>D21</f>
        <v>22.8</v>
      </c>
      <c r="N47">
        <f t="shared" si="57"/>
        <v>60.69453437</v>
      </c>
      <c r="P47">
        <f t="shared" si="58"/>
        <v>22.8</v>
      </c>
      <c r="Q47">
        <f t="shared" si="59"/>
        <v>8.475354565</v>
      </c>
      <c r="S47">
        <f t="shared" si="60"/>
        <v>22.8</v>
      </c>
      <c r="T47">
        <f t="shared" si="61"/>
        <v>30.83011106</v>
      </c>
      <c r="V47">
        <f t="shared" si="62"/>
        <v>22.8</v>
      </c>
      <c r="W47">
        <f t="shared" si="63"/>
        <v>0</v>
      </c>
    </row>
    <row r="48" spans="12:23" x14ac:dyDescent="0.2">
      <c r="L48">
        <f t="shared" si="55"/>
        <v>28</v>
      </c>
      <c r="M48">
        <f t="shared" si="56"/>
        <v>17.2</v>
      </c>
      <c r="N48">
        <f t="shared" si="57"/>
        <v>40.739436329999997</v>
      </c>
      <c r="P48">
        <f t="shared" si="58"/>
        <v>17.2</v>
      </c>
      <c r="Q48">
        <f t="shared" si="59"/>
        <v>3.6317709410000001</v>
      </c>
      <c r="S48">
        <f t="shared" si="60"/>
        <v>17.2</v>
      </c>
      <c r="T48">
        <f t="shared" si="61"/>
        <v>39.243020289999997</v>
      </c>
      <c r="V48">
        <f t="shared" si="62"/>
        <v>17.2</v>
      </c>
      <c r="W48">
        <f t="shared" si="63"/>
        <v>16.38577244</v>
      </c>
    </row>
    <row r="49" spans="12:23" x14ac:dyDescent="0.2">
      <c r="L49">
        <f t="shared" si="55"/>
        <v>29</v>
      </c>
      <c r="M49">
        <f>D23</f>
        <v>12</v>
      </c>
      <c r="N49">
        <f t="shared" si="57"/>
        <v>0.38323509100000003</v>
      </c>
      <c r="P49">
        <f t="shared" si="58"/>
        <v>12</v>
      </c>
      <c r="Q49">
        <f t="shared" si="59"/>
        <v>2.6269187999999999E-2</v>
      </c>
      <c r="S49">
        <f t="shared" si="60"/>
        <v>12</v>
      </c>
      <c r="T49">
        <f t="shared" si="61"/>
        <v>0.94264829000000006</v>
      </c>
      <c r="V49">
        <f t="shared" si="62"/>
        <v>12</v>
      </c>
      <c r="W49">
        <f t="shared" si="63"/>
        <v>98.647847429999999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2017-09-22T22:56:06Z</dcterms:created>
  <dcterms:modified xsi:type="dcterms:W3CDTF">2017-09-23T01:14:53Z</dcterms:modified>
</cp:coreProperties>
</file>