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15135" windowHeight="9300" tabRatio="281"/>
  </bookViews>
  <sheets>
    <sheet name="wafers status" sheetId="1" r:id="rId1"/>
    <sheet name="statistics" sheetId="3" r:id="rId2"/>
    <sheet name="statistics_5batches" sheetId="5" r:id="rId3"/>
    <sheet name="Sheet2" sheetId="2" r:id="rId4"/>
  </sheets>
  <definedNames>
    <definedName name="_xlnm.Print_Area" localSheetId="0">'wafers status'!$B$55:$O$79</definedName>
  </definedNames>
  <calcPr calcId="125725"/>
</workbook>
</file>

<file path=xl/calcChain.xml><?xml version="1.0" encoding="utf-8"?>
<calcChain xmlns="http://schemas.openxmlformats.org/spreadsheetml/2006/main">
  <c r="C34" i="5"/>
  <c r="B34"/>
  <c r="C33"/>
  <c r="B33"/>
  <c r="C32"/>
  <c r="B32"/>
  <c r="C31"/>
  <c r="B31"/>
  <c r="C30"/>
  <c r="B30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B2"/>
  <c r="B2" i="3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4"/>
  <c r="C4"/>
  <c r="B31"/>
  <c r="B32"/>
  <c r="B33"/>
  <c r="B34"/>
  <c r="B30"/>
  <c r="C34"/>
  <c r="C33"/>
  <c r="C32"/>
  <c r="C31"/>
  <c r="C30"/>
  <c r="S139" i="1"/>
  <c r="R139"/>
  <c r="Q139"/>
  <c r="P139"/>
  <c r="Q138"/>
  <c r="P138"/>
  <c r="S138"/>
  <c r="R138"/>
  <c r="P113"/>
  <c r="P29"/>
  <c r="S52"/>
  <c r="R52"/>
  <c r="Q52"/>
  <c r="P52"/>
  <c r="M27"/>
  <c r="S29"/>
  <c r="R29"/>
  <c r="Q29"/>
  <c r="S54"/>
  <c r="R54"/>
  <c r="Q54"/>
  <c r="P54"/>
  <c r="M54"/>
  <c r="M53"/>
  <c r="S79"/>
  <c r="R79"/>
  <c r="Q79"/>
  <c r="P79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S113"/>
  <c r="R113"/>
  <c r="Q113"/>
  <c r="S105"/>
  <c r="R105"/>
  <c r="Q105"/>
  <c r="P105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81"/>
  <c r="M80"/>
  <c r="T105" l="1"/>
  <c r="T79"/>
  <c r="T54"/>
  <c r="I29"/>
  <c r="M29" s="1"/>
  <c r="I34"/>
  <c r="M34" s="1"/>
  <c r="I35"/>
  <c r="M35" s="1"/>
  <c r="I36"/>
  <c r="M36" s="1"/>
  <c r="I37"/>
  <c r="M37" s="1"/>
  <c r="I38"/>
  <c r="M38" s="1"/>
  <c r="I39"/>
  <c r="M39" s="1"/>
  <c r="I40"/>
  <c r="M40" s="1"/>
  <c r="I41"/>
  <c r="M41" s="1"/>
  <c r="I42"/>
  <c r="M42" s="1"/>
  <c r="I43"/>
  <c r="M43" s="1"/>
  <c r="I44"/>
  <c r="M44" s="1"/>
  <c r="I45"/>
  <c r="M45" s="1"/>
  <c r="I46"/>
  <c r="M46" s="1"/>
  <c r="I47"/>
  <c r="M47" s="1"/>
  <c r="I48"/>
  <c r="M48" s="1"/>
  <c r="I49"/>
  <c r="M49" s="1"/>
  <c r="I50"/>
  <c r="M50" s="1"/>
  <c r="I51"/>
  <c r="M51" s="1"/>
  <c r="I52"/>
  <c r="M52" s="1"/>
  <c r="I33"/>
  <c r="M33" s="1"/>
  <c r="I32"/>
  <c r="M32" s="1"/>
  <c r="I31"/>
  <c r="M31" s="1"/>
  <c r="I30"/>
  <c r="M30" s="1"/>
  <c r="I11"/>
  <c r="M11" s="1"/>
  <c r="I12"/>
  <c r="M12" s="1"/>
  <c r="I13"/>
  <c r="M13" s="1"/>
  <c r="I14"/>
  <c r="M14" s="1"/>
  <c r="I15"/>
  <c r="M15" s="1"/>
  <c r="I16"/>
  <c r="M16" s="1"/>
  <c r="I17"/>
  <c r="M17" s="1"/>
  <c r="I18"/>
  <c r="M18" s="1"/>
  <c r="I19"/>
  <c r="M19" s="1"/>
  <c r="I20"/>
  <c r="M20" s="1"/>
  <c r="I21"/>
  <c r="M21" s="1"/>
  <c r="I22"/>
  <c r="M22" s="1"/>
  <c r="I23"/>
  <c r="M23" s="1"/>
  <c r="I24"/>
  <c r="M24" s="1"/>
  <c r="I25"/>
  <c r="M25" s="1"/>
  <c r="I26"/>
  <c r="M26" s="1"/>
  <c r="I28"/>
  <c r="M28" s="1"/>
  <c r="I10"/>
  <c r="M10" s="1"/>
  <c r="T29" l="1"/>
  <c r="T139" s="1"/>
  <c r="T52"/>
</calcChain>
</file>

<file path=xl/comments1.xml><?xml version="1.0" encoding="utf-8"?>
<comments xmlns="http://schemas.openxmlformats.org/spreadsheetml/2006/main">
  <authors>
    <author>Tino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Yes = if final grading results are in the official DB.</t>
        </r>
      </text>
    </comment>
  </commentList>
</comments>
</file>

<file path=xl/sharedStrings.xml><?xml version="1.0" encoding="utf-8"?>
<sst xmlns="http://schemas.openxmlformats.org/spreadsheetml/2006/main" count="755" uniqueCount="344">
  <si>
    <t>Wafer</t>
  </si>
  <si>
    <t>XN4L3AT</t>
  </si>
  <si>
    <t>XQ4L38T</t>
  </si>
  <si>
    <t>XT4KGHT</t>
  </si>
  <si>
    <t>XV4KGFT</t>
  </si>
  <si>
    <t>XE4KIVT</t>
  </si>
  <si>
    <t>XC4KIXT</t>
  </si>
  <si>
    <t>XC4KJET</t>
  </si>
  <si>
    <t>XX4L4IT</t>
  </si>
  <si>
    <t>XF4L40T</t>
  </si>
  <si>
    <t>XW4L4JT</t>
  </si>
  <si>
    <t>X04L3YT</t>
  </si>
  <si>
    <t>XZ4L3ZT</t>
  </si>
  <si>
    <t>XV4L4KT</t>
  </si>
  <si>
    <t>X94L46T</t>
  </si>
  <si>
    <t>XD4L42T</t>
  </si>
  <si>
    <t>XC4L43T</t>
  </si>
  <si>
    <t>XB4L44T</t>
  </si>
  <si>
    <t>XA4L45T</t>
  </si>
  <si>
    <t>X44L4BT</t>
  </si>
  <si>
    <t>X74L48T</t>
  </si>
  <si>
    <t>X14L3XT</t>
  </si>
  <si>
    <t>XE4L41T</t>
  </si>
  <si>
    <t>XP4L39T</t>
  </si>
  <si>
    <t>IBM Lot</t>
  </si>
  <si>
    <t>Yield</t>
  </si>
  <si>
    <t>X04JNQT</t>
  </si>
  <si>
    <t>X34L6BT</t>
  </si>
  <si>
    <t>X14L6DT</t>
  </si>
  <si>
    <t>X44L6AT</t>
  </si>
  <si>
    <t>X24JR4T</t>
  </si>
  <si>
    <t>XJ4K7DT</t>
  </si>
  <si>
    <t>XS4JQXT</t>
  </si>
  <si>
    <t>X74L67T</t>
  </si>
  <si>
    <t>X34JQLT</t>
  </si>
  <si>
    <t>X44JQKT</t>
  </si>
  <si>
    <t>X64JQIT</t>
  </si>
  <si>
    <t>X74JQHT</t>
  </si>
  <si>
    <t>X34JP4T</t>
  </si>
  <si>
    <t>X64JP1T</t>
  </si>
  <si>
    <t>XS4JRET</t>
  </si>
  <si>
    <t>X54L69T</t>
  </si>
  <si>
    <t>XL4K7BT</t>
  </si>
  <si>
    <t>X64JR0T</t>
  </si>
  <si>
    <t>XR4JRFT</t>
  </si>
  <si>
    <t>XL4JRKT</t>
  </si>
  <si>
    <t>XJ4JRMT</t>
  </si>
  <si>
    <t>XX4JR9T</t>
  </si>
  <si>
    <t>XY4L6GT</t>
  </si>
  <si>
    <t>X24JP5T</t>
  </si>
  <si>
    <t>XZ4JP8T</t>
  </si>
  <si>
    <t>Bemerkungen</t>
  </si>
  <si>
    <t>Verzeichnis</t>
  </si>
  <si>
    <t>X645XBT</t>
  </si>
  <si>
    <t>X545XCT</t>
  </si>
  <si>
    <t>X445XDT</t>
  </si>
  <si>
    <t>X745WTT</t>
  </si>
  <si>
    <t>X845WST</t>
  </si>
  <si>
    <t>X245WYT</t>
  </si>
  <si>
    <t>X445WWT</t>
  </si>
  <si>
    <t>XF45X2T</t>
  </si>
  <si>
    <t>XH45R3T</t>
  </si>
  <si>
    <t>XH45WIT</t>
  </si>
  <si>
    <t>XG45WJT</t>
  </si>
  <si>
    <t>X745YST</t>
  </si>
  <si>
    <t>X845YRT</t>
  </si>
  <si>
    <t>X645YTT</t>
  </si>
  <si>
    <t>X545YUT</t>
  </si>
  <si>
    <t>XP45YAT</t>
  </si>
  <si>
    <t>XB45X6T</t>
  </si>
  <si>
    <t>XA45X7T</t>
  </si>
  <si>
    <t>X745XAT</t>
  </si>
  <si>
    <t>X945X8T</t>
  </si>
  <si>
    <t>X845X9T</t>
  </si>
  <si>
    <t>X245XFT</t>
  </si>
  <si>
    <t>X345XET</t>
  </si>
  <si>
    <t>X345WXT</t>
  </si>
  <si>
    <t>XL4687T</t>
  </si>
  <si>
    <t>XU45Y5T</t>
  </si>
  <si>
    <t>XY45Y1T</t>
  </si>
  <si>
    <t>XK45XXT</t>
  </si>
  <si>
    <t>XZ45Y0T</t>
  </si>
  <si>
    <t>XI45XZT</t>
  </si>
  <si>
    <t>XJ45XYT</t>
  </si>
  <si>
    <t>XL45XWT</t>
  </si>
  <si>
    <t>XQ45XST</t>
  </si>
  <si>
    <t>XR45XRT</t>
  </si>
  <si>
    <t>XP45XTT</t>
  </si>
  <si>
    <t>XT45XPT</t>
  </si>
  <si>
    <t>XU45XNT</t>
  </si>
  <si>
    <t>XW45XLT</t>
  </si>
  <si>
    <t>XY45XJT</t>
  </si>
  <si>
    <t>XM4686T</t>
  </si>
  <si>
    <t>XT4680T</t>
  </si>
  <si>
    <t>XQ4683T</t>
  </si>
  <si>
    <t>XR4682T</t>
  </si>
  <si>
    <t>XS4681T</t>
  </si>
  <si>
    <t>XD467YT</t>
  </si>
  <si>
    <t>XE467XT</t>
  </si>
  <si>
    <t>XX45Y2T</t>
  </si>
  <si>
    <t>#</t>
  </si>
  <si>
    <t>KPNE8AT</t>
  </si>
  <si>
    <t>KLNE6ET</t>
  </si>
  <si>
    <t>KRNEC6T</t>
  </si>
  <si>
    <t>KENEB1T</t>
  </si>
  <si>
    <t>KFNEDZT</t>
  </si>
  <si>
    <t>KRNEE5T</t>
  </si>
  <si>
    <t>KNNE6CT</t>
  </si>
  <si>
    <t>K1NE5HT</t>
  </si>
  <si>
    <t>K0NE7HT</t>
  </si>
  <si>
    <t>KMNEABT</t>
  </si>
  <si>
    <t>KWNE7LT</t>
  </si>
  <si>
    <t>K7NE7AT</t>
  </si>
  <si>
    <t>KANE96T</t>
  </si>
  <si>
    <t>K6NEB9T</t>
  </si>
  <si>
    <t>K3NE9DT</t>
  </si>
  <si>
    <t>KSNEC5T</t>
  </si>
  <si>
    <t>KYNEBHT</t>
  </si>
  <si>
    <t>K7NEF6T</t>
  </si>
  <si>
    <t>KPNE6BT</t>
  </si>
  <si>
    <t>KANEB5T</t>
  </si>
  <si>
    <t>KSNEA6T</t>
  </si>
  <si>
    <t>X64TTQT</t>
  </si>
  <si>
    <t>X54TTRT</t>
  </si>
  <si>
    <t>X84TTNT</t>
  </si>
  <si>
    <t>XV4TLMT</t>
  </si>
  <si>
    <t>X34TLET</t>
  </si>
  <si>
    <t>XN4TLUT</t>
  </si>
  <si>
    <t>XP4TLTT</t>
  </si>
  <si>
    <t>XE4TTHT</t>
  </si>
  <si>
    <t>X74TLAT</t>
  </si>
  <si>
    <t>X84TL9T</t>
  </si>
  <si>
    <t>XF4TVFT</t>
  </si>
  <si>
    <t>XE4TVGT</t>
  </si>
  <si>
    <t>XA4TVKT</t>
  </si>
  <si>
    <t>XG4TVET</t>
  </si>
  <si>
    <t>XD4TVHT</t>
  </si>
  <si>
    <t>X94TVLT</t>
  </si>
  <si>
    <t>XB4TL6T</t>
  </si>
  <si>
    <t>XI4TTDT</t>
  </si>
  <si>
    <t>XB4TTKT</t>
  </si>
  <si>
    <t>XA4TTLT</t>
  </si>
  <si>
    <t>XD4TTIT</t>
  </si>
  <si>
    <t>XU4TLNT</t>
  </si>
  <si>
    <t>X74TTPT</t>
  </si>
  <si>
    <t>SRSDNWT</t>
  </si>
  <si>
    <t>SMSDPHT</t>
  </si>
  <si>
    <t>SFSDVLT</t>
  </si>
  <si>
    <t>4JMRB00000</t>
  </si>
  <si>
    <t>SRSDPDT</t>
  </si>
  <si>
    <t>S4SDVXT</t>
  </si>
  <si>
    <t>STSDRAT</t>
  </si>
  <si>
    <t>SQSDPET</t>
  </si>
  <si>
    <t>SNSDPGT</t>
  </si>
  <si>
    <t>SVSDP9T</t>
  </si>
  <si>
    <t>SWSDP8T</t>
  </si>
  <si>
    <t>S5SDNHT</t>
  </si>
  <si>
    <t>STSDPBT</t>
  </si>
  <si>
    <t>SSSDPCT</t>
  </si>
  <si>
    <t>SSSDNVT</t>
  </si>
  <si>
    <t>SUSDWPT</t>
  </si>
  <si>
    <t>STSDNUT</t>
  </si>
  <si>
    <t>SUSDR9T</t>
  </si>
  <si>
    <t>SXSDNQT</t>
  </si>
  <si>
    <t>SYSDNPT</t>
  </si>
  <si>
    <t>SZSDNNT</t>
  </si>
  <si>
    <t>SGSDVKT</t>
  </si>
  <si>
    <t>S6SDTWT</t>
  </si>
  <si>
    <t>SJSDU0T</t>
  </si>
  <si>
    <t>25 Stück</t>
  </si>
  <si>
    <t>PSI Wafertest</t>
  </si>
  <si>
    <t>SUSDNTT</t>
  </si>
  <si>
    <t>2.10.2014 Verzocchi Fermilab</t>
  </si>
  <si>
    <t>#good</t>
  </si>
  <si>
    <t>4JMSB00000</t>
  </si>
  <si>
    <t>23 Stück</t>
  </si>
  <si>
    <t>SLSDL2T</t>
  </si>
  <si>
    <t>SWSDGCT</t>
  </si>
  <si>
    <t>SXSDGBT</t>
  </si>
  <si>
    <t>SYSDGAT</t>
  </si>
  <si>
    <t>SJSDJ5T</t>
  </si>
  <si>
    <t>SLSDJ3T</t>
  </si>
  <si>
    <t>SESDL9T</t>
  </si>
  <si>
    <t>S1SDK5T</t>
  </si>
  <si>
    <t>S5SDK1T</t>
  </si>
  <si>
    <t>SHSDH8T</t>
  </si>
  <si>
    <t>SESDHBT</t>
  </si>
  <si>
    <t>SNSDKIT</t>
  </si>
  <si>
    <t>STSDGFT</t>
  </si>
  <si>
    <t>SQSDGIT</t>
  </si>
  <si>
    <t>SUSDGET</t>
  </si>
  <si>
    <t>SRSDGHT</t>
  </si>
  <si>
    <t>SDSDLAT</t>
  </si>
  <si>
    <t>SUSDHWT</t>
  </si>
  <si>
    <t>SISDL5T</t>
  </si>
  <si>
    <t>SGSDL7T</t>
  </si>
  <si>
    <t>SKSDL3T</t>
  </si>
  <si>
    <t>SHSDL6T</t>
  </si>
  <si>
    <t>not tested</t>
  </si>
  <si>
    <t>4JMSB00B30</t>
  </si>
  <si>
    <t>SRSDHZT</t>
  </si>
  <si>
    <t>SSSDHYT</t>
  </si>
  <si>
    <t>2</t>
  </si>
  <si>
    <t>4QERB00000</t>
  </si>
  <si>
    <t>4QESB00000</t>
  </si>
  <si>
    <t>AWGNV7X</t>
  </si>
  <si>
    <t>A0GNV3X</t>
  </si>
  <si>
    <t>AAGNUBX</t>
  </si>
  <si>
    <t>A6GNUFX</t>
  </si>
  <si>
    <t>AYGNV5X</t>
  </si>
  <si>
    <t>AKGNVIX</t>
  </si>
  <si>
    <t>AMGNVGX</t>
  </si>
  <si>
    <t>AUGNV9X</t>
  </si>
  <si>
    <t>AIGNVKX</t>
  </si>
  <si>
    <t>AJGNVJX</t>
  </si>
  <si>
    <t>A3GNUIX</t>
  </si>
  <si>
    <t>A7GNUEX</t>
  </si>
  <si>
    <t>ABGNUAX</t>
  </si>
  <si>
    <t>ADGNU8X</t>
  </si>
  <si>
    <t>ARGNSWX</t>
  </si>
  <si>
    <t>AQGNVDX</t>
  </si>
  <si>
    <t>ATGNVAX</t>
  </si>
  <si>
    <t>AXGNV6X</t>
  </si>
  <si>
    <t>A1GNV2X</t>
  </si>
  <si>
    <t>AMGNUZX</t>
  </si>
  <si>
    <t>A2GNV1X</t>
  </si>
  <si>
    <t>ALGNVHX</t>
  </si>
  <si>
    <t>ACGNU9X</t>
  </si>
  <si>
    <t>AHGNVLX</t>
  </si>
  <si>
    <t>A3GNV0X</t>
  </si>
  <si>
    <t>AQGNPGX</t>
  </si>
  <si>
    <t>A6GNM1X</t>
  </si>
  <si>
    <t>A7GNLIX</t>
  </si>
  <si>
    <t>A3GNP3X</t>
  </si>
  <si>
    <t>ASGNNXX</t>
  </si>
  <si>
    <t>AZGNP7X</t>
  </si>
  <si>
    <t>A7GNK1X</t>
  </si>
  <si>
    <t>A2GNNMX</t>
  </si>
  <si>
    <t>AFGNMSX</t>
  </si>
  <si>
    <t>AHGNMQX</t>
  </si>
  <si>
    <t>ARGNLZX</t>
  </si>
  <si>
    <t>A5GNNJX</t>
  </si>
  <si>
    <t>A5GNM2X</t>
  </si>
  <si>
    <t>A7GNM0X</t>
  </si>
  <si>
    <t>A4GNM3X</t>
  </si>
  <si>
    <t>A0GNLQX</t>
  </si>
  <si>
    <t>AZGNLRX</t>
  </si>
  <si>
    <t>A3GNLMX</t>
  </si>
  <si>
    <t>A1GNLPX</t>
  </si>
  <si>
    <t>A2GNLNX</t>
  </si>
  <si>
    <t>AXGNLTX</t>
  </si>
  <si>
    <t>AKGNN4X</t>
  </si>
  <si>
    <t>AMGNN2X</t>
  </si>
  <si>
    <t>A8GNLHX</t>
  </si>
  <si>
    <t>A6GNK2X</t>
  </si>
  <si>
    <t>mainly shortcut</t>
  </si>
  <si>
    <t>MAINLY CL2</t>
  </si>
  <si>
    <t>AAGNQDX</t>
  </si>
  <si>
    <t>TOT</t>
  </si>
  <si>
    <t>#CL1 ROCS</t>
  </si>
  <si>
    <t>Max Yield</t>
  </si>
  <si>
    <t>Min Yield</t>
  </si>
  <si>
    <t>AVG YIELD</t>
  </si>
  <si>
    <t>8 Stück</t>
  </si>
  <si>
    <t>4KSGB00000</t>
  </si>
  <si>
    <t>VR6CD9X</t>
  </si>
  <si>
    <t>VS6CD8X</t>
  </si>
  <si>
    <t>VS6CH6X</t>
  </si>
  <si>
    <t>VM6CDDX</t>
  </si>
  <si>
    <t>VT6CD7X</t>
  </si>
  <si>
    <t>VP6CDBX</t>
  </si>
  <si>
    <t>VS6CEQX</t>
  </si>
  <si>
    <t>VN6CDCX</t>
  </si>
  <si>
    <t>1st grading (workshop)</t>
  </si>
  <si>
    <t>Final grading</t>
  </si>
  <si>
    <t>-</t>
  </si>
  <si>
    <t>26 Stück</t>
  </si>
  <si>
    <t>Waferstatus 01.07.2015 (PSI46dig V2.1respin)</t>
  </si>
  <si>
    <t>deltaYield</t>
  </si>
  <si>
    <t>avg deltaYield</t>
  </si>
  <si>
    <t>worst</t>
  </si>
  <si>
    <t>SPSDPFT</t>
  </si>
  <si>
    <t>oulier</t>
  </si>
  <si>
    <t>S7SDI0T</t>
  </si>
  <si>
    <t>for batches: 4JMRB00000 and 4JMSB00000,  not all test functions implemented in psi46test</t>
  </si>
  <si>
    <t>Fail</t>
  </si>
  <si>
    <t>#ROCs</t>
  </si>
  <si>
    <t>yield(%)</t>
  </si>
  <si>
    <t>Class</t>
  </si>
  <si>
    <t>Batch:</t>
  </si>
  <si>
    <t>totWafers:</t>
  </si>
  <si>
    <t>TOTAL</t>
  </si>
  <si>
    <t>0.31</t>
  </si>
  <si>
    <t>0.00</t>
  </si>
  <si>
    <t>0.05</t>
  </si>
  <si>
    <t>3.53</t>
  </si>
  <si>
    <t>0.10</t>
  </si>
  <si>
    <t>0.67</t>
  </si>
  <si>
    <t>0.26</t>
  </si>
  <si>
    <t>0.15</t>
  </si>
  <si>
    <t>0.61</t>
  </si>
  <si>
    <t>0.56</t>
  </si>
  <si>
    <t>0.92</t>
  </si>
  <si>
    <t>0.20</t>
  </si>
  <si>
    <t>1.49</t>
  </si>
  <si>
    <t>90.93</t>
  </si>
  <si>
    <t>2.51</t>
  </si>
  <si>
    <t>4.66</t>
  </si>
  <si>
    <t>0.41</t>
  </si>
  <si>
    <t xml:space="preserve">INFN Martino </t>
  </si>
  <si>
    <t>DB updated</t>
  </si>
  <si>
    <t>yes</t>
  </si>
  <si>
    <t>no</t>
  </si>
  <si>
    <t>Advacam</t>
  </si>
  <si>
    <t>INFN Martino</t>
  </si>
  <si>
    <t>4QGSB00000</t>
  </si>
  <si>
    <t>AYGNP8X</t>
  </si>
  <si>
    <t>AZGNNQX</t>
  </si>
  <si>
    <t>AHGNN7X</t>
  </si>
  <si>
    <t>AWGNJVX</t>
  </si>
  <si>
    <t>AWGNNTX</t>
  </si>
  <si>
    <t>A1GNNNX</t>
  </si>
  <si>
    <t>ADGNMUX</t>
  </si>
  <si>
    <t>AIGNMPX</t>
  </si>
  <si>
    <t>A2GNP4X</t>
  </si>
  <si>
    <t>A3GNK5X</t>
  </si>
  <si>
    <t>A2GNK6X</t>
  </si>
  <si>
    <t>AUGNNVX</t>
  </si>
  <si>
    <t>ATGNNWX</t>
  </si>
  <si>
    <t>AEGNJCX</t>
  </si>
  <si>
    <t>ABGNNDX</t>
  </si>
  <si>
    <t>A5GNP1X</t>
  </si>
  <si>
    <t>A4GNP2X</t>
  </si>
  <si>
    <t>AQGNNZX</t>
  </si>
  <si>
    <t>A6GNP0X</t>
  </si>
  <si>
    <t>ASGNJZX</t>
  </si>
  <si>
    <t>A1GNP5X</t>
  </si>
  <si>
    <t>ARGNNYX</t>
  </si>
  <si>
    <t>AXGNP9X</t>
  </si>
  <si>
    <t>AVGNNUX</t>
  </si>
  <si>
    <t>AXGNMAX</t>
  </si>
  <si>
    <t>many shortcuts</t>
  </si>
  <si>
    <t>many CL3</t>
  </si>
  <si>
    <t>4QSGB00000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</si>
</sst>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d/mm/yy;@"/>
  </numFmts>
  <fonts count="10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8"/>
      <name val="Arial"/>
      <family val="2"/>
    </font>
    <font>
      <b/>
      <sz val="10"/>
      <name val="Courier"/>
      <family val="3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1" xfId="0" applyNumberFormat="1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3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1" xfId="0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3" xfId="0" applyFont="1" applyBorder="1"/>
    <xf numFmtId="49" fontId="1" fillId="0" borderId="3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49" fontId="5" fillId="0" borderId="3" xfId="0" applyNumberFormat="1" applyFont="1" applyBorder="1"/>
    <xf numFmtId="49" fontId="5" fillId="0" borderId="1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3" xfId="0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7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center"/>
    </xf>
    <xf numFmtId="0" fontId="5" fillId="0" borderId="0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/>
    <xf numFmtId="0" fontId="1" fillId="0" borderId="0" xfId="0" applyFo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8" fillId="3" borderId="12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8" fillId="6" borderId="12" xfId="0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right"/>
    </xf>
    <xf numFmtId="0" fontId="5" fillId="0" borderId="10" xfId="0" applyFont="1" applyBorder="1" applyAlignment="1">
      <alignment horizontal="center"/>
    </xf>
    <xf numFmtId="10" fontId="5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/>
    <xf numFmtId="164" fontId="0" fillId="2" borderId="18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textRotation="90"/>
    </xf>
    <xf numFmtId="49" fontId="5" fillId="0" borderId="1" xfId="0" applyNumberFormat="1" applyFont="1" applyBorder="1" applyAlignment="1">
      <alignment horizontal="center" vertical="center" textRotation="90"/>
    </xf>
    <xf numFmtId="49" fontId="5" fillId="0" borderId="2" xfId="0" applyNumberFormat="1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1" fontId="0" fillId="0" borderId="0" xfId="0" applyNumberForma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177"/>
  <sheetViews>
    <sheetView tabSelected="1" zoomScale="85" zoomScaleNormal="85" workbookViewId="0">
      <pane xSplit="5" ySplit="4" topLeftCell="F111" activePane="bottomRight" state="frozen"/>
      <selection pane="topRight" activeCell="F1" sqref="F1"/>
      <selection pane="bottomLeft" activeCell="A4" sqref="A4"/>
      <selection pane="bottomRight" activeCell="N140" sqref="N140"/>
    </sheetView>
  </sheetViews>
  <sheetFormatPr defaultColWidth="9.140625" defaultRowHeight="12.75"/>
  <cols>
    <col min="1" max="1" width="2.28515625" customWidth="1"/>
    <col min="2" max="2" width="3.140625" style="25" customWidth="1"/>
    <col min="3" max="3" width="4.28515625" customWidth="1"/>
    <col min="4" max="4" width="12.42578125" customWidth="1"/>
    <col min="5" max="5" width="11.140625" style="23" customWidth="1"/>
    <col min="6" max="6" width="14.5703125" customWidth="1"/>
    <col min="7" max="7" width="15.7109375" customWidth="1"/>
    <col min="8" max="8" width="7.28515625" customWidth="1"/>
    <col min="9" max="9" width="6.140625" style="24" customWidth="1"/>
    <col min="10" max="10" width="15.7109375" style="94" customWidth="1"/>
    <col min="11" max="11" width="7.28515625" style="9" customWidth="1"/>
    <col min="12" max="12" width="6.140625" style="24" customWidth="1"/>
    <col min="13" max="13" width="12.28515625" style="24" customWidth="1"/>
    <col min="14" max="14" width="12.7109375" style="9" customWidth="1"/>
    <col min="15" max="15" width="36.85546875" customWidth="1"/>
    <col min="16" max="19" width="11.42578125" customWidth="1"/>
    <col min="20" max="20" width="14.28515625" customWidth="1"/>
    <col min="21" max="259" width="11.42578125" customWidth="1"/>
  </cols>
  <sheetData>
    <row r="1" spans="2:21" ht="23.25">
      <c r="D1" s="151" t="s">
        <v>277</v>
      </c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36" t="s">
        <v>284</v>
      </c>
      <c r="T1" s="28"/>
      <c r="U1" s="40"/>
    </row>
    <row r="2" spans="2:21" ht="6.75" customHeight="1"/>
    <row r="3" spans="2:21" ht="19.5" customHeight="1">
      <c r="G3" s="155" t="s">
        <v>273</v>
      </c>
      <c r="H3" s="156"/>
      <c r="I3" s="157"/>
      <c r="J3" s="155" t="s">
        <v>274</v>
      </c>
      <c r="K3" s="156"/>
      <c r="L3" s="157"/>
      <c r="M3" s="76"/>
      <c r="P3" s="149" t="s">
        <v>274</v>
      </c>
      <c r="Q3" s="150"/>
      <c r="R3" s="150"/>
      <c r="S3" s="150"/>
    </row>
    <row r="4" spans="2:21" s="12" customFormat="1">
      <c r="B4" s="27"/>
      <c r="C4" s="13" t="s">
        <v>100</v>
      </c>
      <c r="D4" s="13" t="s">
        <v>24</v>
      </c>
      <c r="E4" s="13" t="s">
        <v>0</v>
      </c>
      <c r="F4" s="13" t="s">
        <v>52</v>
      </c>
      <c r="G4" s="85" t="s">
        <v>170</v>
      </c>
      <c r="H4" s="85" t="s">
        <v>173</v>
      </c>
      <c r="I4" s="86" t="s">
        <v>25</v>
      </c>
      <c r="J4" s="88" t="s">
        <v>170</v>
      </c>
      <c r="K4" s="85" t="s">
        <v>173</v>
      </c>
      <c r="L4" s="87" t="s">
        <v>25</v>
      </c>
      <c r="M4" s="71" t="s">
        <v>278</v>
      </c>
      <c r="N4" s="13" t="s">
        <v>310</v>
      </c>
      <c r="O4" s="13" t="s">
        <v>51</v>
      </c>
      <c r="P4" s="54" t="s">
        <v>262</v>
      </c>
      <c r="Q4" s="56" t="s">
        <v>259</v>
      </c>
      <c r="R4" s="56" t="s">
        <v>260</v>
      </c>
      <c r="S4" s="55" t="s">
        <v>261</v>
      </c>
      <c r="T4" s="55" t="s">
        <v>279</v>
      </c>
    </row>
    <row r="5" spans="2:21" ht="12.75" customHeight="1">
      <c r="B5" s="146" t="s">
        <v>169</v>
      </c>
      <c r="C5" s="30">
        <v>1</v>
      </c>
      <c r="D5" s="26" t="s">
        <v>148</v>
      </c>
      <c r="E5" s="17" t="s">
        <v>149</v>
      </c>
      <c r="F5" s="3"/>
      <c r="G5" s="7" t="s">
        <v>198</v>
      </c>
      <c r="H5" s="65"/>
      <c r="I5" s="10"/>
      <c r="J5" s="89"/>
      <c r="K5" s="65"/>
      <c r="L5" s="72"/>
      <c r="M5" s="72"/>
      <c r="N5" s="14"/>
      <c r="O5" s="35" t="s">
        <v>172</v>
      </c>
      <c r="P5" s="51"/>
      <c r="Q5" s="1"/>
      <c r="R5" s="1"/>
      <c r="S5" s="52"/>
      <c r="T5" s="52"/>
    </row>
    <row r="6" spans="2:21">
      <c r="B6" s="147"/>
      <c r="C6" s="31">
        <v>2</v>
      </c>
      <c r="D6" s="28" t="s">
        <v>148</v>
      </c>
      <c r="E6" s="19" t="s">
        <v>150</v>
      </c>
      <c r="F6" s="1"/>
      <c r="G6" s="8" t="s">
        <v>198</v>
      </c>
      <c r="H6" s="69"/>
      <c r="I6" s="11"/>
      <c r="J6" s="90"/>
      <c r="K6" s="69"/>
      <c r="L6" s="73"/>
      <c r="M6" s="11"/>
      <c r="N6" s="15"/>
      <c r="O6" s="36" t="s">
        <v>172</v>
      </c>
      <c r="P6" s="51"/>
      <c r="Q6" s="1"/>
      <c r="R6" s="1"/>
      <c r="S6" s="52"/>
      <c r="T6" s="52"/>
    </row>
    <row r="7" spans="2:21">
      <c r="B7" s="147"/>
      <c r="C7" s="31">
        <v>3</v>
      </c>
      <c r="D7" s="28" t="s">
        <v>148</v>
      </c>
      <c r="E7" s="19" t="s">
        <v>151</v>
      </c>
      <c r="F7" s="1"/>
      <c r="G7" s="8" t="s">
        <v>198</v>
      </c>
      <c r="H7" s="69"/>
      <c r="I7" s="11"/>
      <c r="J7" s="90"/>
      <c r="K7" s="69"/>
      <c r="L7" s="73"/>
      <c r="M7" s="93"/>
      <c r="N7" s="15"/>
      <c r="O7" s="36" t="s">
        <v>172</v>
      </c>
      <c r="P7" s="51"/>
      <c r="Q7" s="1"/>
      <c r="R7" s="1"/>
      <c r="S7" s="52"/>
      <c r="T7" s="52"/>
    </row>
    <row r="8" spans="2:21">
      <c r="B8" s="147"/>
      <c r="C8" s="31">
        <v>4</v>
      </c>
      <c r="D8" s="28" t="s">
        <v>148</v>
      </c>
      <c r="E8" s="19" t="s">
        <v>152</v>
      </c>
      <c r="F8" s="1"/>
      <c r="G8" s="8" t="s">
        <v>198</v>
      </c>
      <c r="H8" s="69"/>
      <c r="I8" s="11"/>
      <c r="J8" s="90"/>
      <c r="K8" s="69"/>
      <c r="L8" s="73"/>
      <c r="M8" s="11"/>
      <c r="N8" s="15"/>
      <c r="O8" s="36" t="s">
        <v>172</v>
      </c>
      <c r="P8" s="51"/>
      <c r="Q8" s="1"/>
      <c r="R8" s="1"/>
      <c r="S8" s="52"/>
      <c r="T8" s="52"/>
    </row>
    <row r="9" spans="2:21">
      <c r="B9" s="147"/>
      <c r="C9" s="31">
        <v>5</v>
      </c>
      <c r="D9" s="28" t="s">
        <v>148</v>
      </c>
      <c r="E9" s="19" t="s">
        <v>153</v>
      </c>
      <c r="F9" s="1"/>
      <c r="G9" s="8" t="s">
        <v>198</v>
      </c>
      <c r="H9" s="69"/>
      <c r="I9" s="11"/>
      <c r="J9" s="90"/>
      <c r="K9" s="69"/>
      <c r="L9" s="73"/>
      <c r="M9" s="11"/>
      <c r="N9" s="15"/>
      <c r="O9" s="36" t="s">
        <v>172</v>
      </c>
      <c r="P9" s="51"/>
      <c r="Q9" s="1"/>
      <c r="R9" s="1"/>
      <c r="S9" s="52"/>
      <c r="T9" s="52"/>
    </row>
    <row r="10" spans="2:21">
      <c r="B10" s="147"/>
      <c r="C10" s="31">
        <v>6</v>
      </c>
      <c r="D10" s="28" t="s">
        <v>148</v>
      </c>
      <c r="E10" s="19" t="s">
        <v>154</v>
      </c>
      <c r="F10" s="1"/>
      <c r="G10" s="4">
        <v>41920.374305555553</v>
      </c>
      <c r="H10" s="69">
        <v>232</v>
      </c>
      <c r="I10" s="11">
        <f>H10*100/244</f>
        <v>95.081967213114751</v>
      </c>
      <c r="J10" s="90">
        <v>41920</v>
      </c>
      <c r="K10" s="69">
        <v>227</v>
      </c>
      <c r="L10" s="73">
        <v>93</v>
      </c>
      <c r="M10" s="11">
        <f t="shared" ref="M10:M29" si="0">L10-I10</f>
        <v>-2.0819672131147513</v>
      </c>
      <c r="N10" s="15"/>
      <c r="O10" s="36"/>
      <c r="P10" s="51"/>
      <c r="Q10" s="1"/>
      <c r="R10" s="1"/>
      <c r="S10" s="52"/>
      <c r="T10" s="52"/>
    </row>
    <row r="11" spans="2:21">
      <c r="B11" s="147"/>
      <c r="C11" s="31">
        <v>7</v>
      </c>
      <c r="D11" s="28" t="s">
        <v>148</v>
      </c>
      <c r="E11" s="19" t="s">
        <v>155</v>
      </c>
      <c r="F11" s="1"/>
      <c r="G11" s="4">
        <v>41920.472916666666</v>
      </c>
      <c r="H11" s="69">
        <v>222</v>
      </c>
      <c r="I11" s="11">
        <f t="shared" ref="I11:I52" si="1">H11*100/244</f>
        <v>90.983606557377044</v>
      </c>
      <c r="J11" s="90">
        <v>41920</v>
      </c>
      <c r="K11" s="69">
        <v>220</v>
      </c>
      <c r="L11" s="73">
        <v>90.2</v>
      </c>
      <c r="M11" s="83">
        <f t="shared" si="0"/>
        <v>-0.78360655737704121</v>
      </c>
      <c r="N11" s="15"/>
      <c r="O11" s="33"/>
      <c r="P11" s="51"/>
      <c r="Q11" s="1"/>
      <c r="R11" s="1"/>
      <c r="S11" s="52"/>
      <c r="T11" s="52"/>
    </row>
    <row r="12" spans="2:21">
      <c r="B12" s="147"/>
      <c r="C12" s="31">
        <v>8</v>
      </c>
      <c r="D12" s="28" t="s">
        <v>148</v>
      </c>
      <c r="E12" s="19" t="s">
        <v>156</v>
      </c>
      <c r="F12" s="1"/>
      <c r="G12" s="4">
        <v>41920.564583333333</v>
      </c>
      <c r="H12" s="69">
        <v>234</v>
      </c>
      <c r="I12" s="11">
        <f t="shared" si="1"/>
        <v>95.901639344262293</v>
      </c>
      <c r="J12" s="90">
        <v>41920</v>
      </c>
      <c r="K12" s="69">
        <v>227</v>
      </c>
      <c r="L12" s="73">
        <v>93</v>
      </c>
      <c r="M12" s="11">
        <f t="shared" si="0"/>
        <v>-2.9016393442622928</v>
      </c>
      <c r="N12" s="15"/>
      <c r="O12" s="33"/>
      <c r="P12" s="51"/>
      <c r="Q12" s="1"/>
      <c r="R12" s="1"/>
      <c r="S12" s="52"/>
      <c r="T12" s="52"/>
    </row>
    <row r="13" spans="2:21">
      <c r="B13" s="147"/>
      <c r="C13" s="31">
        <v>9</v>
      </c>
      <c r="D13" s="28" t="s">
        <v>148</v>
      </c>
      <c r="E13" s="19" t="s">
        <v>157</v>
      </c>
      <c r="F13" s="1"/>
      <c r="G13" s="4">
        <v>41920.676388888889</v>
      </c>
      <c r="H13" s="69">
        <v>233</v>
      </c>
      <c r="I13" s="11">
        <f t="shared" si="1"/>
        <v>95.491803278688522</v>
      </c>
      <c r="J13" s="90">
        <v>41920</v>
      </c>
      <c r="K13" s="69">
        <v>230</v>
      </c>
      <c r="L13" s="73">
        <v>94.3</v>
      </c>
      <c r="M13" s="11">
        <f t="shared" si="0"/>
        <v>-1.1918032786885249</v>
      </c>
      <c r="N13" s="15"/>
      <c r="O13" s="33"/>
      <c r="P13" s="51"/>
      <c r="Q13" s="1"/>
      <c r="R13" s="1"/>
      <c r="S13" s="52"/>
      <c r="T13" s="52"/>
    </row>
    <row r="14" spans="2:21">
      <c r="B14" s="147"/>
      <c r="C14" s="31">
        <v>10</v>
      </c>
      <c r="D14" s="28" t="s">
        <v>148</v>
      </c>
      <c r="E14" s="19" t="s">
        <v>158</v>
      </c>
      <c r="F14" s="1"/>
      <c r="G14" s="4">
        <v>41921</v>
      </c>
      <c r="H14" s="69">
        <v>230</v>
      </c>
      <c r="I14" s="11">
        <f t="shared" si="1"/>
        <v>94.26229508196721</v>
      </c>
      <c r="J14" s="90">
        <v>41921</v>
      </c>
      <c r="K14" s="69">
        <v>226</v>
      </c>
      <c r="L14" s="73">
        <v>92.6</v>
      </c>
      <c r="M14" s="11">
        <f t="shared" si="0"/>
        <v>-1.6622950819672155</v>
      </c>
      <c r="N14" s="15" t="s">
        <v>311</v>
      </c>
      <c r="O14" s="33" t="s">
        <v>314</v>
      </c>
      <c r="P14" s="51"/>
      <c r="Q14" s="1"/>
      <c r="R14" s="1"/>
      <c r="S14" s="52"/>
      <c r="T14" s="52"/>
    </row>
    <row r="15" spans="2:21">
      <c r="B15" s="147"/>
      <c r="C15" s="31">
        <v>11</v>
      </c>
      <c r="D15" s="28" t="s">
        <v>148</v>
      </c>
      <c r="E15" s="19" t="s">
        <v>159</v>
      </c>
      <c r="F15" s="1"/>
      <c r="G15" s="4">
        <v>41921.461805555555</v>
      </c>
      <c r="H15" s="69">
        <v>229</v>
      </c>
      <c r="I15" s="11">
        <f t="shared" si="1"/>
        <v>93.852459016393439</v>
      </c>
      <c r="J15" s="90">
        <v>41921</v>
      </c>
      <c r="K15" s="69">
        <v>224</v>
      </c>
      <c r="L15" s="73">
        <v>91.8</v>
      </c>
      <c r="M15" s="11">
        <f t="shared" si="0"/>
        <v>-2.052459016393442</v>
      </c>
      <c r="N15" s="15" t="s">
        <v>312</v>
      </c>
      <c r="O15" s="33" t="s">
        <v>309</v>
      </c>
      <c r="P15" s="51"/>
      <c r="Q15" s="1"/>
      <c r="R15" s="1"/>
      <c r="S15" s="52"/>
      <c r="T15" s="52"/>
    </row>
    <row r="16" spans="2:21">
      <c r="B16" s="147"/>
      <c r="C16" s="31">
        <v>12</v>
      </c>
      <c r="D16" s="28" t="s">
        <v>148</v>
      </c>
      <c r="E16" s="19" t="s">
        <v>171</v>
      </c>
      <c r="F16" s="1"/>
      <c r="G16" s="4">
        <v>41921</v>
      </c>
      <c r="H16" s="69">
        <v>226</v>
      </c>
      <c r="I16" s="11">
        <f t="shared" si="1"/>
        <v>92.622950819672127</v>
      </c>
      <c r="J16" s="90">
        <v>41921</v>
      </c>
      <c r="K16" s="69">
        <v>220</v>
      </c>
      <c r="L16" s="73">
        <v>90.2</v>
      </c>
      <c r="M16" s="11">
        <f t="shared" si="0"/>
        <v>-2.4229508196721241</v>
      </c>
      <c r="N16" s="15" t="s">
        <v>311</v>
      </c>
      <c r="O16" s="33" t="s">
        <v>314</v>
      </c>
      <c r="P16" s="51"/>
      <c r="Q16" s="1"/>
      <c r="R16" s="1"/>
      <c r="S16" s="52"/>
      <c r="T16" s="52"/>
    </row>
    <row r="17" spans="2:20">
      <c r="B17" s="147"/>
      <c r="C17" s="31">
        <v>13</v>
      </c>
      <c r="D17" s="28" t="s">
        <v>148</v>
      </c>
      <c r="E17" s="19" t="s">
        <v>160</v>
      </c>
      <c r="F17" s="1"/>
      <c r="G17" s="4">
        <v>41921.646527777775</v>
      </c>
      <c r="H17" s="69">
        <v>233</v>
      </c>
      <c r="I17" s="11">
        <f t="shared" si="1"/>
        <v>95.491803278688522</v>
      </c>
      <c r="J17" s="90">
        <v>41921</v>
      </c>
      <c r="K17" s="69">
        <v>227</v>
      </c>
      <c r="L17" s="73">
        <v>93</v>
      </c>
      <c r="M17" s="11">
        <f t="shared" si="0"/>
        <v>-2.491803278688522</v>
      </c>
      <c r="N17" s="15" t="s">
        <v>311</v>
      </c>
      <c r="O17" s="33" t="s">
        <v>314</v>
      </c>
      <c r="P17" s="51"/>
      <c r="Q17" s="1"/>
      <c r="R17" s="1"/>
      <c r="S17" s="52"/>
      <c r="T17" s="52"/>
    </row>
    <row r="18" spans="2:20">
      <c r="B18" s="147"/>
      <c r="C18" s="31">
        <v>14</v>
      </c>
      <c r="D18" s="28" t="s">
        <v>148</v>
      </c>
      <c r="E18" s="19" t="s">
        <v>161</v>
      </c>
      <c r="F18" s="1"/>
      <c r="G18" s="4">
        <v>41921.760416666664</v>
      </c>
      <c r="H18" s="69">
        <v>234</v>
      </c>
      <c r="I18" s="11">
        <f t="shared" si="1"/>
        <v>95.901639344262293</v>
      </c>
      <c r="J18" s="90">
        <v>41921</v>
      </c>
      <c r="K18" s="69">
        <v>229</v>
      </c>
      <c r="L18" s="73">
        <v>93.9</v>
      </c>
      <c r="M18" s="11">
        <f t="shared" si="0"/>
        <v>-2.0016393442622871</v>
      </c>
      <c r="N18" s="15" t="s">
        <v>311</v>
      </c>
      <c r="O18" s="33" t="s">
        <v>314</v>
      </c>
      <c r="P18" s="51"/>
      <c r="Q18" s="1"/>
      <c r="R18" s="1"/>
      <c r="S18" s="52"/>
      <c r="T18" s="52"/>
    </row>
    <row r="19" spans="2:20">
      <c r="B19" s="147"/>
      <c r="C19" s="31">
        <v>15</v>
      </c>
      <c r="D19" s="28" t="s">
        <v>148</v>
      </c>
      <c r="E19" s="19" t="s">
        <v>162</v>
      </c>
      <c r="F19" s="1"/>
      <c r="G19" s="4">
        <v>41922.370833333334</v>
      </c>
      <c r="H19" s="69">
        <v>221</v>
      </c>
      <c r="I19" s="11">
        <f t="shared" si="1"/>
        <v>90.573770491803273</v>
      </c>
      <c r="J19" s="90">
        <v>41922</v>
      </c>
      <c r="K19" s="69">
        <v>213</v>
      </c>
      <c r="L19" s="73">
        <v>87.3</v>
      </c>
      <c r="M19" s="93">
        <f t="shared" si="0"/>
        <v>-3.2737704918032762</v>
      </c>
      <c r="N19" s="15"/>
      <c r="O19" s="33"/>
      <c r="P19" s="51"/>
      <c r="Q19" s="1"/>
      <c r="R19" s="1"/>
      <c r="S19" s="52"/>
      <c r="T19" s="52"/>
    </row>
    <row r="20" spans="2:20">
      <c r="B20" s="147"/>
      <c r="C20" s="31">
        <v>16</v>
      </c>
      <c r="D20" s="28" t="s">
        <v>148</v>
      </c>
      <c r="E20" s="19" t="s">
        <v>163</v>
      </c>
      <c r="F20" s="1"/>
      <c r="G20" s="4">
        <v>41922.466666666667</v>
      </c>
      <c r="H20" s="69">
        <v>211</v>
      </c>
      <c r="I20" s="11">
        <f t="shared" si="1"/>
        <v>86.47540983606558</v>
      </c>
      <c r="J20" s="90">
        <v>41922</v>
      </c>
      <c r="K20" s="69">
        <v>207</v>
      </c>
      <c r="L20" s="73">
        <v>84.8</v>
      </c>
      <c r="M20" s="11">
        <f t="shared" si="0"/>
        <v>-1.6754098360655831</v>
      </c>
      <c r="N20" s="15"/>
      <c r="O20" s="33"/>
      <c r="P20" s="51"/>
      <c r="Q20" s="1"/>
      <c r="R20" s="1"/>
      <c r="S20" s="52"/>
      <c r="T20" s="52"/>
    </row>
    <row r="21" spans="2:20">
      <c r="B21" s="147"/>
      <c r="C21" s="31">
        <v>17</v>
      </c>
      <c r="D21" s="28" t="s">
        <v>148</v>
      </c>
      <c r="E21" s="19" t="s">
        <v>164</v>
      </c>
      <c r="F21" s="1"/>
      <c r="G21" s="4">
        <v>41922.551388888889</v>
      </c>
      <c r="H21" s="69">
        <v>217</v>
      </c>
      <c r="I21" s="11">
        <f t="shared" si="1"/>
        <v>88.93442622950819</v>
      </c>
      <c r="J21" s="90">
        <v>41922</v>
      </c>
      <c r="K21" s="69">
        <v>211</v>
      </c>
      <c r="L21" s="73">
        <v>86.5</v>
      </c>
      <c r="M21" s="11">
        <f t="shared" si="0"/>
        <v>-2.4344262295081904</v>
      </c>
      <c r="N21" s="15"/>
      <c r="O21" s="33"/>
      <c r="P21" s="51"/>
      <c r="Q21" s="1"/>
      <c r="R21" s="1"/>
      <c r="S21" s="52"/>
      <c r="T21" s="52"/>
    </row>
    <row r="22" spans="2:20">
      <c r="B22" s="147"/>
      <c r="C22" s="31">
        <v>18</v>
      </c>
      <c r="D22" s="28" t="s">
        <v>148</v>
      </c>
      <c r="E22" s="19" t="s">
        <v>165</v>
      </c>
      <c r="F22" s="1"/>
      <c r="G22" s="4">
        <v>41922.634027777778</v>
      </c>
      <c r="H22" s="69">
        <v>222</v>
      </c>
      <c r="I22" s="11">
        <f t="shared" si="1"/>
        <v>90.983606557377044</v>
      </c>
      <c r="J22" s="90">
        <v>41922</v>
      </c>
      <c r="K22" s="69">
        <v>219</v>
      </c>
      <c r="L22" s="73">
        <v>89.8</v>
      </c>
      <c r="M22" s="11">
        <f t="shared" si="0"/>
        <v>-1.1836065573770469</v>
      </c>
      <c r="N22" s="15"/>
      <c r="O22" s="33"/>
      <c r="P22" s="51"/>
      <c r="Q22" s="1"/>
      <c r="R22" s="1"/>
      <c r="S22" s="52"/>
      <c r="T22" s="52"/>
    </row>
    <row r="23" spans="2:20">
      <c r="B23" s="147"/>
      <c r="C23" s="31">
        <v>19</v>
      </c>
      <c r="D23" s="28" t="s">
        <v>148</v>
      </c>
      <c r="E23" s="19" t="s">
        <v>166</v>
      </c>
      <c r="F23" s="1"/>
      <c r="G23" s="4">
        <v>41925.357638888891</v>
      </c>
      <c r="H23" s="69">
        <v>234</v>
      </c>
      <c r="I23" s="11">
        <f t="shared" si="1"/>
        <v>95.901639344262293</v>
      </c>
      <c r="J23" s="90">
        <v>41925</v>
      </c>
      <c r="K23" s="69">
        <v>232</v>
      </c>
      <c r="L23" s="73">
        <v>95.1</v>
      </c>
      <c r="M23" s="11">
        <f t="shared" si="0"/>
        <v>-0.80163934426229844</v>
      </c>
      <c r="N23" s="15"/>
      <c r="O23" s="33"/>
      <c r="P23" s="51"/>
      <c r="Q23" s="1"/>
      <c r="R23" s="1"/>
      <c r="S23" s="52"/>
      <c r="T23" s="52"/>
    </row>
    <row r="24" spans="2:20">
      <c r="B24" s="147"/>
      <c r="C24" s="31">
        <v>20</v>
      </c>
      <c r="D24" s="28" t="s">
        <v>148</v>
      </c>
      <c r="E24" s="19" t="s">
        <v>167</v>
      </c>
      <c r="F24" s="1"/>
      <c r="G24" s="4">
        <v>41925.440972222219</v>
      </c>
      <c r="H24" s="69">
        <v>222</v>
      </c>
      <c r="I24" s="11">
        <f t="shared" si="1"/>
        <v>90.983606557377044</v>
      </c>
      <c r="J24" s="90">
        <v>41925</v>
      </c>
      <c r="K24" s="69">
        <v>216</v>
      </c>
      <c r="L24" s="73">
        <v>88.5</v>
      </c>
      <c r="M24" s="11">
        <f t="shared" si="0"/>
        <v>-2.4836065573770441</v>
      </c>
      <c r="N24" s="15"/>
      <c r="O24" s="33"/>
      <c r="P24" s="51"/>
      <c r="Q24" s="1"/>
      <c r="R24" s="1"/>
      <c r="S24" s="52"/>
      <c r="T24" s="52"/>
    </row>
    <row r="25" spans="2:20">
      <c r="B25" s="147"/>
      <c r="C25" s="31">
        <v>21</v>
      </c>
      <c r="D25" s="28" t="s">
        <v>148</v>
      </c>
      <c r="E25" s="19" t="s">
        <v>168</v>
      </c>
      <c r="F25" s="1"/>
      <c r="G25" s="4">
        <v>41926.37222222222</v>
      </c>
      <c r="H25" s="69">
        <v>233</v>
      </c>
      <c r="I25" s="11">
        <f t="shared" si="1"/>
        <v>95.491803278688522</v>
      </c>
      <c r="J25" s="90">
        <v>41926</v>
      </c>
      <c r="K25" s="69">
        <v>228</v>
      </c>
      <c r="L25" s="73">
        <v>93.4</v>
      </c>
      <c r="M25" s="11">
        <f t="shared" si="0"/>
        <v>-2.0918032786885163</v>
      </c>
      <c r="N25" s="15"/>
      <c r="O25" s="33"/>
      <c r="P25" s="51"/>
      <c r="Q25" s="1"/>
      <c r="R25" s="1"/>
      <c r="S25" s="52"/>
      <c r="T25" s="52"/>
    </row>
    <row r="26" spans="2:20">
      <c r="B26" s="147"/>
      <c r="C26" s="31">
        <v>22</v>
      </c>
      <c r="D26" s="28" t="s">
        <v>148</v>
      </c>
      <c r="E26" s="19" t="s">
        <v>147</v>
      </c>
      <c r="F26" s="1"/>
      <c r="G26" s="4">
        <v>41918.713194444441</v>
      </c>
      <c r="H26" s="69">
        <v>229</v>
      </c>
      <c r="I26" s="11">
        <f t="shared" si="1"/>
        <v>93.852459016393439</v>
      </c>
      <c r="J26" s="90">
        <v>41918</v>
      </c>
      <c r="K26" s="69">
        <v>228</v>
      </c>
      <c r="L26" s="73">
        <v>93.4</v>
      </c>
      <c r="M26" s="11">
        <f t="shared" si="0"/>
        <v>-0.45245901639343344</v>
      </c>
      <c r="N26" s="15"/>
      <c r="O26" s="33"/>
      <c r="P26" s="51"/>
      <c r="Q26" s="1"/>
      <c r="R26" s="1"/>
      <c r="S26" s="52"/>
      <c r="T26" s="52"/>
    </row>
    <row r="27" spans="2:20">
      <c r="B27" s="147"/>
      <c r="C27" s="31">
        <v>23</v>
      </c>
      <c r="D27" s="28" t="s">
        <v>148</v>
      </c>
      <c r="E27" s="47" t="s">
        <v>146</v>
      </c>
      <c r="F27" s="1"/>
      <c r="G27" s="4">
        <v>41918.614583333336</v>
      </c>
      <c r="H27" s="69">
        <v>169</v>
      </c>
      <c r="I27" s="11">
        <v>69.3</v>
      </c>
      <c r="J27" s="90">
        <v>41918</v>
      </c>
      <c r="K27" s="69">
        <v>163</v>
      </c>
      <c r="L27" s="95">
        <v>66.8</v>
      </c>
      <c r="M27" s="93">
        <f t="shared" si="0"/>
        <v>-2.5</v>
      </c>
      <c r="N27" s="15"/>
      <c r="O27" s="36" t="s">
        <v>282</v>
      </c>
      <c r="P27" s="51"/>
      <c r="Q27" s="1"/>
      <c r="R27" s="1"/>
      <c r="S27" s="52"/>
      <c r="T27" s="52"/>
    </row>
    <row r="28" spans="2:20">
      <c r="B28" s="147"/>
      <c r="C28" s="31">
        <v>24</v>
      </c>
      <c r="D28" s="28" t="s">
        <v>148</v>
      </c>
      <c r="E28" s="19" t="s">
        <v>281</v>
      </c>
      <c r="F28" s="1"/>
      <c r="G28" s="4">
        <v>41918.513888888891</v>
      </c>
      <c r="H28" s="69">
        <v>217</v>
      </c>
      <c r="I28" s="11">
        <f t="shared" si="1"/>
        <v>88.93442622950819</v>
      </c>
      <c r="J28" s="90">
        <v>41918</v>
      </c>
      <c r="K28" s="69">
        <v>214</v>
      </c>
      <c r="L28" s="73">
        <v>87.7</v>
      </c>
      <c r="M28" s="11">
        <f t="shared" si="0"/>
        <v>-1.2344262295081876</v>
      </c>
      <c r="N28" s="15"/>
      <c r="O28" s="33"/>
      <c r="P28" s="51"/>
      <c r="Q28" s="1"/>
      <c r="R28" s="1"/>
      <c r="S28" s="52"/>
      <c r="T28" s="52"/>
    </row>
    <row r="29" spans="2:20" s="12" customFormat="1">
      <c r="B29" s="148"/>
      <c r="C29" s="32">
        <v>25</v>
      </c>
      <c r="D29" s="29" t="s">
        <v>148</v>
      </c>
      <c r="E29" s="18" t="s">
        <v>145</v>
      </c>
      <c r="F29" s="2"/>
      <c r="G29" s="5">
        <v>41918.376388888886</v>
      </c>
      <c r="H29" s="69">
        <v>222</v>
      </c>
      <c r="I29" s="11">
        <f t="shared" si="1"/>
        <v>90.983606557377044</v>
      </c>
      <c r="J29" s="91">
        <v>41918</v>
      </c>
      <c r="K29" s="69">
        <v>212</v>
      </c>
      <c r="L29" s="95">
        <v>86.9</v>
      </c>
      <c r="M29" s="96">
        <f t="shared" si="0"/>
        <v>-4.0836065573770384</v>
      </c>
      <c r="N29" s="16"/>
      <c r="O29" s="34"/>
      <c r="P29" s="58">
        <f>AVERAGE(L5:L29)</f>
        <v>89.61</v>
      </c>
      <c r="Q29" s="59">
        <f>SUM(K5:K29)</f>
        <v>4373</v>
      </c>
      <c r="R29" s="58">
        <f>MAX(L5:L29)</f>
        <v>95.1</v>
      </c>
      <c r="S29" s="60">
        <f>MIN(L5:L29)</f>
        <v>66.8</v>
      </c>
      <c r="T29" s="60">
        <f>AVERAGE(M5:M29)</f>
        <v>-1.9902459016393408</v>
      </c>
    </row>
    <row r="30" spans="2:20">
      <c r="B30" s="146" t="s">
        <v>175</v>
      </c>
      <c r="C30" s="39">
        <v>26</v>
      </c>
      <c r="D30" s="40" t="s">
        <v>174</v>
      </c>
      <c r="E30" s="17" t="s">
        <v>176</v>
      </c>
      <c r="F30" s="3"/>
      <c r="G30" s="6">
        <v>41976.486805555556</v>
      </c>
      <c r="H30" s="65">
        <v>226</v>
      </c>
      <c r="I30" s="10">
        <f t="shared" si="1"/>
        <v>92.622950819672127</v>
      </c>
      <c r="J30" s="89">
        <v>41976</v>
      </c>
      <c r="K30" s="65">
        <v>223</v>
      </c>
      <c r="L30" s="72">
        <v>91.4</v>
      </c>
      <c r="M30" s="11">
        <f>L30-I30</f>
        <v>-1.2229508196721213</v>
      </c>
      <c r="N30" s="41"/>
      <c r="O30" s="3"/>
      <c r="P30" s="51"/>
      <c r="Q30" s="1"/>
      <c r="R30" s="1"/>
      <c r="S30" s="52"/>
      <c r="T30" s="52"/>
    </row>
    <row r="31" spans="2:20">
      <c r="B31" s="153"/>
      <c r="C31" s="37">
        <v>27</v>
      </c>
      <c r="D31" s="38" t="s">
        <v>174</v>
      </c>
      <c r="E31" s="19" t="s">
        <v>177</v>
      </c>
      <c r="F31" s="1"/>
      <c r="G31" s="4">
        <v>41976.568055555559</v>
      </c>
      <c r="H31" s="42">
        <v>224</v>
      </c>
      <c r="I31" s="11">
        <f t="shared" si="1"/>
        <v>91.803278688524586</v>
      </c>
      <c r="J31" s="90">
        <v>41976</v>
      </c>
      <c r="K31" s="42">
        <v>221</v>
      </c>
      <c r="L31" s="73">
        <v>90.6</v>
      </c>
      <c r="M31" s="93">
        <f>L31-I31</f>
        <v>-1.2032786885245912</v>
      </c>
      <c r="N31" s="42"/>
      <c r="O31" s="1"/>
      <c r="P31" s="51"/>
      <c r="Q31" s="1"/>
      <c r="R31" s="1"/>
      <c r="S31" s="52"/>
      <c r="T31" s="52"/>
    </row>
    <row r="32" spans="2:20">
      <c r="B32" s="153"/>
      <c r="C32" s="37">
        <v>28</v>
      </c>
      <c r="D32" s="38" t="s">
        <v>174</v>
      </c>
      <c r="E32" s="19" t="s">
        <v>178</v>
      </c>
      <c r="F32" s="1"/>
      <c r="G32" s="4">
        <v>41976.651388888888</v>
      </c>
      <c r="H32" s="42">
        <v>234</v>
      </c>
      <c r="I32" s="11">
        <f t="shared" si="1"/>
        <v>95.901639344262293</v>
      </c>
      <c r="J32" s="90">
        <v>41976</v>
      </c>
      <c r="K32" s="42">
        <v>233</v>
      </c>
      <c r="L32" s="73">
        <v>95.5</v>
      </c>
      <c r="M32" s="11">
        <f t="shared" ref="M32:M52" si="2">L32-I32</f>
        <v>-0.40163934426229275</v>
      </c>
      <c r="N32" s="42"/>
      <c r="O32" s="1"/>
      <c r="P32" s="51"/>
      <c r="Q32" s="1"/>
      <c r="R32" s="1"/>
      <c r="S32" s="52"/>
      <c r="T32" s="52"/>
    </row>
    <row r="33" spans="2:20">
      <c r="B33" s="153"/>
      <c r="C33" s="37">
        <v>29</v>
      </c>
      <c r="D33" s="38" t="s">
        <v>174</v>
      </c>
      <c r="E33" s="19" t="s">
        <v>179</v>
      </c>
      <c r="F33" s="1"/>
      <c r="G33" s="4">
        <v>41976.73333333333</v>
      </c>
      <c r="H33" s="42">
        <v>234</v>
      </c>
      <c r="I33" s="11">
        <f t="shared" si="1"/>
        <v>95.901639344262293</v>
      </c>
      <c r="J33" s="90">
        <v>41976</v>
      </c>
      <c r="K33" s="42">
        <v>233</v>
      </c>
      <c r="L33" s="73">
        <v>95.5</v>
      </c>
      <c r="M33" s="11">
        <f t="shared" si="2"/>
        <v>-0.40163934426229275</v>
      </c>
      <c r="N33" s="42" t="s">
        <v>311</v>
      </c>
      <c r="O33" s="1" t="s">
        <v>313</v>
      </c>
      <c r="P33" s="51"/>
      <c r="Q33" s="1"/>
      <c r="R33" s="1"/>
      <c r="S33" s="52"/>
      <c r="T33" s="52"/>
    </row>
    <row r="34" spans="2:20">
      <c r="B34" s="153"/>
      <c r="C34" s="37">
        <v>30</v>
      </c>
      <c r="D34" s="38" t="s">
        <v>174</v>
      </c>
      <c r="E34" s="19" t="s">
        <v>180</v>
      </c>
      <c r="F34" s="1"/>
      <c r="G34" s="4">
        <v>41975.393055555556</v>
      </c>
      <c r="H34" s="42">
        <v>235</v>
      </c>
      <c r="I34" s="11">
        <f t="shared" si="1"/>
        <v>96.311475409836063</v>
      </c>
      <c r="J34" s="90">
        <v>41975</v>
      </c>
      <c r="K34" s="42">
        <v>232</v>
      </c>
      <c r="L34" s="73">
        <v>95.1</v>
      </c>
      <c r="M34" s="11">
        <f t="shared" si="2"/>
        <v>-1.2114754098360692</v>
      </c>
      <c r="N34" s="42"/>
      <c r="O34" s="1"/>
      <c r="P34" s="51"/>
      <c r="Q34" s="1"/>
      <c r="R34" s="1"/>
      <c r="S34" s="52"/>
      <c r="T34" s="52"/>
    </row>
    <row r="35" spans="2:20">
      <c r="B35" s="153"/>
      <c r="C35" s="37">
        <v>31</v>
      </c>
      <c r="D35" s="38" t="s">
        <v>174</v>
      </c>
      <c r="E35" s="19" t="s">
        <v>181</v>
      </c>
      <c r="F35" s="1"/>
      <c r="G35" s="4">
        <v>41974.690972222219</v>
      </c>
      <c r="H35" s="42">
        <v>235</v>
      </c>
      <c r="I35" s="11">
        <f t="shared" si="1"/>
        <v>96.311475409836063</v>
      </c>
      <c r="J35" s="90">
        <v>41974</v>
      </c>
      <c r="K35" s="42">
        <v>231</v>
      </c>
      <c r="L35" s="73">
        <v>94.7</v>
      </c>
      <c r="M35" s="83">
        <f t="shared" si="2"/>
        <v>-1.6114754098360606</v>
      </c>
      <c r="N35" s="42" t="s">
        <v>311</v>
      </c>
      <c r="O35" s="1" t="s">
        <v>313</v>
      </c>
      <c r="P35" s="51"/>
      <c r="Q35" s="1"/>
      <c r="R35" s="1"/>
      <c r="S35" s="52"/>
      <c r="T35" s="52"/>
    </row>
    <row r="36" spans="2:20">
      <c r="B36" s="153"/>
      <c r="C36" s="37">
        <v>32</v>
      </c>
      <c r="D36" s="38" t="s">
        <v>174</v>
      </c>
      <c r="E36" s="19" t="s">
        <v>182</v>
      </c>
      <c r="F36" s="1"/>
      <c r="G36" s="4">
        <v>41974.60833333333</v>
      </c>
      <c r="H36" s="42">
        <v>233</v>
      </c>
      <c r="I36" s="11">
        <f t="shared" si="1"/>
        <v>95.491803278688522</v>
      </c>
      <c r="J36" s="90">
        <v>41974</v>
      </c>
      <c r="K36" s="42">
        <v>229</v>
      </c>
      <c r="L36" s="73">
        <v>93.9</v>
      </c>
      <c r="M36" s="11">
        <f t="shared" si="2"/>
        <v>-1.5918032786885163</v>
      </c>
      <c r="N36" s="42" t="s">
        <v>311</v>
      </c>
      <c r="O36" s="1" t="s">
        <v>313</v>
      </c>
      <c r="P36" s="51"/>
      <c r="Q36" s="1"/>
      <c r="R36" s="1"/>
      <c r="S36" s="52"/>
      <c r="T36" s="52"/>
    </row>
    <row r="37" spans="2:20">
      <c r="B37" s="153"/>
      <c r="C37" s="37">
        <v>33</v>
      </c>
      <c r="D37" s="38" t="s">
        <v>174</v>
      </c>
      <c r="E37" s="19" t="s">
        <v>183</v>
      </c>
      <c r="F37" s="1"/>
      <c r="G37" s="4">
        <v>41974.503472222219</v>
      </c>
      <c r="H37" s="42">
        <v>234</v>
      </c>
      <c r="I37" s="11">
        <f t="shared" si="1"/>
        <v>95.901639344262293</v>
      </c>
      <c r="J37" s="90">
        <v>41974</v>
      </c>
      <c r="K37" s="42">
        <v>228</v>
      </c>
      <c r="L37" s="73">
        <v>93.4</v>
      </c>
      <c r="M37" s="11">
        <f t="shared" si="2"/>
        <v>-2.5016393442622871</v>
      </c>
      <c r="N37" s="42" t="s">
        <v>311</v>
      </c>
      <c r="O37" s="1" t="s">
        <v>313</v>
      </c>
      <c r="P37" s="51"/>
      <c r="Q37" s="1"/>
      <c r="R37" s="1"/>
      <c r="S37" s="52"/>
      <c r="T37" s="52"/>
    </row>
    <row r="38" spans="2:20">
      <c r="B38" s="153"/>
      <c r="C38" s="37">
        <v>34</v>
      </c>
      <c r="D38" s="38" t="s">
        <v>174</v>
      </c>
      <c r="E38" s="19" t="s">
        <v>184</v>
      </c>
      <c r="F38" s="1"/>
      <c r="G38" s="4">
        <v>41974.421527777777</v>
      </c>
      <c r="H38" s="42">
        <v>226</v>
      </c>
      <c r="I38" s="11">
        <f t="shared" si="1"/>
        <v>92.622950819672127</v>
      </c>
      <c r="J38" s="90">
        <v>41974</v>
      </c>
      <c r="K38" s="42">
        <v>222</v>
      </c>
      <c r="L38" s="73">
        <v>91</v>
      </c>
      <c r="M38" s="11">
        <f t="shared" si="2"/>
        <v>-1.622950819672127</v>
      </c>
      <c r="N38" s="42" t="s">
        <v>311</v>
      </c>
      <c r="O38" s="1" t="s">
        <v>313</v>
      </c>
      <c r="P38" s="51"/>
      <c r="Q38" s="1"/>
      <c r="R38" s="1"/>
      <c r="S38" s="52"/>
      <c r="T38" s="52"/>
    </row>
    <row r="39" spans="2:20">
      <c r="B39" s="153"/>
      <c r="C39" s="37">
        <v>35</v>
      </c>
      <c r="D39" s="38" t="s">
        <v>174</v>
      </c>
      <c r="E39" s="19" t="s">
        <v>185</v>
      </c>
      <c r="F39" s="1"/>
      <c r="G39" s="4">
        <v>41971.647916666669</v>
      </c>
      <c r="H39" s="42">
        <v>226</v>
      </c>
      <c r="I39" s="11">
        <f t="shared" si="1"/>
        <v>92.622950819672127</v>
      </c>
      <c r="J39" s="90">
        <v>41971</v>
      </c>
      <c r="K39" s="42">
        <v>223</v>
      </c>
      <c r="L39" s="73">
        <v>91.4</v>
      </c>
      <c r="M39" s="11">
        <f t="shared" si="2"/>
        <v>-1.2229508196721213</v>
      </c>
      <c r="N39" s="42"/>
      <c r="O39" s="1"/>
      <c r="P39" s="51"/>
      <c r="Q39" s="1"/>
      <c r="R39" s="1"/>
      <c r="S39" s="52"/>
      <c r="T39" s="52"/>
    </row>
    <row r="40" spans="2:20">
      <c r="B40" s="153"/>
      <c r="C40" s="37">
        <v>36</v>
      </c>
      <c r="D40" s="38" t="s">
        <v>174</v>
      </c>
      <c r="E40" s="19" t="s">
        <v>186</v>
      </c>
      <c r="F40" s="1"/>
      <c r="G40" s="4">
        <v>41971.561111111114</v>
      </c>
      <c r="H40" s="42">
        <v>222</v>
      </c>
      <c r="I40" s="11">
        <f t="shared" si="1"/>
        <v>90.983606557377044</v>
      </c>
      <c r="J40" s="90">
        <v>41971</v>
      </c>
      <c r="K40" s="42">
        <v>219</v>
      </c>
      <c r="L40" s="73">
        <v>89.8</v>
      </c>
      <c r="M40" s="11">
        <f t="shared" si="2"/>
        <v>-1.1836065573770469</v>
      </c>
      <c r="N40" s="42"/>
      <c r="O40" s="1"/>
      <c r="P40" s="51"/>
      <c r="Q40" s="1"/>
      <c r="R40" s="1"/>
      <c r="S40" s="52"/>
      <c r="T40" s="52"/>
    </row>
    <row r="41" spans="2:20">
      <c r="B41" s="153"/>
      <c r="C41" s="37">
        <v>37</v>
      </c>
      <c r="D41" s="38" t="s">
        <v>174</v>
      </c>
      <c r="E41" s="19" t="s">
        <v>187</v>
      </c>
      <c r="F41" s="1"/>
      <c r="G41" s="4">
        <v>41971.476388888892</v>
      </c>
      <c r="H41" s="42">
        <v>208</v>
      </c>
      <c r="I41" s="11">
        <f t="shared" si="1"/>
        <v>85.245901639344268</v>
      </c>
      <c r="J41" s="90">
        <v>41971</v>
      </c>
      <c r="K41" s="42">
        <v>204</v>
      </c>
      <c r="L41" s="73">
        <v>83.6</v>
      </c>
      <c r="M41" s="11">
        <f t="shared" si="2"/>
        <v>-1.6459016393442738</v>
      </c>
      <c r="N41" s="42" t="s">
        <v>311</v>
      </c>
      <c r="O41" s="33" t="s">
        <v>314</v>
      </c>
      <c r="P41" s="51"/>
      <c r="Q41" s="1"/>
      <c r="R41" s="1"/>
      <c r="S41" s="52"/>
      <c r="T41" s="52"/>
    </row>
    <row r="42" spans="2:20">
      <c r="B42" s="153"/>
      <c r="C42" s="37">
        <v>38</v>
      </c>
      <c r="D42" s="38" t="s">
        <v>174</v>
      </c>
      <c r="E42" s="19" t="s">
        <v>188</v>
      </c>
      <c r="F42" s="1"/>
      <c r="G42" s="4">
        <v>41971.39166666667</v>
      </c>
      <c r="H42" s="42">
        <v>223</v>
      </c>
      <c r="I42" s="11">
        <f t="shared" si="1"/>
        <v>91.393442622950815</v>
      </c>
      <c r="J42" s="90">
        <v>41971</v>
      </c>
      <c r="K42" s="42">
        <v>219</v>
      </c>
      <c r="L42" s="73">
        <v>89.8</v>
      </c>
      <c r="M42" s="11">
        <f t="shared" si="2"/>
        <v>-1.5934426229508176</v>
      </c>
      <c r="N42" s="42"/>
      <c r="O42" s="1"/>
      <c r="P42" s="51"/>
      <c r="Q42" s="1"/>
      <c r="R42" s="1"/>
      <c r="S42" s="52"/>
      <c r="T42" s="52"/>
    </row>
    <row r="43" spans="2:20">
      <c r="B43" s="153"/>
      <c r="C43" s="37">
        <v>39</v>
      </c>
      <c r="D43" s="38" t="s">
        <v>174</v>
      </c>
      <c r="E43" s="19" t="s">
        <v>189</v>
      </c>
      <c r="F43" s="1"/>
      <c r="G43" s="4">
        <v>41970.694444444445</v>
      </c>
      <c r="H43" s="42">
        <v>224</v>
      </c>
      <c r="I43" s="11">
        <f t="shared" si="1"/>
        <v>91.803278688524586</v>
      </c>
      <c r="J43" s="90">
        <v>41970</v>
      </c>
      <c r="K43" s="42">
        <v>220</v>
      </c>
      <c r="L43" s="73">
        <v>90.2</v>
      </c>
      <c r="M43" s="11">
        <f t="shared" si="2"/>
        <v>-1.6032786885245827</v>
      </c>
      <c r="N43" s="42"/>
      <c r="O43" s="1"/>
      <c r="P43" s="51"/>
      <c r="Q43" s="1"/>
      <c r="R43" s="1"/>
      <c r="S43" s="52"/>
      <c r="T43" s="52"/>
    </row>
    <row r="44" spans="2:20">
      <c r="B44" s="153"/>
      <c r="C44" s="37">
        <v>40</v>
      </c>
      <c r="D44" s="38" t="s">
        <v>174</v>
      </c>
      <c r="E44" s="19" t="s">
        <v>190</v>
      </c>
      <c r="F44" s="1"/>
      <c r="G44" s="4">
        <v>41970.611111111109</v>
      </c>
      <c r="H44" s="42">
        <v>219</v>
      </c>
      <c r="I44" s="11">
        <f t="shared" si="1"/>
        <v>89.754098360655732</v>
      </c>
      <c r="J44" s="90">
        <v>41970</v>
      </c>
      <c r="K44" s="42">
        <v>216</v>
      </c>
      <c r="L44" s="73">
        <v>88.5</v>
      </c>
      <c r="M44" s="11">
        <f t="shared" si="2"/>
        <v>-1.2540983606557319</v>
      </c>
      <c r="N44" s="42"/>
      <c r="O44" s="1"/>
      <c r="P44" s="51"/>
      <c r="Q44" s="1"/>
      <c r="R44" s="1"/>
      <c r="S44" s="52"/>
      <c r="T44" s="52"/>
    </row>
    <row r="45" spans="2:20">
      <c r="B45" s="153"/>
      <c r="C45" s="37">
        <v>41</v>
      </c>
      <c r="D45" s="38" t="s">
        <v>174</v>
      </c>
      <c r="E45" s="19" t="s">
        <v>191</v>
      </c>
      <c r="F45" s="1"/>
      <c r="G45" s="4">
        <v>41970.5</v>
      </c>
      <c r="H45" s="42">
        <v>223</v>
      </c>
      <c r="I45" s="11">
        <f t="shared" si="1"/>
        <v>91.393442622950815</v>
      </c>
      <c r="J45" s="90">
        <v>41970</v>
      </c>
      <c r="K45" s="42">
        <v>222</v>
      </c>
      <c r="L45" s="73">
        <v>91</v>
      </c>
      <c r="M45" s="11">
        <f t="shared" si="2"/>
        <v>-0.39344262295081478</v>
      </c>
      <c r="N45" s="42"/>
      <c r="O45" s="1"/>
      <c r="P45" s="51"/>
      <c r="Q45" s="1"/>
      <c r="R45" s="1"/>
      <c r="S45" s="52"/>
      <c r="T45" s="52"/>
    </row>
    <row r="46" spans="2:20">
      <c r="B46" s="153"/>
      <c r="C46" s="37">
        <v>42</v>
      </c>
      <c r="D46" s="38" t="s">
        <v>174</v>
      </c>
      <c r="E46" s="19" t="s">
        <v>192</v>
      </c>
      <c r="F46" s="1"/>
      <c r="G46" s="4">
        <v>41970.413194444445</v>
      </c>
      <c r="H46" s="42">
        <v>198</v>
      </c>
      <c r="I46" s="11">
        <f t="shared" si="1"/>
        <v>81.147540983606561</v>
      </c>
      <c r="J46" s="90">
        <v>41970</v>
      </c>
      <c r="K46" s="42">
        <v>195</v>
      </c>
      <c r="L46" s="73">
        <v>79.900000000000006</v>
      </c>
      <c r="M46" s="11">
        <f t="shared" si="2"/>
        <v>-1.2475409836065552</v>
      </c>
      <c r="N46" s="42"/>
      <c r="O46" s="1"/>
      <c r="P46" s="51"/>
      <c r="Q46" s="1"/>
      <c r="R46" s="1"/>
      <c r="S46" s="52"/>
      <c r="T46" s="52"/>
    </row>
    <row r="47" spans="2:20">
      <c r="B47" s="153"/>
      <c r="C47" s="37">
        <v>43</v>
      </c>
      <c r="D47" s="38" t="s">
        <v>174</v>
      </c>
      <c r="E47" s="19" t="s">
        <v>193</v>
      </c>
      <c r="F47" s="1"/>
      <c r="G47" s="4">
        <v>41969.744444444441</v>
      </c>
      <c r="H47" s="42">
        <v>219</v>
      </c>
      <c r="I47" s="11">
        <f t="shared" si="1"/>
        <v>89.754098360655732</v>
      </c>
      <c r="J47" s="90">
        <v>41969</v>
      </c>
      <c r="K47" s="42">
        <v>218</v>
      </c>
      <c r="L47" s="73">
        <v>89.3</v>
      </c>
      <c r="M47" s="11">
        <f t="shared" si="2"/>
        <v>-0.45409836065573472</v>
      </c>
      <c r="N47" s="42"/>
      <c r="O47" s="1"/>
      <c r="P47" s="51"/>
      <c r="Q47" s="1"/>
      <c r="R47" s="1"/>
      <c r="S47" s="52"/>
      <c r="T47" s="52"/>
    </row>
    <row r="48" spans="2:20">
      <c r="B48" s="153"/>
      <c r="C48" s="37">
        <v>44</v>
      </c>
      <c r="D48" s="38" t="s">
        <v>174</v>
      </c>
      <c r="E48" s="19" t="s">
        <v>283</v>
      </c>
      <c r="F48" s="1"/>
      <c r="G48" s="4">
        <v>41969.658333333333</v>
      </c>
      <c r="H48" s="42">
        <v>232</v>
      </c>
      <c r="I48" s="11">
        <f t="shared" si="1"/>
        <v>95.081967213114751</v>
      </c>
      <c r="J48" s="90">
        <v>41969</v>
      </c>
      <c r="K48" s="42">
        <v>229</v>
      </c>
      <c r="L48" s="73">
        <v>93.9</v>
      </c>
      <c r="M48" s="11">
        <f t="shared" si="2"/>
        <v>-1.1819672131147456</v>
      </c>
      <c r="N48" s="42"/>
      <c r="O48" s="1"/>
      <c r="P48" s="51"/>
      <c r="Q48" s="1"/>
      <c r="R48" s="1"/>
      <c r="S48" s="52"/>
      <c r="T48" s="52"/>
    </row>
    <row r="49" spans="2:20">
      <c r="B49" s="153"/>
      <c r="C49" s="37">
        <v>45</v>
      </c>
      <c r="D49" s="38" t="s">
        <v>174</v>
      </c>
      <c r="E49" s="19" t="s">
        <v>194</v>
      </c>
      <c r="F49" s="1"/>
      <c r="G49" s="4">
        <v>41969.572916666664</v>
      </c>
      <c r="H49" s="42">
        <v>232</v>
      </c>
      <c r="I49" s="11">
        <f t="shared" si="1"/>
        <v>95.081967213114751</v>
      </c>
      <c r="J49" s="90">
        <v>41969</v>
      </c>
      <c r="K49" s="42">
        <v>231</v>
      </c>
      <c r="L49" s="73">
        <v>94.7</v>
      </c>
      <c r="M49" s="11">
        <f t="shared" si="2"/>
        <v>-0.38196721311474846</v>
      </c>
      <c r="N49" s="42"/>
      <c r="O49" s="1"/>
      <c r="P49" s="51"/>
      <c r="Q49" s="1"/>
      <c r="R49" s="1"/>
      <c r="S49" s="52"/>
      <c r="T49" s="52"/>
    </row>
    <row r="50" spans="2:20">
      <c r="B50" s="153"/>
      <c r="C50" s="37">
        <v>46</v>
      </c>
      <c r="D50" s="38" t="s">
        <v>174</v>
      </c>
      <c r="E50" s="19" t="s">
        <v>195</v>
      </c>
      <c r="F50" s="1"/>
      <c r="G50" s="4">
        <v>41969.490972222222</v>
      </c>
      <c r="H50" s="42">
        <v>231</v>
      </c>
      <c r="I50" s="11">
        <f t="shared" si="1"/>
        <v>94.672131147540981</v>
      </c>
      <c r="J50" s="90">
        <v>41969</v>
      </c>
      <c r="K50" s="42">
        <v>227</v>
      </c>
      <c r="L50" s="73">
        <v>93</v>
      </c>
      <c r="M50" s="11">
        <f t="shared" si="2"/>
        <v>-1.6721311475409806</v>
      </c>
      <c r="N50" s="42"/>
      <c r="O50" s="1"/>
      <c r="P50" s="51"/>
      <c r="Q50" s="1"/>
      <c r="R50" s="1"/>
      <c r="S50" s="52"/>
      <c r="T50" s="52"/>
    </row>
    <row r="51" spans="2:20">
      <c r="B51" s="153"/>
      <c r="C51" s="37">
        <v>47</v>
      </c>
      <c r="D51" s="38" t="s">
        <v>174</v>
      </c>
      <c r="E51" s="19" t="s">
        <v>196</v>
      </c>
      <c r="F51" s="1"/>
      <c r="G51" s="4">
        <v>41969.4</v>
      </c>
      <c r="H51" s="42">
        <v>232</v>
      </c>
      <c r="I51" s="11">
        <f t="shared" si="1"/>
        <v>95.081967213114751</v>
      </c>
      <c r="J51" s="90">
        <v>41969</v>
      </c>
      <c r="K51" s="42">
        <v>232</v>
      </c>
      <c r="L51" s="73">
        <v>95.1</v>
      </c>
      <c r="M51" s="11">
        <f t="shared" si="2"/>
        <v>1.8032786885243013E-2</v>
      </c>
      <c r="N51" s="42"/>
      <c r="O51" s="1"/>
      <c r="P51" s="53"/>
      <c r="Q51" s="57"/>
      <c r="R51" s="1"/>
      <c r="S51" s="52"/>
      <c r="T51" s="52"/>
    </row>
    <row r="52" spans="2:20">
      <c r="B52" s="154"/>
      <c r="C52" s="43">
        <v>48</v>
      </c>
      <c r="D52" s="44" t="s">
        <v>174</v>
      </c>
      <c r="E52" s="18" t="s">
        <v>197</v>
      </c>
      <c r="F52" s="2"/>
      <c r="G52" s="5">
        <v>41968.635416666664</v>
      </c>
      <c r="H52" s="46">
        <v>229</v>
      </c>
      <c r="I52" s="45">
        <f t="shared" si="1"/>
        <v>93.852459016393439</v>
      </c>
      <c r="J52" s="91">
        <v>41968</v>
      </c>
      <c r="K52" s="46">
        <v>229</v>
      </c>
      <c r="L52" s="74">
        <v>93.9</v>
      </c>
      <c r="M52" s="45">
        <f t="shared" si="2"/>
        <v>4.7540983606566556E-2</v>
      </c>
      <c r="N52" s="46"/>
      <c r="O52" s="2"/>
      <c r="P52" s="58">
        <f>AVERAGE(L30:L52)</f>
        <v>91.530434782608694</v>
      </c>
      <c r="Q52" s="59">
        <f>SUM(K30:K52)</f>
        <v>5136</v>
      </c>
      <c r="R52" s="58">
        <f>MAX(L30:L52)</f>
        <v>95.5</v>
      </c>
      <c r="S52" s="60">
        <f>MIN(L30:L52)</f>
        <v>79.900000000000006</v>
      </c>
      <c r="T52" s="60">
        <f>AVERAGE(M30:M52)</f>
        <v>-1.1103349964362044</v>
      </c>
    </row>
    <row r="53" spans="2:20">
      <c r="B53" s="146" t="s">
        <v>202</v>
      </c>
      <c r="C53" s="39">
        <v>49</v>
      </c>
      <c r="D53" s="40" t="s">
        <v>199</v>
      </c>
      <c r="E53" s="17" t="s">
        <v>201</v>
      </c>
      <c r="F53" s="3"/>
      <c r="G53" s="6">
        <v>42129.559027777781</v>
      </c>
      <c r="H53" s="41">
        <v>219</v>
      </c>
      <c r="I53" s="10">
        <v>89.8</v>
      </c>
      <c r="J53" s="89">
        <v>42129</v>
      </c>
      <c r="K53" s="41">
        <v>217</v>
      </c>
      <c r="L53" s="72">
        <v>88.9</v>
      </c>
      <c r="M53" s="11">
        <f t="shared" ref="M53:M54" si="3">L53-I53</f>
        <v>-0.89999999999999147</v>
      </c>
      <c r="N53" s="41" t="s">
        <v>311</v>
      </c>
      <c r="O53" s="33" t="s">
        <v>314</v>
      </c>
      <c r="P53" s="51"/>
      <c r="Q53" s="1"/>
      <c r="R53" s="1"/>
      <c r="S53" s="52"/>
      <c r="T53" s="52"/>
    </row>
    <row r="54" spans="2:20">
      <c r="B54" s="154"/>
      <c r="C54" s="43">
        <v>50</v>
      </c>
      <c r="D54" s="44" t="s">
        <v>199</v>
      </c>
      <c r="E54" s="18" t="s">
        <v>200</v>
      </c>
      <c r="F54" s="2"/>
      <c r="G54" s="5">
        <v>42129.46597222222</v>
      </c>
      <c r="H54" s="46">
        <v>235</v>
      </c>
      <c r="I54" s="45">
        <v>96.3</v>
      </c>
      <c r="J54" s="91">
        <v>42129</v>
      </c>
      <c r="K54" s="46">
        <v>234</v>
      </c>
      <c r="L54" s="74">
        <v>95.9</v>
      </c>
      <c r="M54" s="45">
        <f t="shared" si="3"/>
        <v>-0.39999999999999147</v>
      </c>
      <c r="N54" s="46" t="s">
        <v>311</v>
      </c>
      <c r="O54" s="36" t="s">
        <v>314</v>
      </c>
      <c r="P54" s="58">
        <f>AVERAGE(L53:L54)</f>
        <v>92.4</v>
      </c>
      <c r="Q54" s="59">
        <f>SUM(K53:K54)</f>
        <v>451</v>
      </c>
      <c r="R54" s="58">
        <f>MAX(L53:L54)</f>
        <v>95.9</v>
      </c>
      <c r="S54" s="60">
        <f>MIN(L53:L54)</f>
        <v>88.9</v>
      </c>
      <c r="T54" s="60">
        <f>AVERAGE(M53:M54)</f>
        <v>-0.64999999999999147</v>
      </c>
    </row>
    <row r="55" spans="2:20">
      <c r="B55" s="146" t="s">
        <v>169</v>
      </c>
      <c r="C55" s="39">
        <v>51</v>
      </c>
      <c r="D55" s="40" t="s">
        <v>203</v>
      </c>
      <c r="E55" s="17" t="s">
        <v>205</v>
      </c>
      <c r="F55" s="3"/>
      <c r="G55" s="6"/>
      <c r="H55" s="41">
        <v>227</v>
      </c>
      <c r="I55" s="10">
        <v>93</v>
      </c>
      <c r="J55" s="89">
        <v>42135</v>
      </c>
      <c r="K55" s="41">
        <v>222</v>
      </c>
      <c r="L55" s="72">
        <v>91</v>
      </c>
      <c r="M55" s="11">
        <f>L55-I55</f>
        <v>-2</v>
      </c>
      <c r="N55" s="41" t="s">
        <v>311</v>
      </c>
      <c r="O55" s="3"/>
      <c r="P55" s="51"/>
      <c r="Q55" s="1"/>
      <c r="R55" s="1"/>
      <c r="S55" s="52"/>
      <c r="T55" s="52"/>
    </row>
    <row r="56" spans="2:20">
      <c r="B56" s="147"/>
      <c r="C56" s="37">
        <v>52</v>
      </c>
      <c r="D56" s="38" t="s">
        <v>203</v>
      </c>
      <c r="E56" s="19" t="s">
        <v>206</v>
      </c>
      <c r="F56" s="1"/>
      <c r="G56" s="4"/>
      <c r="H56" s="42">
        <v>233</v>
      </c>
      <c r="I56" s="11">
        <v>95.5</v>
      </c>
      <c r="J56" s="90">
        <v>42135</v>
      </c>
      <c r="K56" s="42">
        <v>223</v>
      </c>
      <c r="L56" s="95">
        <v>91.4</v>
      </c>
      <c r="M56" s="93">
        <f>L56-I56</f>
        <v>-4.0999999999999943</v>
      </c>
      <c r="N56" s="42" t="s">
        <v>311</v>
      </c>
      <c r="O56" s="1"/>
      <c r="P56" s="51"/>
      <c r="Q56" s="1"/>
      <c r="R56" s="1"/>
      <c r="S56" s="52"/>
      <c r="T56" s="52"/>
    </row>
    <row r="57" spans="2:20">
      <c r="B57" s="147"/>
      <c r="C57" s="37">
        <v>53</v>
      </c>
      <c r="D57" s="38" t="s">
        <v>203</v>
      </c>
      <c r="E57" s="19" t="s">
        <v>229</v>
      </c>
      <c r="F57" s="1"/>
      <c r="G57" s="1"/>
      <c r="H57" s="42">
        <v>223</v>
      </c>
      <c r="I57" s="11">
        <v>91.4</v>
      </c>
      <c r="J57" s="90">
        <v>42135</v>
      </c>
      <c r="K57" s="42">
        <v>220</v>
      </c>
      <c r="L57" s="73">
        <v>90.2</v>
      </c>
      <c r="M57" s="11">
        <f t="shared" ref="M57:M79" si="4">L57-I57</f>
        <v>-1.2000000000000028</v>
      </c>
      <c r="N57" s="42" t="s">
        <v>311</v>
      </c>
      <c r="O57" s="1"/>
      <c r="P57" s="51"/>
      <c r="Q57" s="1"/>
      <c r="R57" s="1"/>
      <c r="S57" s="52"/>
      <c r="T57" s="52"/>
    </row>
    <row r="58" spans="2:20">
      <c r="B58" s="147"/>
      <c r="C58" s="37">
        <v>54</v>
      </c>
      <c r="D58" s="38" t="s">
        <v>203</v>
      </c>
      <c r="E58" s="19" t="s">
        <v>207</v>
      </c>
      <c r="F58" s="1"/>
      <c r="G58" s="1"/>
      <c r="H58" s="42">
        <v>231</v>
      </c>
      <c r="I58" s="11">
        <v>94.7</v>
      </c>
      <c r="J58" s="90">
        <v>42136</v>
      </c>
      <c r="K58" s="42">
        <v>229</v>
      </c>
      <c r="L58" s="73">
        <v>93.9</v>
      </c>
      <c r="M58" s="11">
        <f t="shared" si="4"/>
        <v>-0.79999999999999716</v>
      </c>
      <c r="N58" s="42" t="s">
        <v>311</v>
      </c>
      <c r="O58" s="1"/>
      <c r="P58" s="51"/>
      <c r="Q58" s="1"/>
      <c r="R58" s="1"/>
      <c r="S58" s="52"/>
      <c r="T58" s="52"/>
    </row>
    <row r="59" spans="2:20">
      <c r="B59" s="147"/>
      <c r="C59" s="37">
        <v>55</v>
      </c>
      <c r="D59" s="38" t="s">
        <v>203</v>
      </c>
      <c r="E59" s="19" t="s">
        <v>208</v>
      </c>
      <c r="F59" s="1"/>
      <c r="G59" s="1"/>
      <c r="H59" s="42">
        <v>221</v>
      </c>
      <c r="I59" s="11">
        <v>90.6</v>
      </c>
      <c r="J59" s="90">
        <v>42136</v>
      </c>
      <c r="K59" s="42">
        <v>215</v>
      </c>
      <c r="L59" s="73">
        <v>88.1</v>
      </c>
      <c r="M59" s="11">
        <f t="shared" si="4"/>
        <v>-2.5</v>
      </c>
      <c r="N59" s="42" t="s">
        <v>311</v>
      </c>
      <c r="O59" s="1"/>
      <c r="P59" s="51"/>
      <c r="Q59" s="1"/>
      <c r="R59" s="1"/>
      <c r="S59" s="52"/>
      <c r="T59" s="52"/>
    </row>
    <row r="60" spans="2:20">
      <c r="B60" s="147"/>
      <c r="C60" s="37">
        <v>56</v>
      </c>
      <c r="D60" s="38" t="s">
        <v>203</v>
      </c>
      <c r="E60" s="19" t="s">
        <v>209</v>
      </c>
      <c r="F60" s="1"/>
      <c r="G60" s="1"/>
      <c r="H60" s="42">
        <v>224</v>
      </c>
      <c r="I60" s="11">
        <v>91.8</v>
      </c>
      <c r="J60" s="90">
        <v>42137</v>
      </c>
      <c r="K60" s="42">
        <v>217</v>
      </c>
      <c r="L60" s="73">
        <v>88.9</v>
      </c>
      <c r="M60" s="83">
        <f t="shared" si="4"/>
        <v>-2.8999999999999915</v>
      </c>
      <c r="N60" s="42" t="s">
        <v>311</v>
      </c>
      <c r="O60" s="1"/>
      <c r="P60" s="51"/>
      <c r="Q60" s="1"/>
      <c r="R60" s="1"/>
      <c r="S60" s="52"/>
      <c r="T60" s="52"/>
    </row>
    <row r="61" spans="2:20">
      <c r="B61" s="147"/>
      <c r="C61" s="37">
        <v>57</v>
      </c>
      <c r="D61" s="38" t="s">
        <v>203</v>
      </c>
      <c r="E61" s="23" t="s">
        <v>228</v>
      </c>
      <c r="F61" s="1"/>
      <c r="G61" s="1"/>
      <c r="H61" s="42">
        <v>233</v>
      </c>
      <c r="I61" s="11">
        <v>95.5</v>
      </c>
      <c r="J61" s="90">
        <v>42137</v>
      </c>
      <c r="K61" s="42">
        <v>226</v>
      </c>
      <c r="L61" s="73">
        <v>92.6</v>
      </c>
      <c r="M61" s="11">
        <f t="shared" si="4"/>
        <v>-2.9000000000000057</v>
      </c>
      <c r="N61" s="42" t="s">
        <v>311</v>
      </c>
      <c r="O61" s="1"/>
      <c r="P61" s="51"/>
      <c r="Q61" s="1"/>
      <c r="R61" s="1"/>
      <c r="S61" s="52"/>
      <c r="T61" s="52"/>
    </row>
    <row r="62" spans="2:20">
      <c r="B62" s="147"/>
      <c r="C62" s="37">
        <v>58</v>
      </c>
      <c r="D62" s="38" t="s">
        <v>203</v>
      </c>
      <c r="E62" s="19" t="s">
        <v>210</v>
      </c>
      <c r="F62" s="1"/>
      <c r="G62" s="1"/>
      <c r="H62" s="42">
        <v>237</v>
      </c>
      <c r="I62" s="11">
        <v>97.1</v>
      </c>
      <c r="J62" s="90">
        <v>42137</v>
      </c>
      <c r="K62" s="42">
        <v>231</v>
      </c>
      <c r="L62" s="73">
        <v>94.7</v>
      </c>
      <c r="M62" s="11">
        <f t="shared" si="4"/>
        <v>-2.3999999999999915</v>
      </c>
      <c r="N62" s="42" t="s">
        <v>311</v>
      </c>
      <c r="O62" s="1"/>
      <c r="P62" s="51"/>
      <c r="Q62" s="1"/>
      <c r="R62" s="1"/>
      <c r="S62" s="52"/>
      <c r="T62" s="52"/>
    </row>
    <row r="63" spans="2:20">
      <c r="B63" s="147"/>
      <c r="C63" s="37">
        <v>59</v>
      </c>
      <c r="D63" s="38" t="s">
        <v>203</v>
      </c>
      <c r="E63" s="19" t="s">
        <v>211</v>
      </c>
      <c r="F63" s="1"/>
      <c r="G63" s="1"/>
      <c r="H63" s="42">
        <v>230</v>
      </c>
      <c r="I63" s="11">
        <v>94.3</v>
      </c>
      <c r="J63" s="90">
        <v>42142</v>
      </c>
      <c r="K63" s="42">
        <v>228</v>
      </c>
      <c r="L63" s="73">
        <v>93.4</v>
      </c>
      <c r="M63" s="11">
        <f t="shared" si="4"/>
        <v>-0.89999999999999147</v>
      </c>
      <c r="N63" s="42" t="s">
        <v>311</v>
      </c>
      <c r="O63" s="1"/>
      <c r="P63" s="51"/>
      <c r="Q63" s="1"/>
      <c r="R63" s="1"/>
      <c r="S63" s="52"/>
      <c r="T63" s="52"/>
    </row>
    <row r="64" spans="2:20">
      <c r="B64" s="147"/>
      <c r="C64" s="37">
        <v>60</v>
      </c>
      <c r="D64" s="38" t="s">
        <v>203</v>
      </c>
      <c r="E64" s="19" t="s">
        <v>212</v>
      </c>
      <c r="F64" s="1"/>
      <c r="G64" s="1"/>
      <c r="H64" s="42">
        <v>223</v>
      </c>
      <c r="I64" s="11">
        <v>91.4</v>
      </c>
      <c r="J64" s="90">
        <v>42142</v>
      </c>
      <c r="K64" s="42">
        <v>222</v>
      </c>
      <c r="L64" s="73">
        <v>91</v>
      </c>
      <c r="M64" s="11">
        <f t="shared" si="4"/>
        <v>-0.40000000000000568</v>
      </c>
      <c r="N64" s="42" t="s">
        <v>311</v>
      </c>
      <c r="O64" s="1"/>
      <c r="P64" s="51"/>
      <c r="Q64" s="1"/>
      <c r="R64" s="1"/>
      <c r="S64" s="52"/>
      <c r="T64" s="52"/>
    </row>
    <row r="65" spans="2:20">
      <c r="B65" s="147"/>
      <c r="C65" s="37">
        <v>61</v>
      </c>
      <c r="D65" s="38" t="s">
        <v>203</v>
      </c>
      <c r="E65" s="19" t="s">
        <v>213</v>
      </c>
      <c r="F65" s="1"/>
      <c r="G65" s="1"/>
      <c r="H65" s="42">
        <v>234</v>
      </c>
      <c r="I65" s="11">
        <v>95.9</v>
      </c>
      <c r="J65" s="90">
        <v>42142</v>
      </c>
      <c r="K65" s="42">
        <v>230</v>
      </c>
      <c r="L65" s="73">
        <v>94.3</v>
      </c>
      <c r="M65" s="11">
        <f t="shared" si="4"/>
        <v>-1.6000000000000085</v>
      </c>
      <c r="N65" s="42" t="s">
        <v>311</v>
      </c>
      <c r="O65" s="1"/>
      <c r="P65" s="51"/>
      <c r="Q65" s="1"/>
      <c r="R65" s="1"/>
      <c r="S65" s="52"/>
      <c r="T65" s="52"/>
    </row>
    <row r="66" spans="2:20">
      <c r="B66" s="147"/>
      <c r="C66" s="37">
        <v>62</v>
      </c>
      <c r="D66" s="38" t="s">
        <v>203</v>
      </c>
      <c r="E66" s="19" t="s">
        <v>214</v>
      </c>
      <c r="F66" s="1"/>
      <c r="G66" s="1"/>
      <c r="H66" s="42">
        <v>229</v>
      </c>
      <c r="I66" s="11">
        <v>93.9</v>
      </c>
      <c r="J66" s="90">
        <v>42142</v>
      </c>
      <c r="K66" s="42">
        <v>225</v>
      </c>
      <c r="L66" s="73">
        <v>92.2</v>
      </c>
      <c r="M66" s="11">
        <f t="shared" si="4"/>
        <v>-1.7000000000000028</v>
      </c>
      <c r="N66" s="42" t="s">
        <v>311</v>
      </c>
      <c r="O66" s="1"/>
      <c r="P66" s="51"/>
      <c r="Q66" s="1"/>
      <c r="R66" s="1"/>
      <c r="S66" s="52"/>
      <c r="T66" s="52"/>
    </row>
    <row r="67" spans="2:20">
      <c r="B67" s="147"/>
      <c r="C67" s="37">
        <v>63</v>
      </c>
      <c r="D67" s="38" t="s">
        <v>203</v>
      </c>
      <c r="E67" s="19" t="s">
        <v>215</v>
      </c>
      <c r="F67" s="1"/>
      <c r="G67" s="1"/>
      <c r="H67" s="42">
        <v>227</v>
      </c>
      <c r="I67" s="11">
        <v>93</v>
      </c>
      <c r="J67" s="90">
        <v>42142</v>
      </c>
      <c r="K67" s="42">
        <v>221</v>
      </c>
      <c r="L67" s="73">
        <v>90.6</v>
      </c>
      <c r="M67" s="11">
        <f t="shared" si="4"/>
        <v>-2.4000000000000057</v>
      </c>
      <c r="N67" s="42" t="s">
        <v>311</v>
      </c>
      <c r="O67" s="1"/>
      <c r="P67" s="51"/>
      <c r="Q67" s="1"/>
      <c r="R67" s="1"/>
      <c r="S67" s="52"/>
      <c r="T67" s="52"/>
    </row>
    <row r="68" spans="2:20">
      <c r="B68" s="147"/>
      <c r="C68" s="37">
        <v>64</v>
      </c>
      <c r="D68" s="38" t="s">
        <v>203</v>
      </c>
      <c r="E68" s="19" t="s">
        <v>216</v>
      </c>
      <c r="F68" s="1"/>
      <c r="G68" s="1"/>
      <c r="H68" s="42">
        <v>232</v>
      </c>
      <c r="I68" s="11">
        <v>95.1</v>
      </c>
      <c r="J68" s="90">
        <v>42143</v>
      </c>
      <c r="K68" s="42">
        <v>232</v>
      </c>
      <c r="L68" s="80">
        <v>95.1</v>
      </c>
      <c r="M68" s="11">
        <f t="shared" si="4"/>
        <v>0</v>
      </c>
      <c r="N68" s="42" t="s">
        <v>311</v>
      </c>
      <c r="O68" s="1"/>
      <c r="P68" s="51"/>
      <c r="Q68" s="1"/>
      <c r="R68" s="1"/>
      <c r="S68" s="52"/>
      <c r="T68" s="52"/>
    </row>
    <row r="69" spans="2:20">
      <c r="B69" s="147"/>
      <c r="C69" s="37">
        <v>65</v>
      </c>
      <c r="D69" s="38" t="s">
        <v>203</v>
      </c>
      <c r="E69" s="19" t="s">
        <v>217</v>
      </c>
      <c r="F69" s="1"/>
      <c r="G69" s="1"/>
      <c r="H69" s="42">
        <v>226</v>
      </c>
      <c r="I69" s="11">
        <v>92.6</v>
      </c>
      <c r="J69" s="90">
        <v>42143</v>
      </c>
      <c r="K69" s="42">
        <v>223</v>
      </c>
      <c r="L69" s="80">
        <v>91.4</v>
      </c>
      <c r="M69" s="11">
        <f t="shared" si="4"/>
        <v>-1.1999999999999886</v>
      </c>
      <c r="N69" s="42" t="s">
        <v>311</v>
      </c>
      <c r="O69" s="1"/>
      <c r="P69" s="51"/>
      <c r="Q69" s="1"/>
      <c r="R69" s="1"/>
      <c r="S69" s="52"/>
      <c r="T69" s="52"/>
    </row>
    <row r="70" spans="2:20">
      <c r="B70" s="147"/>
      <c r="C70" s="37">
        <v>66</v>
      </c>
      <c r="D70" s="38" t="s">
        <v>203</v>
      </c>
      <c r="E70" s="19" t="s">
        <v>218</v>
      </c>
      <c r="F70" s="1"/>
      <c r="G70" s="1"/>
      <c r="H70" s="42">
        <v>230</v>
      </c>
      <c r="I70" s="11">
        <v>94.3</v>
      </c>
      <c r="J70" s="90">
        <v>42143</v>
      </c>
      <c r="K70" s="42">
        <v>228</v>
      </c>
      <c r="L70" s="80">
        <v>93.4</v>
      </c>
      <c r="M70" s="11">
        <f t="shared" si="4"/>
        <v>-0.89999999999999147</v>
      </c>
      <c r="N70" s="42" t="s">
        <v>311</v>
      </c>
      <c r="O70" s="1"/>
      <c r="P70" s="51"/>
      <c r="Q70" s="1"/>
      <c r="R70" s="1"/>
      <c r="S70" s="52"/>
      <c r="T70" s="52"/>
    </row>
    <row r="71" spans="2:20">
      <c r="B71" s="147"/>
      <c r="C71" s="37">
        <v>67</v>
      </c>
      <c r="D71" s="38" t="s">
        <v>203</v>
      </c>
      <c r="E71" s="19" t="s">
        <v>219</v>
      </c>
      <c r="F71" s="1"/>
      <c r="G71" s="1"/>
      <c r="H71" s="42">
        <v>235</v>
      </c>
      <c r="I71" s="11">
        <v>96.3</v>
      </c>
      <c r="J71" s="90">
        <v>42143</v>
      </c>
      <c r="K71" s="42">
        <v>230</v>
      </c>
      <c r="L71" s="80">
        <v>94.3</v>
      </c>
      <c r="M71" s="11">
        <f t="shared" si="4"/>
        <v>-2</v>
      </c>
      <c r="N71" s="42" t="s">
        <v>311</v>
      </c>
      <c r="O71" s="1"/>
      <c r="P71" s="51"/>
      <c r="Q71" s="1"/>
      <c r="R71" s="1"/>
      <c r="S71" s="52"/>
      <c r="T71" s="52"/>
    </row>
    <row r="72" spans="2:20">
      <c r="B72" s="147"/>
      <c r="C72" s="37">
        <v>68</v>
      </c>
      <c r="D72" s="38" t="s">
        <v>203</v>
      </c>
      <c r="E72" s="19" t="s">
        <v>220</v>
      </c>
      <c r="F72" s="1"/>
      <c r="G72" s="1"/>
      <c r="H72" s="42">
        <v>236</v>
      </c>
      <c r="I72" s="11">
        <v>96.7</v>
      </c>
      <c r="J72" s="90">
        <v>42143</v>
      </c>
      <c r="K72" s="42">
        <v>227</v>
      </c>
      <c r="L72" s="80">
        <v>93</v>
      </c>
      <c r="M72" s="11">
        <f t="shared" si="4"/>
        <v>-3.7000000000000028</v>
      </c>
      <c r="N72" s="42" t="s">
        <v>311</v>
      </c>
      <c r="O72" s="61"/>
      <c r="P72" s="51"/>
      <c r="Q72" s="1"/>
      <c r="R72" s="1"/>
      <c r="S72" s="52"/>
      <c r="T72" s="52"/>
    </row>
    <row r="73" spans="2:20">
      <c r="B73" s="147"/>
      <c r="C73" s="37">
        <v>69</v>
      </c>
      <c r="D73" s="38" t="s">
        <v>203</v>
      </c>
      <c r="E73" s="19" t="s">
        <v>221</v>
      </c>
      <c r="F73" s="1"/>
      <c r="G73" s="1"/>
      <c r="H73" s="42">
        <v>220</v>
      </c>
      <c r="I73" s="11">
        <v>90.2</v>
      </c>
      <c r="J73" s="90">
        <v>42143</v>
      </c>
      <c r="K73" s="42">
        <v>218</v>
      </c>
      <c r="L73" s="80">
        <v>89.3</v>
      </c>
      <c r="M73" s="11">
        <f t="shared" si="4"/>
        <v>-0.90000000000000568</v>
      </c>
      <c r="N73" s="42" t="s">
        <v>311</v>
      </c>
      <c r="O73" s="61" t="s">
        <v>255</v>
      </c>
      <c r="P73" s="51"/>
      <c r="Q73" s="1"/>
      <c r="R73" s="1"/>
      <c r="S73" s="52"/>
      <c r="T73" s="52"/>
    </row>
    <row r="74" spans="2:20">
      <c r="B74" s="147"/>
      <c r="C74" s="37">
        <v>70</v>
      </c>
      <c r="D74" s="38" t="s">
        <v>203</v>
      </c>
      <c r="E74" s="19" t="s">
        <v>222</v>
      </c>
      <c r="F74" s="1"/>
      <c r="G74" s="1"/>
      <c r="H74" s="42">
        <v>217</v>
      </c>
      <c r="I74" s="11">
        <v>88.9</v>
      </c>
      <c r="J74" s="90">
        <v>42144</v>
      </c>
      <c r="K74" s="42">
        <v>216</v>
      </c>
      <c r="L74" s="80">
        <v>88.5</v>
      </c>
      <c r="M74" s="11">
        <f t="shared" si="4"/>
        <v>-0.40000000000000568</v>
      </c>
      <c r="N74" s="42" t="s">
        <v>311</v>
      </c>
      <c r="O74" s="62"/>
      <c r="P74" s="51"/>
      <c r="Q74" s="1"/>
      <c r="R74" s="1"/>
      <c r="S74" s="52"/>
      <c r="T74" s="52"/>
    </row>
    <row r="75" spans="2:20">
      <c r="B75" s="147"/>
      <c r="C75" s="37">
        <v>71</v>
      </c>
      <c r="D75" s="38" t="s">
        <v>203</v>
      </c>
      <c r="E75" s="19" t="s">
        <v>223</v>
      </c>
      <c r="F75" s="1"/>
      <c r="G75" s="1"/>
      <c r="H75" s="42">
        <v>229</v>
      </c>
      <c r="I75" s="11">
        <v>93.9</v>
      </c>
      <c r="J75" s="90">
        <v>42144</v>
      </c>
      <c r="K75" s="42">
        <v>224</v>
      </c>
      <c r="L75" s="80">
        <v>91.8</v>
      </c>
      <c r="M75" s="11">
        <f t="shared" si="4"/>
        <v>-2.1000000000000085</v>
      </c>
      <c r="N75" s="42" t="s">
        <v>311</v>
      </c>
      <c r="O75" s="61"/>
      <c r="P75" s="51"/>
      <c r="Q75" s="1"/>
      <c r="R75" s="1"/>
      <c r="S75" s="52"/>
      <c r="T75" s="52"/>
    </row>
    <row r="76" spans="2:20">
      <c r="B76" s="147"/>
      <c r="C76" s="37">
        <v>72</v>
      </c>
      <c r="D76" s="38" t="s">
        <v>203</v>
      </c>
      <c r="E76" s="19" t="s">
        <v>224</v>
      </c>
      <c r="F76" s="1"/>
      <c r="G76" s="1"/>
      <c r="H76" s="42">
        <v>224</v>
      </c>
      <c r="I76" s="11">
        <v>91.8</v>
      </c>
      <c r="J76" s="90">
        <v>42144</v>
      </c>
      <c r="K76" s="42">
        <v>223</v>
      </c>
      <c r="L76" s="80">
        <v>91.4</v>
      </c>
      <c r="M76" s="11">
        <f t="shared" si="4"/>
        <v>-0.39999999999999147</v>
      </c>
      <c r="N76" s="42" t="s">
        <v>311</v>
      </c>
      <c r="O76" s="61"/>
      <c r="P76" s="51"/>
      <c r="Q76" s="1"/>
      <c r="R76" s="1"/>
      <c r="S76" s="52"/>
      <c r="T76" s="52"/>
    </row>
    <row r="77" spans="2:20">
      <c r="B77" s="147"/>
      <c r="C77" s="37">
        <v>73</v>
      </c>
      <c r="D77" s="38" t="s">
        <v>203</v>
      </c>
      <c r="E77" s="19" t="s">
        <v>225</v>
      </c>
      <c r="F77" s="1"/>
      <c r="G77" s="1"/>
      <c r="H77" s="42">
        <v>231</v>
      </c>
      <c r="I77" s="11">
        <v>94.7</v>
      </c>
      <c r="J77" s="90">
        <v>42144</v>
      </c>
      <c r="K77" s="42">
        <v>224</v>
      </c>
      <c r="L77" s="80">
        <v>91.8</v>
      </c>
      <c r="M77" s="11">
        <f t="shared" si="4"/>
        <v>-2.9000000000000057</v>
      </c>
      <c r="N77" s="42" t="s">
        <v>311</v>
      </c>
      <c r="O77" s="61"/>
      <c r="P77" s="51"/>
      <c r="Q77" s="1"/>
      <c r="R77" s="1"/>
      <c r="S77" s="52"/>
      <c r="T77" s="52"/>
    </row>
    <row r="78" spans="2:20">
      <c r="B78" s="147"/>
      <c r="C78" s="37">
        <v>74</v>
      </c>
      <c r="D78" s="38" t="s">
        <v>203</v>
      </c>
      <c r="E78" s="19" t="s">
        <v>226</v>
      </c>
      <c r="F78" s="1"/>
      <c r="G78" s="1"/>
      <c r="H78" s="42">
        <v>233</v>
      </c>
      <c r="I78" s="11">
        <v>95.5</v>
      </c>
      <c r="J78" s="90">
        <v>42144</v>
      </c>
      <c r="K78" s="42">
        <v>228</v>
      </c>
      <c r="L78" s="80">
        <v>93.4</v>
      </c>
      <c r="M78" s="11">
        <f t="shared" si="4"/>
        <v>-2.0999999999999943</v>
      </c>
      <c r="N78" s="42" t="s">
        <v>311</v>
      </c>
      <c r="O78" s="61"/>
      <c r="P78" s="53"/>
      <c r="Q78" s="57"/>
      <c r="R78" s="1"/>
      <c r="S78" s="52"/>
      <c r="T78" s="52"/>
    </row>
    <row r="79" spans="2:20">
      <c r="B79" s="148"/>
      <c r="C79" s="43">
        <v>75</v>
      </c>
      <c r="D79" s="2" t="s">
        <v>203</v>
      </c>
      <c r="E79" s="19" t="s">
        <v>227</v>
      </c>
      <c r="F79" s="2"/>
      <c r="G79" s="2"/>
      <c r="H79" s="46">
        <v>220</v>
      </c>
      <c r="I79" s="45">
        <v>90.2</v>
      </c>
      <c r="J79" s="91">
        <v>42145</v>
      </c>
      <c r="K79" s="46">
        <v>218</v>
      </c>
      <c r="L79" s="81">
        <v>89.3</v>
      </c>
      <c r="M79" s="45">
        <f t="shared" si="4"/>
        <v>-0.90000000000000568</v>
      </c>
      <c r="N79" s="46" t="s">
        <v>311</v>
      </c>
      <c r="O79" s="63" t="s">
        <v>256</v>
      </c>
      <c r="P79" s="58">
        <f>AVERAGE(L55:L79)</f>
        <v>91.800000000000011</v>
      </c>
      <c r="Q79" s="59">
        <f>SUM(K55:K79)</f>
        <v>5600</v>
      </c>
      <c r="R79" s="58">
        <f>MAX(L55:L79)</f>
        <v>95.1</v>
      </c>
      <c r="S79" s="60">
        <f>MIN(L55:L79)</f>
        <v>88.1</v>
      </c>
      <c r="T79" s="60">
        <f>AVERAGE(M55:M79)</f>
        <v>-1.732</v>
      </c>
    </row>
    <row r="80" spans="2:20" ht="12.75" customHeight="1">
      <c r="B80" s="146" t="s">
        <v>276</v>
      </c>
      <c r="C80" s="39">
        <v>76</v>
      </c>
      <c r="D80" s="40" t="s">
        <v>204</v>
      </c>
      <c r="E80" s="17" t="s">
        <v>230</v>
      </c>
      <c r="F80" s="3"/>
      <c r="G80" s="6"/>
      <c r="H80" s="41">
        <v>225</v>
      </c>
      <c r="I80" s="10">
        <v>92.2</v>
      </c>
      <c r="J80" s="89">
        <v>42151</v>
      </c>
      <c r="K80" s="42">
        <v>223</v>
      </c>
      <c r="L80" s="24">
        <v>91.4</v>
      </c>
      <c r="M80" s="11">
        <f>L80-I80</f>
        <v>-0.79999999999999716</v>
      </c>
      <c r="N80" s="41" t="s">
        <v>311</v>
      </c>
      <c r="O80" s="64"/>
      <c r="P80" s="51"/>
      <c r="Q80" s="1"/>
      <c r="R80" s="1"/>
      <c r="S80" s="52"/>
      <c r="T80" s="52"/>
    </row>
    <row r="81" spans="2:20">
      <c r="B81" s="147"/>
      <c r="C81" s="37">
        <v>77</v>
      </c>
      <c r="D81" s="38" t="s">
        <v>204</v>
      </c>
      <c r="E81" s="19" t="s">
        <v>231</v>
      </c>
      <c r="F81" s="1"/>
      <c r="G81" s="4"/>
      <c r="H81" s="42">
        <v>220</v>
      </c>
      <c r="I81" s="11">
        <v>90.2</v>
      </c>
      <c r="J81" s="90">
        <v>42152</v>
      </c>
      <c r="K81" s="42">
        <v>220</v>
      </c>
      <c r="L81" s="24">
        <v>90.2</v>
      </c>
      <c r="M81" s="11">
        <f>L81-I81</f>
        <v>0</v>
      </c>
      <c r="N81" s="42" t="s">
        <v>311</v>
      </c>
      <c r="O81" s="61"/>
      <c r="P81" s="51"/>
      <c r="Q81" s="1"/>
      <c r="R81" s="1"/>
      <c r="S81" s="52"/>
      <c r="T81" s="52"/>
    </row>
    <row r="82" spans="2:20">
      <c r="B82" s="147"/>
      <c r="C82" s="37">
        <v>78</v>
      </c>
      <c r="D82" s="1" t="s">
        <v>204</v>
      </c>
      <c r="E82" s="19" t="s">
        <v>232</v>
      </c>
      <c r="F82" s="1"/>
      <c r="G82" s="1"/>
      <c r="H82" s="42">
        <v>230</v>
      </c>
      <c r="I82" s="11">
        <v>94.3</v>
      </c>
      <c r="J82" s="90">
        <v>42152</v>
      </c>
      <c r="K82" s="42">
        <v>230</v>
      </c>
      <c r="L82" s="24">
        <v>94.3</v>
      </c>
      <c r="M82" s="11">
        <f t="shared" ref="M82:M102" si="5">L82-I82</f>
        <v>0</v>
      </c>
      <c r="N82" s="42" t="s">
        <v>311</v>
      </c>
      <c r="O82" s="1"/>
      <c r="P82" s="51"/>
      <c r="Q82" s="1"/>
      <c r="R82" s="1"/>
      <c r="S82" s="52"/>
      <c r="T82" s="52"/>
    </row>
    <row r="83" spans="2:20">
      <c r="B83" s="147"/>
      <c r="C83" s="37">
        <v>79</v>
      </c>
      <c r="D83" s="38" t="s">
        <v>204</v>
      </c>
      <c r="E83" s="19" t="s">
        <v>233</v>
      </c>
      <c r="F83" s="1"/>
      <c r="G83" s="1"/>
      <c r="H83" s="42">
        <v>227</v>
      </c>
      <c r="I83" s="11">
        <v>93</v>
      </c>
      <c r="J83" s="90">
        <v>42152</v>
      </c>
      <c r="K83" s="42">
        <v>226</v>
      </c>
      <c r="L83" s="24">
        <v>92.6</v>
      </c>
      <c r="M83" s="11">
        <f t="shared" si="5"/>
        <v>-0.40000000000000568</v>
      </c>
      <c r="N83" s="42" t="s">
        <v>311</v>
      </c>
      <c r="O83" s="1"/>
      <c r="P83" s="51"/>
      <c r="Q83" s="1"/>
      <c r="R83" s="1"/>
      <c r="S83" s="52"/>
      <c r="T83" s="52"/>
    </row>
    <row r="84" spans="2:20">
      <c r="B84" s="147"/>
      <c r="C84" s="37">
        <v>80</v>
      </c>
      <c r="D84" s="1" t="s">
        <v>204</v>
      </c>
      <c r="E84" s="19" t="s">
        <v>234</v>
      </c>
      <c r="F84" s="1"/>
      <c r="G84" s="1"/>
      <c r="H84" s="42">
        <v>231</v>
      </c>
      <c r="I84" s="42">
        <v>94.7</v>
      </c>
      <c r="J84" s="90">
        <v>42152</v>
      </c>
      <c r="K84" s="42">
        <v>225</v>
      </c>
      <c r="L84" s="24">
        <v>92.2</v>
      </c>
      <c r="M84" s="11">
        <f t="shared" si="5"/>
        <v>-2.5</v>
      </c>
      <c r="N84" s="42" t="s">
        <v>311</v>
      </c>
      <c r="O84" s="1"/>
      <c r="P84" s="51"/>
      <c r="Q84" s="1"/>
      <c r="R84" s="1"/>
      <c r="S84" s="52"/>
      <c r="T84" s="52"/>
    </row>
    <row r="85" spans="2:20">
      <c r="B85" s="147"/>
      <c r="C85" s="37">
        <v>81</v>
      </c>
      <c r="D85" s="38" t="s">
        <v>204</v>
      </c>
      <c r="E85" s="19" t="s">
        <v>235</v>
      </c>
      <c r="F85" s="1"/>
      <c r="G85" s="1"/>
      <c r="H85" s="42">
        <v>217</v>
      </c>
      <c r="I85" s="11">
        <v>88.9</v>
      </c>
      <c r="J85" s="90">
        <v>42152</v>
      </c>
      <c r="K85" s="42">
        <v>208</v>
      </c>
      <c r="L85" s="92">
        <v>85.2</v>
      </c>
      <c r="M85" s="93">
        <f t="shared" si="5"/>
        <v>-3.7000000000000028</v>
      </c>
      <c r="N85" s="42" t="s">
        <v>311</v>
      </c>
      <c r="O85" s="28" t="s">
        <v>280</v>
      </c>
      <c r="P85" s="51"/>
      <c r="Q85" s="1"/>
      <c r="R85" s="1"/>
      <c r="S85" s="52"/>
      <c r="T85" s="52"/>
    </row>
    <row r="86" spans="2:20">
      <c r="B86" s="147"/>
      <c r="C86" s="37">
        <v>82</v>
      </c>
      <c r="D86" s="1" t="s">
        <v>204</v>
      </c>
      <c r="E86" s="19" t="s">
        <v>236</v>
      </c>
      <c r="F86" s="1"/>
      <c r="G86" s="1"/>
      <c r="H86" s="42">
        <v>226</v>
      </c>
      <c r="I86" s="11">
        <v>92.6</v>
      </c>
      <c r="J86" s="90">
        <v>42152</v>
      </c>
      <c r="K86" s="42">
        <v>222</v>
      </c>
      <c r="L86" s="24">
        <v>91</v>
      </c>
      <c r="M86" s="11">
        <f t="shared" si="5"/>
        <v>-1.5999999999999943</v>
      </c>
      <c r="N86" s="42" t="s">
        <v>311</v>
      </c>
      <c r="O86" s="1"/>
      <c r="P86" s="51"/>
      <c r="Q86" s="1"/>
      <c r="R86" s="1"/>
      <c r="S86" s="52"/>
      <c r="T86" s="52"/>
    </row>
    <row r="87" spans="2:20">
      <c r="B87" s="147"/>
      <c r="C87" s="37">
        <v>83</v>
      </c>
      <c r="D87" s="38" t="s">
        <v>204</v>
      </c>
      <c r="E87" s="19" t="s">
        <v>237</v>
      </c>
      <c r="F87" s="1"/>
      <c r="G87" s="1"/>
      <c r="H87" s="42">
        <v>230</v>
      </c>
      <c r="I87" s="11">
        <v>94.3</v>
      </c>
      <c r="J87" s="90">
        <v>42153</v>
      </c>
      <c r="K87" s="42">
        <v>228</v>
      </c>
      <c r="L87" s="24">
        <v>93.4</v>
      </c>
      <c r="M87" s="11">
        <f t="shared" si="5"/>
        <v>-0.89999999999999147</v>
      </c>
      <c r="N87" s="42" t="s">
        <v>311</v>
      </c>
      <c r="O87" s="1"/>
      <c r="P87" s="51"/>
      <c r="Q87" s="1"/>
      <c r="R87" s="1"/>
      <c r="S87" s="52"/>
      <c r="T87" s="52"/>
    </row>
    <row r="88" spans="2:20">
      <c r="B88" s="147"/>
      <c r="C88" s="37">
        <v>84</v>
      </c>
      <c r="D88" s="1" t="s">
        <v>204</v>
      </c>
      <c r="E88" s="19" t="s">
        <v>238</v>
      </c>
      <c r="F88" s="1"/>
      <c r="G88" s="1"/>
      <c r="H88" s="42">
        <v>224</v>
      </c>
      <c r="I88" s="11">
        <v>91.8</v>
      </c>
      <c r="J88" s="90">
        <v>42153</v>
      </c>
      <c r="K88" s="42">
        <v>221</v>
      </c>
      <c r="L88" s="24">
        <v>90.6</v>
      </c>
      <c r="M88" s="11">
        <f t="shared" si="5"/>
        <v>-1.2000000000000028</v>
      </c>
      <c r="N88" s="42" t="s">
        <v>311</v>
      </c>
      <c r="O88" s="1"/>
      <c r="P88" s="51"/>
      <c r="Q88" s="1"/>
      <c r="R88" s="1"/>
      <c r="S88" s="52"/>
      <c r="T88" s="52"/>
    </row>
    <row r="89" spans="2:20">
      <c r="B89" s="147"/>
      <c r="C89" s="37">
        <v>85</v>
      </c>
      <c r="D89" s="38" t="s">
        <v>204</v>
      </c>
      <c r="E89" s="19" t="s">
        <v>239</v>
      </c>
      <c r="F89" s="1"/>
      <c r="G89" s="1"/>
      <c r="H89" s="42">
        <v>224</v>
      </c>
      <c r="I89" s="11">
        <v>91.8</v>
      </c>
      <c r="J89" s="90">
        <v>42153</v>
      </c>
      <c r="K89" s="42">
        <v>221</v>
      </c>
      <c r="L89" s="24">
        <v>90.6</v>
      </c>
      <c r="M89" s="11">
        <f t="shared" si="5"/>
        <v>-1.2000000000000028</v>
      </c>
      <c r="N89" s="42" t="s">
        <v>311</v>
      </c>
      <c r="O89" s="1"/>
      <c r="P89" s="51"/>
      <c r="Q89" s="1"/>
      <c r="R89" s="1"/>
      <c r="S89" s="52"/>
      <c r="T89" s="52"/>
    </row>
    <row r="90" spans="2:20">
      <c r="B90" s="147"/>
      <c r="C90" s="37">
        <v>86</v>
      </c>
      <c r="D90" s="1" t="s">
        <v>204</v>
      </c>
      <c r="E90" s="19" t="s">
        <v>240</v>
      </c>
      <c r="F90" s="1"/>
      <c r="G90" s="1"/>
      <c r="H90" s="42">
        <v>231</v>
      </c>
      <c r="I90" s="11">
        <v>94.7</v>
      </c>
      <c r="J90" s="90">
        <v>42156</v>
      </c>
      <c r="K90" s="42">
        <v>227</v>
      </c>
      <c r="L90" s="24">
        <v>93</v>
      </c>
      <c r="M90" s="11">
        <f t="shared" si="5"/>
        <v>-1.7000000000000028</v>
      </c>
      <c r="N90" s="42" t="s">
        <v>311</v>
      </c>
      <c r="O90" s="1"/>
      <c r="P90" s="51"/>
      <c r="Q90" s="1"/>
      <c r="R90" s="1"/>
      <c r="S90" s="52"/>
      <c r="T90" s="52"/>
    </row>
    <row r="91" spans="2:20">
      <c r="B91" s="147"/>
      <c r="C91" s="37">
        <v>87</v>
      </c>
      <c r="D91" s="38" t="s">
        <v>204</v>
      </c>
      <c r="E91" s="19" t="s">
        <v>241</v>
      </c>
      <c r="F91" s="1"/>
      <c r="G91" s="1"/>
      <c r="H91" s="42">
        <v>221</v>
      </c>
      <c r="I91" s="11">
        <v>90.6</v>
      </c>
      <c r="J91" s="90">
        <v>42156</v>
      </c>
      <c r="K91" s="42">
        <v>220</v>
      </c>
      <c r="L91" s="24">
        <v>90.2</v>
      </c>
      <c r="M91" s="11">
        <f t="shared" si="5"/>
        <v>-0.39999999999999147</v>
      </c>
      <c r="N91" s="42" t="s">
        <v>311</v>
      </c>
      <c r="O91" s="28" t="s">
        <v>255</v>
      </c>
      <c r="P91" s="51"/>
      <c r="Q91" s="1"/>
      <c r="R91" s="1"/>
      <c r="S91" s="52"/>
      <c r="T91" s="52"/>
    </row>
    <row r="92" spans="2:20">
      <c r="B92" s="147"/>
      <c r="C92" s="37">
        <v>88</v>
      </c>
      <c r="D92" s="1" t="s">
        <v>204</v>
      </c>
      <c r="E92" s="19" t="s">
        <v>242</v>
      </c>
      <c r="F92" s="1"/>
      <c r="G92" s="1"/>
      <c r="H92" s="42">
        <v>229</v>
      </c>
      <c r="I92" s="11">
        <v>93.9</v>
      </c>
      <c r="J92" s="90">
        <v>42156</v>
      </c>
      <c r="K92" s="42">
        <v>226</v>
      </c>
      <c r="L92" s="24">
        <v>92.6</v>
      </c>
      <c r="M92" s="11">
        <f t="shared" si="5"/>
        <v>-1.3000000000000114</v>
      </c>
      <c r="N92" s="42" t="s">
        <v>311</v>
      </c>
      <c r="O92" s="1"/>
      <c r="P92" s="51"/>
      <c r="Q92" s="1"/>
      <c r="R92" s="1"/>
      <c r="S92" s="52"/>
      <c r="T92" s="52"/>
    </row>
    <row r="93" spans="2:20">
      <c r="B93" s="147"/>
      <c r="C93" s="37">
        <v>89</v>
      </c>
      <c r="D93" s="38" t="s">
        <v>204</v>
      </c>
      <c r="E93" s="19" t="s">
        <v>243</v>
      </c>
      <c r="F93" s="1"/>
      <c r="G93" s="1"/>
      <c r="H93" s="42">
        <v>231</v>
      </c>
      <c r="I93" s="11">
        <v>94.7</v>
      </c>
      <c r="J93" s="90">
        <v>42157</v>
      </c>
      <c r="K93" s="42">
        <v>227</v>
      </c>
      <c r="L93" s="24">
        <v>93</v>
      </c>
      <c r="M93" s="11">
        <f t="shared" si="5"/>
        <v>-1.7000000000000028</v>
      </c>
      <c r="N93" s="42" t="s">
        <v>311</v>
      </c>
      <c r="O93" s="1"/>
      <c r="P93" s="51"/>
      <c r="Q93" s="1"/>
      <c r="R93" s="1"/>
      <c r="S93" s="52"/>
      <c r="T93" s="52"/>
    </row>
    <row r="94" spans="2:20">
      <c r="B94" s="147"/>
      <c r="C94" s="37">
        <v>90</v>
      </c>
      <c r="D94" s="1" t="s">
        <v>204</v>
      </c>
      <c r="E94" s="19" t="s">
        <v>244</v>
      </c>
      <c r="F94" s="1"/>
      <c r="G94" s="1"/>
      <c r="H94" s="42">
        <v>224</v>
      </c>
      <c r="I94" s="11">
        <v>91.8</v>
      </c>
      <c r="J94" s="90">
        <v>42157</v>
      </c>
      <c r="K94" s="42">
        <v>221</v>
      </c>
      <c r="L94" s="24">
        <v>90.6</v>
      </c>
      <c r="M94" s="11">
        <f t="shared" si="5"/>
        <v>-1.2000000000000028</v>
      </c>
      <c r="N94" s="42" t="s">
        <v>311</v>
      </c>
      <c r="O94" s="1"/>
      <c r="P94" s="51"/>
      <c r="Q94" s="1"/>
      <c r="R94" s="1"/>
      <c r="S94" s="52"/>
      <c r="T94" s="52"/>
    </row>
    <row r="95" spans="2:20">
      <c r="B95" s="147"/>
      <c r="C95" s="37">
        <v>91</v>
      </c>
      <c r="D95" s="38" t="s">
        <v>204</v>
      </c>
      <c r="E95" s="19" t="s">
        <v>245</v>
      </c>
      <c r="F95" s="1"/>
      <c r="G95" s="1"/>
      <c r="H95" s="42">
        <v>234</v>
      </c>
      <c r="I95" s="11">
        <v>95.9</v>
      </c>
      <c r="J95" s="90">
        <v>42157</v>
      </c>
      <c r="K95" s="42">
        <v>231</v>
      </c>
      <c r="L95" s="24">
        <v>94.7</v>
      </c>
      <c r="M95" s="11">
        <f t="shared" si="5"/>
        <v>-1.2000000000000028</v>
      </c>
      <c r="N95" s="42" t="s">
        <v>311</v>
      </c>
      <c r="O95" s="1"/>
      <c r="P95" s="51"/>
      <c r="Q95" s="1"/>
      <c r="R95" s="1"/>
      <c r="S95" s="52"/>
      <c r="T95" s="52"/>
    </row>
    <row r="96" spans="2:20">
      <c r="B96" s="147"/>
      <c r="C96" s="37">
        <v>92</v>
      </c>
      <c r="D96" s="1" t="s">
        <v>204</v>
      </c>
      <c r="E96" s="19" t="s">
        <v>246</v>
      </c>
      <c r="F96" s="1"/>
      <c r="G96" s="1"/>
      <c r="H96" s="42">
        <v>241</v>
      </c>
      <c r="I96" s="11">
        <v>98.8</v>
      </c>
      <c r="J96" s="90">
        <v>42157</v>
      </c>
      <c r="K96" s="42">
        <v>240</v>
      </c>
      <c r="L96" s="24">
        <v>98.4</v>
      </c>
      <c r="M96" s="11">
        <f t="shared" si="5"/>
        <v>-0.39999999999999147</v>
      </c>
      <c r="N96" s="42" t="s">
        <v>311</v>
      </c>
      <c r="O96" s="1"/>
      <c r="P96" s="51"/>
      <c r="Q96" s="1"/>
      <c r="R96" s="1"/>
      <c r="S96" s="52"/>
      <c r="T96" s="52"/>
    </row>
    <row r="97" spans="2:20">
      <c r="B97" s="147"/>
      <c r="C97" s="37">
        <v>93</v>
      </c>
      <c r="D97" s="38" t="s">
        <v>204</v>
      </c>
      <c r="E97" s="19" t="s">
        <v>247</v>
      </c>
      <c r="F97" s="1"/>
      <c r="G97" s="1"/>
      <c r="H97" s="42">
        <v>220</v>
      </c>
      <c r="I97" s="11">
        <v>90.2</v>
      </c>
      <c r="J97" s="90">
        <v>42157</v>
      </c>
      <c r="K97" s="42">
        <v>215</v>
      </c>
      <c r="L97" s="24">
        <v>88.1</v>
      </c>
      <c r="M97" s="11">
        <f t="shared" si="5"/>
        <v>-2.1000000000000085</v>
      </c>
      <c r="N97" s="42" t="s">
        <v>311</v>
      </c>
      <c r="O97" s="1"/>
      <c r="P97" s="51"/>
      <c r="Q97" s="1"/>
      <c r="R97" s="1"/>
      <c r="S97" s="52"/>
      <c r="T97" s="52"/>
    </row>
    <row r="98" spans="2:20">
      <c r="B98" s="147"/>
      <c r="C98" s="37">
        <v>94</v>
      </c>
      <c r="D98" s="1" t="s">
        <v>204</v>
      </c>
      <c r="E98" s="19" t="s">
        <v>248</v>
      </c>
      <c r="F98" s="1"/>
      <c r="G98" s="1"/>
      <c r="H98" s="42">
        <v>228</v>
      </c>
      <c r="I98" s="11">
        <v>93.4</v>
      </c>
      <c r="J98" s="90">
        <v>42158</v>
      </c>
      <c r="K98" s="42">
        <v>226</v>
      </c>
      <c r="L98" s="24">
        <v>92.6</v>
      </c>
      <c r="M98" s="11">
        <f t="shared" si="5"/>
        <v>-0.80000000000001137</v>
      </c>
      <c r="N98" s="42" t="s">
        <v>311</v>
      </c>
      <c r="O98" s="1"/>
      <c r="P98" s="51"/>
      <c r="Q98" s="1"/>
      <c r="R98" s="1"/>
      <c r="S98" s="52"/>
      <c r="T98" s="52"/>
    </row>
    <row r="99" spans="2:20">
      <c r="B99" s="147"/>
      <c r="C99" s="37">
        <v>95</v>
      </c>
      <c r="D99" s="38" t="s">
        <v>204</v>
      </c>
      <c r="E99" s="19" t="s">
        <v>249</v>
      </c>
      <c r="F99" s="1"/>
      <c r="G99" s="1"/>
      <c r="H99" s="42">
        <v>229</v>
      </c>
      <c r="I99" s="11">
        <v>93.9</v>
      </c>
      <c r="J99" s="90">
        <v>42158</v>
      </c>
      <c r="K99" s="42">
        <v>226</v>
      </c>
      <c r="L99" s="24">
        <v>92.6</v>
      </c>
      <c r="M99" s="11">
        <f t="shared" si="5"/>
        <v>-1.3000000000000114</v>
      </c>
      <c r="N99" s="42" t="s">
        <v>311</v>
      </c>
      <c r="O99" s="1"/>
      <c r="P99" s="51"/>
      <c r="Q99" s="1"/>
      <c r="R99" s="1"/>
      <c r="S99" s="52"/>
      <c r="T99" s="52"/>
    </row>
    <row r="100" spans="2:20">
      <c r="B100" s="147"/>
      <c r="C100" s="37">
        <v>96</v>
      </c>
      <c r="D100" s="1" t="s">
        <v>204</v>
      </c>
      <c r="E100" s="19" t="s">
        <v>250</v>
      </c>
      <c r="F100" s="1"/>
      <c r="G100" s="1"/>
      <c r="H100" s="42">
        <v>228</v>
      </c>
      <c r="I100" s="11">
        <v>93.4</v>
      </c>
      <c r="J100" s="90">
        <v>42158</v>
      </c>
      <c r="K100" s="42">
        <v>223</v>
      </c>
      <c r="L100" s="24">
        <v>91.4</v>
      </c>
      <c r="M100" s="11">
        <f t="shared" si="5"/>
        <v>-2</v>
      </c>
      <c r="N100" s="42" t="s">
        <v>311</v>
      </c>
      <c r="O100" s="1"/>
      <c r="P100" s="51"/>
      <c r="Q100" s="1"/>
      <c r="R100" s="1"/>
      <c r="S100" s="52"/>
      <c r="T100" s="52"/>
    </row>
    <row r="101" spans="2:20">
      <c r="B101" s="147"/>
      <c r="C101" s="37">
        <v>97</v>
      </c>
      <c r="D101" s="38" t="s">
        <v>204</v>
      </c>
      <c r="E101" s="19" t="s">
        <v>251</v>
      </c>
      <c r="F101" s="1"/>
      <c r="G101" s="1"/>
      <c r="H101" s="42">
        <v>233</v>
      </c>
      <c r="I101" s="11">
        <v>95.5</v>
      </c>
      <c r="J101" s="90">
        <v>42158</v>
      </c>
      <c r="K101" s="42">
        <v>232</v>
      </c>
      <c r="L101" s="24">
        <v>95.1</v>
      </c>
      <c r="M101" s="11">
        <f t="shared" si="5"/>
        <v>-0.40000000000000568</v>
      </c>
      <c r="N101" s="42" t="s">
        <v>311</v>
      </c>
      <c r="O101" s="1"/>
      <c r="P101" s="51"/>
      <c r="Q101" s="1"/>
      <c r="R101" s="1"/>
      <c r="S101" s="52"/>
      <c r="T101" s="52"/>
    </row>
    <row r="102" spans="2:20">
      <c r="B102" s="147"/>
      <c r="C102" s="37">
        <v>98</v>
      </c>
      <c r="D102" s="1" t="s">
        <v>204</v>
      </c>
      <c r="E102" s="19" t="s">
        <v>257</v>
      </c>
      <c r="F102" s="1"/>
      <c r="G102" s="1"/>
      <c r="H102" s="42">
        <v>226</v>
      </c>
      <c r="I102" s="11">
        <v>92.6</v>
      </c>
      <c r="J102" s="90">
        <v>42156</v>
      </c>
      <c r="K102" s="42">
        <v>224</v>
      </c>
      <c r="L102" s="24">
        <v>91.8</v>
      </c>
      <c r="M102" s="11">
        <f t="shared" si="5"/>
        <v>-0.79999999999999716</v>
      </c>
      <c r="N102" s="42" t="s">
        <v>311</v>
      </c>
      <c r="O102" s="48"/>
      <c r="P102" s="51"/>
      <c r="Q102" s="1"/>
      <c r="R102" s="1"/>
      <c r="S102" s="52"/>
      <c r="T102" s="52"/>
    </row>
    <row r="103" spans="2:20">
      <c r="B103" s="147"/>
      <c r="C103" s="37">
        <v>99</v>
      </c>
      <c r="D103" s="1" t="s">
        <v>204</v>
      </c>
      <c r="E103" s="19" t="s">
        <v>252</v>
      </c>
      <c r="F103" s="1"/>
      <c r="G103" s="1"/>
      <c r="H103" s="42" t="s">
        <v>275</v>
      </c>
      <c r="I103" s="11" t="s">
        <v>275</v>
      </c>
      <c r="J103" s="90">
        <v>42179</v>
      </c>
      <c r="K103" s="42">
        <v>228</v>
      </c>
      <c r="L103" s="24">
        <v>93.4</v>
      </c>
      <c r="M103" s="83" t="s">
        <v>275</v>
      </c>
      <c r="N103" s="42" t="s">
        <v>311</v>
      </c>
      <c r="O103" s="1"/>
      <c r="P103" s="51"/>
      <c r="Q103" s="1"/>
      <c r="R103" s="1"/>
      <c r="S103" s="52"/>
      <c r="T103" s="52"/>
    </row>
    <row r="104" spans="2:20">
      <c r="B104" s="147"/>
      <c r="C104" s="37">
        <v>100</v>
      </c>
      <c r="D104" s="38" t="s">
        <v>204</v>
      </c>
      <c r="E104" s="19" t="s">
        <v>253</v>
      </c>
      <c r="F104" s="1"/>
      <c r="G104" s="1"/>
      <c r="H104" s="42" t="s">
        <v>275</v>
      </c>
      <c r="I104" s="11" t="s">
        <v>275</v>
      </c>
      <c r="J104" s="90">
        <v>42179</v>
      </c>
      <c r="K104" s="42">
        <v>225</v>
      </c>
      <c r="L104" s="24">
        <v>92.2</v>
      </c>
      <c r="M104" s="83" t="s">
        <v>275</v>
      </c>
      <c r="N104" s="42" t="s">
        <v>311</v>
      </c>
      <c r="O104" s="1"/>
      <c r="P104" s="53"/>
      <c r="Q104" s="57"/>
      <c r="R104" s="1"/>
      <c r="S104" s="52"/>
      <c r="T104" s="52"/>
    </row>
    <row r="105" spans="2:20">
      <c r="B105" s="148"/>
      <c r="C105" s="43">
        <v>101</v>
      </c>
      <c r="D105" s="2" t="s">
        <v>204</v>
      </c>
      <c r="E105" s="18" t="s">
        <v>254</v>
      </c>
      <c r="F105" s="2"/>
      <c r="G105" s="2"/>
      <c r="H105" s="46" t="s">
        <v>275</v>
      </c>
      <c r="I105" s="45" t="s">
        <v>275</v>
      </c>
      <c r="J105" s="91">
        <v>42179</v>
      </c>
      <c r="K105" s="42">
        <v>233</v>
      </c>
      <c r="L105" s="24">
        <v>95.5</v>
      </c>
      <c r="M105" s="83" t="s">
        <v>275</v>
      </c>
      <c r="N105" s="46" t="s">
        <v>311</v>
      </c>
      <c r="O105" s="2"/>
      <c r="P105" s="60">
        <f>AVERAGE(L80:L105)</f>
        <v>92.180769230769229</v>
      </c>
      <c r="Q105" s="59">
        <f>SUM(K80:K105)</f>
        <v>5848</v>
      </c>
      <c r="R105" s="60">
        <f>MAX(L80:L105)</f>
        <v>98.4</v>
      </c>
      <c r="S105" s="60">
        <f>MIN(L80:L105)</f>
        <v>85.2</v>
      </c>
      <c r="T105" s="60">
        <f>AVERAGE(M80:M105)</f>
        <v>-1.2000000000000015</v>
      </c>
    </row>
    <row r="106" spans="2:20">
      <c r="B106" s="146" t="s">
        <v>263</v>
      </c>
      <c r="C106" s="39">
        <v>102</v>
      </c>
      <c r="D106" s="40" t="s">
        <v>264</v>
      </c>
      <c r="E106" s="17" t="s">
        <v>265</v>
      </c>
      <c r="F106" s="3"/>
      <c r="G106" s="6"/>
      <c r="H106" s="41" t="s">
        <v>275</v>
      </c>
      <c r="I106" s="10" t="s">
        <v>275</v>
      </c>
      <c r="J106" s="89">
        <v>42181</v>
      </c>
      <c r="K106" s="41">
        <v>227</v>
      </c>
      <c r="L106" s="82">
        <v>93</v>
      </c>
      <c r="M106" s="84" t="s">
        <v>275</v>
      </c>
      <c r="N106" s="41" t="s">
        <v>311</v>
      </c>
      <c r="O106" s="64"/>
      <c r="P106" s="51"/>
      <c r="Q106" s="1"/>
      <c r="R106" s="1"/>
      <c r="S106" s="52"/>
      <c r="T106" s="52"/>
    </row>
    <row r="107" spans="2:20">
      <c r="B107" s="147"/>
      <c r="C107" s="37">
        <v>103</v>
      </c>
      <c r="D107" s="38" t="s">
        <v>264</v>
      </c>
      <c r="E107" s="19" t="s">
        <v>266</v>
      </c>
      <c r="F107" s="1"/>
      <c r="G107" s="4"/>
      <c r="H107" s="42" t="s">
        <v>275</v>
      </c>
      <c r="I107" s="11" t="s">
        <v>275</v>
      </c>
      <c r="J107" s="90">
        <v>42181</v>
      </c>
      <c r="K107" s="42">
        <v>213</v>
      </c>
      <c r="L107" s="73">
        <v>87.3</v>
      </c>
      <c r="M107" s="77" t="s">
        <v>275</v>
      </c>
      <c r="N107" s="42" t="s">
        <v>311</v>
      </c>
      <c r="O107" s="61"/>
      <c r="P107" s="51"/>
      <c r="Q107" s="1"/>
      <c r="R107" s="1"/>
      <c r="S107" s="52"/>
      <c r="T107" s="52"/>
    </row>
    <row r="108" spans="2:20">
      <c r="B108" s="147"/>
      <c r="C108" s="37">
        <v>104</v>
      </c>
      <c r="D108" s="38" t="s">
        <v>264</v>
      </c>
      <c r="E108" s="19" t="s">
        <v>267</v>
      </c>
      <c r="F108" s="1"/>
      <c r="G108" s="1"/>
      <c r="H108" s="42" t="s">
        <v>275</v>
      </c>
      <c r="I108" s="11" t="s">
        <v>275</v>
      </c>
      <c r="J108" s="90">
        <v>42181</v>
      </c>
      <c r="K108" s="42">
        <v>222</v>
      </c>
      <c r="L108" s="73">
        <v>91</v>
      </c>
      <c r="M108" s="77" t="s">
        <v>275</v>
      </c>
      <c r="N108" s="42" t="s">
        <v>311</v>
      </c>
      <c r="O108" s="1"/>
      <c r="P108" s="51"/>
      <c r="Q108" s="1"/>
      <c r="R108" s="1"/>
      <c r="S108" s="52"/>
      <c r="T108" s="52"/>
    </row>
    <row r="109" spans="2:20">
      <c r="B109" s="147"/>
      <c r="C109" s="37">
        <v>105</v>
      </c>
      <c r="D109" s="38" t="s">
        <v>264</v>
      </c>
      <c r="E109" s="19" t="s">
        <v>268</v>
      </c>
      <c r="F109" s="1"/>
      <c r="G109" s="1"/>
      <c r="H109" s="42" t="s">
        <v>275</v>
      </c>
      <c r="I109" s="11" t="s">
        <v>275</v>
      </c>
      <c r="J109" s="90">
        <v>42180</v>
      </c>
      <c r="K109" s="42">
        <v>228</v>
      </c>
      <c r="L109" s="73">
        <v>93.4</v>
      </c>
      <c r="M109" s="77" t="s">
        <v>275</v>
      </c>
      <c r="N109" s="42" t="s">
        <v>311</v>
      </c>
      <c r="O109" s="1"/>
      <c r="P109" s="51"/>
      <c r="Q109" s="1"/>
      <c r="R109" s="1"/>
      <c r="S109" s="52"/>
      <c r="T109" s="52"/>
    </row>
    <row r="110" spans="2:20">
      <c r="B110" s="147"/>
      <c r="C110" s="37">
        <v>106</v>
      </c>
      <c r="D110" s="38" t="s">
        <v>264</v>
      </c>
      <c r="E110" s="19" t="s">
        <v>269</v>
      </c>
      <c r="F110" s="1"/>
      <c r="G110" s="1"/>
      <c r="H110" s="42" t="s">
        <v>275</v>
      </c>
      <c r="I110" s="42" t="s">
        <v>275</v>
      </c>
      <c r="J110" s="90">
        <v>42180</v>
      </c>
      <c r="K110" s="42">
        <v>228</v>
      </c>
      <c r="L110" s="75">
        <v>93.4</v>
      </c>
      <c r="M110" s="78" t="s">
        <v>275</v>
      </c>
      <c r="N110" s="42" t="s">
        <v>311</v>
      </c>
      <c r="O110" s="1"/>
      <c r="P110" s="51"/>
      <c r="Q110" s="1"/>
      <c r="R110" s="1"/>
      <c r="S110" s="52"/>
      <c r="T110" s="52"/>
    </row>
    <row r="111" spans="2:20">
      <c r="B111" s="147"/>
      <c r="C111" s="37">
        <v>107</v>
      </c>
      <c r="D111" s="38" t="s">
        <v>264</v>
      </c>
      <c r="E111" s="19" t="s">
        <v>270</v>
      </c>
      <c r="F111" s="1"/>
      <c r="G111" s="1"/>
      <c r="H111" s="42" t="s">
        <v>275</v>
      </c>
      <c r="I111" s="11" t="s">
        <v>275</v>
      </c>
      <c r="J111" s="90">
        <v>42180</v>
      </c>
      <c r="K111" s="42">
        <v>223</v>
      </c>
      <c r="L111" s="73">
        <v>91.4</v>
      </c>
      <c r="M111" s="77" t="s">
        <v>275</v>
      </c>
      <c r="N111" s="42" t="s">
        <v>311</v>
      </c>
      <c r="O111" s="1"/>
      <c r="P111" s="51"/>
      <c r="Q111" s="1"/>
      <c r="R111" s="1"/>
      <c r="S111" s="52"/>
      <c r="T111" s="52"/>
    </row>
    <row r="112" spans="2:20">
      <c r="B112" s="147"/>
      <c r="C112" s="37">
        <v>108</v>
      </c>
      <c r="D112" s="38" t="s">
        <v>264</v>
      </c>
      <c r="E112" s="19" t="s">
        <v>271</v>
      </c>
      <c r="F112" s="1"/>
      <c r="G112" s="1"/>
      <c r="H112" s="42" t="s">
        <v>275</v>
      </c>
      <c r="I112" s="11" t="s">
        <v>275</v>
      </c>
      <c r="J112" s="90">
        <v>42180</v>
      </c>
      <c r="K112" s="42">
        <v>212</v>
      </c>
      <c r="L112" s="73">
        <v>86.9</v>
      </c>
      <c r="M112" s="77" t="s">
        <v>275</v>
      </c>
      <c r="N112" s="42" t="s">
        <v>311</v>
      </c>
      <c r="O112" s="1"/>
      <c r="P112" s="53"/>
      <c r="Q112" s="57"/>
      <c r="R112" s="1"/>
      <c r="S112" s="52"/>
      <c r="T112" s="52"/>
    </row>
    <row r="113" spans="2:20">
      <c r="B113" s="148"/>
      <c r="C113" s="43">
        <v>109</v>
      </c>
      <c r="D113" s="44" t="s">
        <v>264</v>
      </c>
      <c r="E113" s="18" t="s">
        <v>272</v>
      </c>
      <c r="F113" s="2"/>
      <c r="G113" s="2"/>
      <c r="H113" s="46" t="s">
        <v>275</v>
      </c>
      <c r="I113" s="45" t="s">
        <v>275</v>
      </c>
      <c r="J113" s="91">
        <v>42180</v>
      </c>
      <c r="K113" s="46">
        <v>222</v>
      </c>
      <c r="L113" s="74">
        <v>91</v>
      </c>
      <c r="M113" s="79" t="s">
        <v>275</v>
      </c>
      <c r="N113" s="46" t="s">
        <v>311</v>
      </c>
      <c r="O113" s="2"/>
      <c r="P113" s="58">
        <f>AVERAGE(L106:L113)</f>
        <v>90.924999999999997</v>
      </c>
      <c r="Q113" s="59">
        <f>SUM(K106:K113)</f>
        <v>1775</v>
      </c>
      <c r="R113" s="58">
        <f>MAX(L106:L113)</f>
        <v>93.4</v>
      </c>
      <c r="S113" s="60">
        <f>MIN(L106:L113)</f>
        <v>86.9</v>
      </c>
      <c r="T113" s="162" t="s">
        <v>275</v>
      </c>
    </row>
    <row r="114" spans="2:20">
      <c r="B114" s="146" t="s">
        <v>169</v>
      </c>
      <c r="C114" s="39">
        <v>110</v>
      </c>
      <c r="D114" s="40" t="s">
        <v>315</v>
      </c>
      <c r="E114" s="17" t="s">
        <v>316</v>
      </c>
      <c r="F114" s="3"/>
      <c r="G114" s="6"/>
      <c r="H114" s="41"/>
      <c r="I114" s="10"/>
      <c r="J114" s="89">
        <v>42191</v>
      </c>
      <c r="K114" s="41">
        <v>220</v>
      </c>
      <c r="L114" s="72">
        <v>90.2</v>
      </c>
      <c r="M114" s="83" t="s">
        <v>275</v>
      </c>
      <c r="N114" s="165" t="s">
        <v>311</v>
      </c>
      <c r="O114" s="3"/>
      <c r="P114" s="51"/>
      <c r="Q114" s="1"/>
      <c r="R114" s="1"/>
      <c r="S114" s="52"/>
      <c r="T114" s="52"/>
    </row>
    <row r="115" spans="2:20">
      <c r="B115" s="147"/>
      <c r="C115" s="37">
        <v>111</v>
      </c>
      <c r="D115" s="38" t="s">
        <v>315</v>
      </c>
      <c r="E115" s="19" t="s">
        <v>317</v>
      </c>
      <c r="F115" s="1"/>
      <c r="G115" s="4"/>
      <c r="H115" s="42"/>
      <c r="I115" s="11"/>
      <c r="J115" s="90">
        <v>42191</v>
      </c>
      <c r="K115" s="42">
        <v>218</v>
      </c>
      <c r="L115" s="77">
        <v>89.3</v>
      </c>
      <c r="M115" s="93" t="s">
        <v>275</v>
      </c>
      <c r="N115" s="48" t="s">
        <v>311</v>
      </c>
      <c r="O115" s="1"/>
      <c r="P115" s="51"/>
      <c r="Q115" s="1"/>
      <c r="R115" s="1"/>
      <c r="S115" s="52"/>
      <c r="T115" s="52"/>
    </row>
    <row r="116" spans="2:20">
      <c r="B116" s="147"/>
      <c r="C116" s="37">
        <v>112</v>
      </c>
      <c r="D116" s="38" t="s">
        <v>315</v>
      </c>
      <c r="E116" s="19" t="s">
        <v>318</v>
      </c>
      <c r="F116" s="1"/>
      <c r="G116" s="1"/>
      <c r="H116" s="42"/>
      <c r="I116" s="11"/>
      <c r="J116" s="90">
        <v>42191</v>
      </c>
      <c r="K116" s="42">
        <v>203</v>
      </c>
      <c r="L116" s="73">
        <v>83.2</v>
      </c>
      <c r="M116" s="83" t="s">
        <v>275</v>
      </c>
      <c r="N116" s="48" t="s">
        <v>311</v>
      </c>
      <c r="O116" s="1"/>
      <c r="P116" s="51"/>
      <c r="Q116" s="1"/>
      <c r="R116" s="1"/>
      <c r="S116" s="52"/>
      <c r="T116" s="52"/>
    </row>
    <row r="117" spans="2:20">
      <c r="B117" s="147"/>
      <c r="C117" s="37">
        <v>113</v>
      </c>
      <c r="D117" s="38" t="s">
        <v>315</v>
      </c>
      <c r="E117" s="19" t="s">
        <v>319</v>
      </c>
      <c r="F117" s="1"/>
      <c r="G117" s="1"/>
      <c r="H117" s="42"/>
      <c r="I117" s="11"/>
      <c r="J117" s="90">
        <v>42192</v>
      </c>
      <c r="K117" s="42">
        <v>228</v>
      </c>
      <c r="L117" s="73">
        <v>93.4</v>
      </c>
      <c r="M117" s="83" t="s">
        <v>275</v>
      </c>
      <c r="N117" s="48" t="s">
        <v>311</v>
      </c>
      <c r="O117" s="1"/>
      <c r="P117" s="51"/>
      <c r="Q117" s="1"/>
      <c r="R117" s="1"/>
      <c r="S117" s="52"/>
      <c r="T117" s="52"/>
    </row>
    <row r="118" spans="2:20">
      <c r="B118" s="147"/>
      <c r="C118" s="37">
        <v>114</v>
      </c>
      <c r="D118" s="38" t="s">
        <v>315</v>
      </c>
      <c r="E118" s="19" t="s">
        <v>320</v>
      </c>
      <c r="F118" s="1"/>
      <c r="G118" s="1"/>
      <c r="H118" s="42"/>
      <c r="I118" s="11"/>
      <c r="J118" s="90">
        <v>42192</v>
      </c>
      <c r="K118" s="42">
        <v>221</v>
      </c>
      <c r="L118" s="73">
        <v>90.6</v>
      </c>
      <c r="M118" s="83" t="s">
        <v>275</v>
      </c>
      <c r="N118" s="48" t="s">
        <v>311</v>
      </c>
      <c r="O118" s="1"/>
      <c r="P118" s="51"/>
      <c r="Q118" s="1"/>
      <c r="R118" s="1"/>
      <c r="S118" s="52"/>
      <c r="T118" s="52"/>
    </row>
    <row r="119" spans="2:20">
      <c r="B119" s="147"/>
      <c r="C119" s="37">
        <v>115</v>
      </c>
      <c r="D119" s="38" t="s">
        <v>315</v>
      </c>
      <c r="E119" s="19" t="s">
        <v>321</v>
      </c>
      <c r="F119" s="1"/>
      <c r="G119" s="1"/>
      <c r="H119" s="42"/>
      <c r="I119" s="11"/>
      <c r="J119" s="90">
        <v>42192</v>
      </c>
      <c r="K119" s="42">
        <v>224</v>
      </c>
      <c r="L119" s="73">
        <v>91.8</v>
      </c>
      <c r="M119" s="83" t="s">
        <v>275</v>
      </c>
      <c r="N119" s="48" t="s">
        <v>311</v>
      </c>
      <c r="O119" s="1"/>
      <c r="P119" s="51"/>
      <c r="Q119" s="1"/>
      <c r="R119" s="1"/>
      <c r="S119" s="52"/>
      <c r="T119" s="52"/>
    </row>
    <row r="120" spans="2:20">
      <c r="B120" s="147"/>
      <c r="C120" s="37">
        <v>116</v>
      </c>
      <c r="D120" s="38" t="s">
        <v>315</v>
      </c>
      <c r="E120" s="23" t="s">
        <v>322</v>
      </c>
      <c r="F120" s="1"/>
      <c r="G120" s="1"/>
      <c r="H120" s="42"/>
      <c r="I120" s="11"/>
      <c r="J120" s="90">
        <v>42192</v>
      </c>
      <c r="K120" s="42">
        <v>224</v>
      </c>
      <c r="L120" s="73">
        <v>91.8</v>
      </c>
      <c r="M120" s="83" t="s">
        <v>275</v>
      </c>
      <c r="N120" s="48" t="s">
        <v>311</v>
      </c>
      <c r="O120" s="1"/>
      <c r="P120" s="51"/>
      <c r="Q120" s="1"/>
      <c r="R120" s="1"/>
      <c r="S120" s="52"/>
      <c r="T120" s="52"/>
    </row>
    <row r="121" spans="2:20">
      <c r="B121" s="147"/>
      <c r="C121" s="37">
        <v>117</v>
      </c>
      <c r="D121" s="38" t="s">
        <v>315</v>
      </c>
      <c r="E121" s="19" t="s">
        <v>323</v>
      </c>
      <c r="F121" s="1"/>
      <c r="G121" s="1"/>
      <c r="H121" s="42"/>
      <c r="I121" s="11"/>
      <c r="J121" s="90">
        <v>42192</v>
      </c>
      <c r="K121" s="42">
        <v>223</v>
      </c>
      <c r="L121" s="73">
        <v>91.4</v>
      </c>
      <c r="M121" s="83" t="s">
        <v>275</v>
      </c>
      <c r="N121" s="48" t="s">
        <v>311</v>
      </c>
      <c r="O121" s="1"/>
      <c r="P121" s="51"/>
      <c r="Q121" s="1"/>
      <c r="R121" s="1"/>
      <c r="S121" s="52"/>
      <c r="T121" s="52"/>
    </row>
    <row r="122" spans="2:20">
      <c r="B122" s="147"/>
      <c r="C122" s="37">
        <v>118</v>
      </c>
      <c r="D122" s="38" t="s">
        <v>315</v>
      </c>
      <c r="E122" s="19" t="s">
        <v>324</v>
      </c>
      <c r="F122" s="1"/>
      <c r="G122" s="1"/>
      <c r="H122" s="42"/>
      <c r="I122" s="11"/>
      <c r="J122" s="90">
        <v>42192</v>
      </c>
      <c r="K122" s="42">
        <v>230</v>
      </c>
      <c r="L122" s="73">
        <v>94.3</v>
      </c>
      <c r="M122" s="83" t="s">
        <v>275</v>
      </c>
      <c r="N122" s="48" t="s">
        <v>311</v>
      </c>
      <c r="O122" s="1"/>
      <c r="P122" s="51"/>
      <c r="Q122" s="1"/>
      <c r="R122" s="1"/>
      <c r="S122" s="52"/>
      <c r="T122" s="52"/>
    </row>
    <row r="123" spans="2:20">
      <c r="B123" s="147"/>
      <c r="C123" s="37">
        <v>119</v>
      </c>
      <c r="D123" s="38" t="s">
        <v>315</v>
      </c>
      <c r="E123" s="19" t="s">
        <v>325</v>
      </c>
      <c r="F123" s="1"/>
      <c r="G123" s="1"/>
      <c r="H123" s="42"/>
      <c r="I123" s="11"/>
      <c r="J123" s="90">
        <v>42193</v>
      </c>
      <c r="K123" s="42">
        <v>226</v>
      </c>
      <c r="L123" s="73">
        <v>92.6</v>
      </c>
      <c r="M123" s="83" t="s">
        <v>275</v>
      </c>
      <c r="N123" s="48" t="s">
        <v>311</v>
      </c>
      <c r="O123" s="1"/>
      <c r="P123" s="51"/>
      <c r="Q123" s="1"/>
      <c r="R123" s="1"/>
      <c r="S123" s="52"/>
      <c r="T123" s="52"/>
    </row>
    <row r="124" spans="2:20">
      <c r="B124" s="147"/>
      <c r="C124" s="37">
        <v>120</v>
      </c>
      <c r="D124" s="38" t="s">
        <v>315</v>
      </c>
      <c r="E124" s="19" t="s">
        <v>326</v>
      </c>
      <c r="F124" s="1"/>
      <c r="G124" s="1"/>
      <c r="H124" s="42"/>
      <c r="I124" s="11"/>
      <c r="J124" s="90">
        <v>42193</v>
      </c>
      <c r="K124" s="42">
        <v>222</v>
      </c>
      <c r="L124" s="73">
        <v>91</v>
      </c>
      <c r="M124" s="83" t="s">
        <v>275</v>
      </c>
      <c r="N124" s="48" t="s">
        <v>311</v>
      </c>
      <c r="O124" s="1"/>
      <c r="P124" s="51"/>
      <c r="Q124" s="1"/>
      <c r="R124" s="1"/>
      <c r="S124" s="52"/>
      <c r="T124" s="52"/>
    </row>
    <row r="125" spans="2:20">
      <c r="B125" s="147"/>
      <c r="C125" s="37">
        <v>121</v>
      </c>
      <c r="D125" s="38" t="s">
        <v>315</v>
      </c>
      <c r="E125" s="19" t="s">
        <v>327</v>
      </c>
      <c r="F125" s="1"/>
      <c r="G125" s="1"/>
      <c r="H125" s="42"/>
      <c r="I125" s="11"/>
      <c r="J125" s="90">
        <v>42193</v>
      </c>
      <c r="K125" s="42">
        <v>232</v>
      </c>
      <c r="L125" s="73">
        <v>95.1</v>
      </c>
      <c r="M125" s="83" t="s">
        <v>275</v>
      </c>
      <c r="N125" s="48" t="s">
        <v>311</v>
      </c>
      <c r="O125" s="1"/>
      <c r="P125" s="51"/>
      <c r="Q125" s="1"/>
      <c r="R125" s="1"/>
      <c r="S125" s="52"/>
      <c r="T125" s="52"/>
    </row>
    <row r="126" spans="2:20">
      <c r="B126" s="147"/>
      <c r="C126" s="37">
        <v>122</v>
      </c>
      <c r="D126" s="38" t="s">
        <v>315</v>
      </c>
      <c r="E126" s="19" t="s">
        <v>328</v>
      </c>
      <c r="F126" s="1"/>
      <c r="G126" s="1"/>
      <c r="H126" s="42"/>
      <c r="I126" s="11"/>
      <c r="J126" s="90">
        <v>42193</v>
      </c>
      <c r="K126" s="42">
        <v>223</v>
      </c>
      <c r="L126" s="73">
        <v>91.4</v>
      </c>
      <c r="M126" s="83" t="s">
        <v>275</v>
      </c>
      <c r="N126" s="48" t="s">
        <v>311</v>
      </c>
      <c r="O126" s="1"/>
      <c r="P126" s="51"/>
      <c r="Q126" s="1"/>
      <c r="R126" s="1"/>
      <c r="S126" s="52"/>
      <c r="T126" s="52"/>
    </row>
    <row r="127" spans="2:20">
      <c r="B127" s="147"/>
      <c r="C127" s="37">
        <v>123</v>
      </c>
      <c r="D127" s="38" t="s">
        <v>315</v>
      </c>
      <c r="E127" s="19" t="s">
        <v>329</v>
      </c>
      <c r="F127" s="1"/>
      <c r="G127" s="1"/>
      <c r="H127" s="42"/>
      <c r="I127" s="11"/>
      <c r="J127" s="90">
        <v>42194</v>
      </c>
      <c r="K127" s="42">
        <v>223</v>
      </c>
      <c r="L127" s="80">
        <v>91.4</v>
      </c>
      <c r="M127" s="83" t="s">
        <v>275</v>
      </c>
      <c r="N127" s="48" t="s">
        <v>311</v>
      </c>
      <c r="O127" s="1"/>
      <c r="P127" s="51"/>
      <c r="Q127" s="1"/>
      <c r="R127" s="1"/>
      <c r="S127" s="52"/>
      <c r="T127" s="52"/>
    </row>
    <row r="128" spans="2:20">
      <c r="B128" s="147"/>
      <c r="C128" s="37">
        <v>124</v>
      </c>
      <c r="D128" s="38" t="s">
        <v>315</v>
      </c>
      <c r="E128" s="19" t="s">
        <v>330</v>
      </c>
      <c r="F128" s="1"/>
      <c r="G128" s="1"/>
      <c r="H128" s="42"/>
      <c r="I128" s="11"/>
      <c r="J128" s="90">
        <v>42194</v>
      </c>
      <c r="K128" s="42">
        <v>220</v>
      </c>
      <c r="L128" s="80">
        <v>90.2</v>
      </c>
      <c r="M128" s="83" t="s">
        <v>275</v>
      </c>
      <c r="N128" s="48" t="s">
        <v>311</v>
      </c>
      <c r="O128" s="1"/>
      <c r="P128" s="51"/>
      <c r="Q128" s="1"/>
      <c r="R128" s="1"/>
      <c r="S128" s="52"/>
      <c r="T128" s="52"/>
    </row>
    <row r="129" spans="2:20">
      <c r="B129" s="147"/>
      <c r="C129" s="37">
        <v>125</v>
      </c>
      <c r="D129" s="38" t="s">
        <v>315</v>
      </c>
      <c r="E129" s="19" t="s">
        <v>331</v>
      </c>
      <c r="F129" s="1"/>
      <c r="G129" s="1"/>
      <c r="H129" s="42"/>
      <c r="I129" s="11"/>
      <c r="J129" s="90">
        <v>42194</v>
      </c>
      <c r="K129" s="42">
        <v>216</v>
      </c>
      <c r="L129" s="80">
        <v>88.5</v>
      </c>
      <c r="M129" s="83" t="s">
        <v>275</v>
      </c>
      <c r="N129" s="48" t="s">
        <v>311</v>
      </c>
      <c r="O129" s="1"/>
      <c r="P129" s="51"/>
      <c r="Q129" s="1"/>
      <c r="R129" s="1"/>
      <c r="S129" s="52"/>
      <c r="T129" s="52"/>
    </row>
    <row r="130" spans="2:20">
      <c r="B130" s="147"/>
      <c r="C130" s="37">
        <v>126</v>
      </c>
      <c r="D130" s="38" t="s">
        <v>315</v>
      </c>
      <c r="E130" s="19" t="s">
        <v>332</v>
      </c>
      <c r="F130" s="1"/>
      <c r="G130" s="1"/>
      <c r="H130" s="42"/>
      <c r="I130" s="11"/>
      <c r="J130" s="90">
        <v>42194</v>
      </c>
      <c r="K130" s="42">
        <v>222</v>
      </c>
      <c r="L130" s="80">
        <v>91</v>
      </c>
      <c r="M130" s="83" t="s">
        <v>275</v>
      </c>
      <c r="N130" s="48" t="s">
        <v>311</v>
      </c>
      <c r="O130" s="1"/>
      <c r="P130" s="51"/>
      <c r="Q130" s="1"/>
      <c r="R130" s="1"/>
      <c r="S130" s="52"/>
      <c r="T130" s="52"/>
    </row>
    <row r="131" spans="2:20">
      <c r="B131" s="147"/>
      <c r="C131" s="37">
        <v>127</v>
      </c>
      <c r="D131" s="38" t="s">
        <v>315</v>
      </c>
      <c r="E131" s="19" t="s">
        <v>333</v>
      </c>
      <c r="F131" s="1"/>
      <c r="G131" s="1"/>
      <c r="H131" s="42"/>
      <c r="I131" s="11"/>
      <c r="J131" s="90">
        <v>42194</v>
      </c>
      <c r="K131" s="42">
        <v>213</v>
      </c>
      <c r="L131" s="80">
        <v>87.3</v>
      </c>
      <c r="M131" s="83" t="s">
        <v>275</v>
      </c>
      <c r="N131" s="48" t="s">
        <v>311</v>
      </c>
      <c r="O131" s="61"/>
      <c r="P131" s="51"/>
      <c r="Q131" s="1"/>
      <c r="R131" s="1"/>
      <c r="S131" s="52"/>
      <c r="T131" s="52"/>
    </row>
    <row r="132" spans="2:20">
      <c r="B132" s="147"/>
      <c r="C132" s="37">
        <v>128</v>
      </c>
      <c r="D132" s="38" t="s">
        <v>315</v>
      </c>
      <c r="E132" s="19" t="s">
        <v>334</v>
      </c>
      <c r="F132" s="1"/>
      <c r="G132" s="1"/>
      <c r="H132" s="42"/>
      <c r="I132" s="11"/>
      <c r="J132" s="90">
        <v>42195</v>
      </c>
      <c r="K132" s="42">
        <v>223</v>
      </c>
      <c r="L132" s="80">
        <v>91.4</v>
      </c>
      <c r="M132" s="83" t="s">
        <v>275</v>
      </c>
      <c r="N132" s="48" t="s">
        <v>311</v>
      </c>
      <c r="O132" s="61"/>
      <c r="P132" s="51"/>
      <c r="Q132" s="1"/>
      <c r="R132" s="1"/>
      <c r="S132" s="52"/>
      <c r="T132" s="52"/>
    </row>
    <row r="133" spans="2:20">
      <c r="B133" s="147"/>
      <c r="C133" s="37">
        <v>129</v>
      </c>
      <c r="D133" s="38" t="s">
        <v>315</v>
      </c>
      <c r="E133" s="19" t="s">
        <v>335</v>
      </c>
      <c r="F133" s="1"/>
      <c r="G133" s="1"/>
      <c r="H133" s="42"/>
      <c r="I133" s="11"/>
      <c r="J133" s="90">
        <v>42195</v>
      </c>
      <c r="K133" s="42">
        <v>217</v>
      </c>
      <c r="L133" s="80">
        <v>88.9</v>
      </c>
      <c r="M133" s="83" t="s">
        <v>275</v>
      </c>
      <c r="N133" s="48" t="s">
        <v>311</v>
      </c>
      <c r="O133" s="62"/>
      <c r="P133" s="51"/>
      <c r="Q133" s="1"/>
      <c r="R133" s="1"/>
      <c r="S133" s="52"/>
      <c r="T133" s="52"/>
    </row>
    <row r="134" spans="2:20">
      <c r="B134" s="147"/>
      <c r="C134" s="37">
        <v>130</v>
      </c>
      <c r="D134" s="38" t="s">
        <v>315</v>
      </c>
      <c r="E134" s="19" t="s">
        <v>336</v>
      </c>
      <c r="F134" s="1"/>
      <c r="G134" s="1"/>
      <c r="H134" s="42"/>
      <c r="I134" s="11"/>
      <c r="J134" s="90">
        <v>42195</v>
      </c>
      <c r="K134" s="42">
        <v>232</v>
      </c>
      <c r="L134" s="80">
        <v>95.1</v>
      </c>
      <c r="M134" s="83" t="s">
        <v>275</v>
      </c>
      <c r="N134" s="48" t="s">
        <v>311</v>
      </c>
      <c r="O134" s="61"/>
      <c r="P134" s="51"/>
      <c r="Q134" s="1"/>
      <c r="R134" s="1"/>
      <c r="S134" s="52"/>
      <c r="T134" s="52"/>
    </row>
    <row r="135" spans="2:20">
      <c r="B135" s="147"/>
      <c r="C135" s="37">
        <v>131</v>
      </c>
      <c r="D135" s="38" t="s">
        <v>315</v>
      </c>
      <c r="E135" s="19" t="s">
        <v>337</v>
      </c>
      <c r="F135" s="1"/>
      <c r="G135" s="1"/>
      <c r="H135" s="42"/>
      <c r="I135" s="11"/>
      <c r="J135" s="90">
        <v>42195</v>
      </c>
      <c r="K135" s="42">
        <v>207</v>
      </c>
      <c r="L135" s="80">
        <v>84.8</v>
      </c>
      <c r="M135" s="83" t="s">
        <v>275</v>
      </c>
      <c r="N135" s="48" t="s">
        <v>311</v>
      </c>
      <c r="O135" s="61" t="s">
        <v>341</v>
      </c>
      <c r="P135" s="51"/>
      <c r="Q135" s="1"/>
      <c r="R135" s="1"/>
      <c r="S135" s="52"/>
      <c r="T135" s="52"/>
    </row>
    <row r="136" spans="2:20">
      <c r="B136" s="147"/>
      <c r="C136" s="37">
        <v>132</v>
      </c>
      <c r="D136" s="38" t="s">
        <v>315</v>
      </c>
      <c r="E136" s="19" t="s">
        <v>338</v>
      </c>
      <c r="F136" s="1"/>
      <c r="G136" s="1"/>
      <c r="H136" s="42"/>
      <c r="I136" s="11"/>
      <c r="J136" s="90">
        <v>42195</v>
      </c>
      <c r="K136" s="42">
        <v>191</v>
      </c>
      <c r="L136" s="164">
        <v>78.3</v>
      </c>
      <c r="M136" s="83" t="s">
        <v>275</v>
      </c>
      <c r="N136" s="48" t="s">
        <v>311</v>
      </c>
      <c r="O136" s="61" t="s">
        <v>342</v>
      </c>
      <c r="P136" s="51"/>
      <c r="Q136" s="1"/>
      <c r="R136" s="1"/>
      <c r="S136" s="52"/>
      <c r="T136" s="52"/>
    </row>
    <row r="137" spans="2:20">
      <c r="B137" s="147"/>
      <c r="C137" s="37">
        <v>133</v>
      </c>
      <c r="D137" s="38" t="s">
        <v>315</v>
      </c>
      <c r="E137" s="19" t="s">
        <v>339</v>
      </c>
      <c r="F137" s="1"/>
      <c r="G137" s="1"/>
      <c r="H137" s="42"/>
      <c r="I137" s="11"/>
      <c r="J137" s="90">
        <v>42198</v>
      </c>
      <c r="K137" s="42">
        <v>225</v>
      </c>
      <c r="L137" s="80">
        <v>92.2</v>
      </c>
      <c r="M137" s="83" t="s">
        <v>275</v>
      </c>
      <c r="N137" s="48" t="s">
        <v>311</v>
      </c>
      <c r="O137" s="61"/>
      <c r="P137" s="53"/>
      <c r="Q137" s="57"/>
      <c r="R137" s="1"/>
      <c r="S137" s="52"/>
      <c r="T137" s="52"/>
    </row>
    <row r="138" spans="2:20" s="116" customFormat="1">
      <c r="B138" s="148"/>
      <c r="C138" s="43">
        <v>134</v>
      </c>
      <c r="D138" s="2" t="s">
        <v>315</v>
      </c>
      <c r="E138" s="18" t="s">
        <v>340</v>
      </c>
      <c r="F138" s="2"/>
      <c r="G138" s="2"/>
      <c r="H138" s="46"/>
      <c r="I138" s="45"/>
      <c r="J138" s="91">
        <v>42198</v>
      </c>
      <c r="K138" s="46">
        <v>216</v>
      </c>
      <c r="L138" s="81">
        <v>88.5</v>
      </c>
      <c r="M138" s="161" t="s">
        <v>275</v>
      </c>
      <c r="N138" s="166" t="s">
        <v>311</v>
      </c>
      <c r="O138" s="63"/>
      <c r="P138" s="58">
        <f>AVERAGE(L114:L138)</f>
        <v>90.147999999999996</v>
      </c>
      <c r="Q138" s="59">
        <f>SUM(K114:K138)</f>
        <v>5499</v>
      </c>
      <c r="R138" s="58">
        <f>MAX(L114:L138)</f>
        <v>95.1</v>
      </c>
      <c r="S138" s="60">
        <f>MIN(L114:L138)</f>
        <v>78.3</v>
      </c>
      <c r="T138" s="162" t="s">
        <v>275</v>
      </c>
    </row>
    <row r="139" spans="2:20" s="98" customFormat="1" ht="13.5" thickBot="1">
      <c r="B139" s="97"/>
      <c r="E139" s="99"/>
      <c r="I139" s="100"/>
      <c r="J139" s="101"/>
      <c r="K139" s="102"/>
      <c r="L139" s="100"/>
      <c r="M139" s="100"/>
      <c r="N139" s="102"/>
      <c r="O139" s="103" t="s">
        <v>258</v>
      </c>
      <c r="P139" s="142">
        <f>AVERAGE(P5:P138)</f>
        <v>91.227743430482562</v>
      </c>
      <c r="Q139" s="143">
        <f>SUM(Q5:Q138)</f>
        <v>28682</v>
      </c>
      <c r="R139" s="144">
        <f>MAX(R5:R138)</f>
        <v>98.4</v>
      </c>
      <c r="S139" s="145">
        <f>MIN(S5:S138)</f>
        <v>66.8</v>
      </c>
      <c r="T139" s="142">
        <f>AVERAGE(T5:T113)</f>
        <v>-1.3365161796151077</v>
      </c>
    </row>
    <row r="140" spans="2:20">
      <c r="E140" s="49"/>
      <c r="F140" s="9"/>
      <c r="G140" s="50"/>
    </row>
    <row r="141" spans="2:20">
      <c r="E141" s="49"/>
      <c r="F141" s="9"/>
      <c r="G141" s="50"/>
      <c r="H141" s="68"/>
    </row>
    <row r="142" spans="2:20">
      <c r="E142" s="49"/>
      <c r="F142" s="67"/>
      <c r="G142" s="50"/>
      <c r="H142" s="68"/>
      <c r="K142" s="160"/>
    </row>
    <row r="143" spans="2:20">
      <c r="E143" s="49"/>
      <c r="F143" s="67"/>
      <c r="G143" s="50"/>
      <c r="H143" s="68"/>
      <c r="K143" s="160"/>
    </row>
    <row r="144" spans="2:20">
      <c r="E144" s="49"/>
      <c r="F144" s="67"/>
      <c r="G144" s="50"/>
      <c r="H144" s="68"/>
      <c r="K144" s="160"/>
    </row>
    <row r="145" spans="3:11">
      <c r="F145" s="68"/>
      <c r="G145" s="68"/>
      <c r="H145" s="68"/>
      <c r="K145" s="160"/>
    </row>
    <row r="146" spans="3:11">
      <c r="F146" s="68"/>
      <c r="G146" s="68"/>
      <c r="H146" s="68"/>
      <c r="K146" s="160"/>
    </row>
    <row r="147" spans="3:11">
      <c r="C147" s="20"/>
      <c r="D147" s="66"/>
      <c r="F147" s="68"/>
      <c r="G147" s="68"/>
      <c r="H147" s="68"/>
      <c r="K147" s="160"/>
    </row>
    <row r="148" spans="3:11">
      <c r="F148" s="68"/>
      <c r="G148" s="50"/>
      <c r="H148" s="68"/>
      <c r="K148" s="160"/>
    </row>
    <row r="149" spans="3:11">
      <c r="F149" s="68"/>
      <c r="G149" s="50"/>
      <c r="H149" s="68"/>
      <c r="K149" s="160"/>
    </row>
    <row r="150" spans="3:11">
      <c r="F150" s="68"/>
      <c r="G150" s="50"/>
      <c r="H150" s="68"/>
      <c r="K150" s="160"/>
    </row>
    <row r="151" spans="3:11">
      <c r="F151" s="68"/>
      <c r="G151" s="50"/>
      <c r="H151" s="68"/>
      <c r="K151" s="160"/>
    </row>
    <row r="152" spans="3:11">
      <c r="F152" s="68"/>
      <c r="G152" s="50"/>
      <c r="H152" s="68"/>
      <c r="K152" s="160"/>
    </row>
    <row r="153" spans="3:11">
      <c r="F153" s="68"/>
      <c r="G153" s="50"/>
      <c r="H153" s="68"/>
      <c r="K153" s="160"/>
    </row>
    <row r="154" spans="3:11">
      <c r="F154" s="68"/>
      <c r="G154" s="50"/>
      <c r="H154" s="68"/>
      <c r="K154" s="160"/>
    </row>
    <row r="155" spans="3:11">
      <c r="F155" s="68"/>
      <c r="G155" s="50"/>
      <c r="H155" s="68"/>
      <c r="K155" s="160"/>
    </row>
    <row r="156" spans="3:11">
      <c r="F156" s="68"/>
      <c r="G156" s="50"/>
      <c r="H156" s="68"/>
      <c r="K156" s="160"/>
    </row>
    <row r="157" spans="3:11">
      <c r="F157" s="68"/>
      <c r="G157" s="50"/>
      <c r="H157" s="68"/>
      <c r="K157" s="160"/>
    </row>
    <row r="158" spans="3:11">
      <c r="F158" s="68"/>
      <c r="G158" s="50"/>
      <c r="H158" s="68"/>
      <c r="K158" s="160"/>
    </row>
    <row r="159" spans="3:11">
      <c r="F159" s="68"/>
      <c r="G159" s="50"/>
      <c r="H159" s="68"/>
      <c r="K159" s="160"/>
    </row>
    <row r="160" spans="3:11">
      <c r="F160" s="68"/>
      <c r="G160" s="50"/>
      <c r="H160" s="68"/>
      <c r="K160" s="160"/>
    </row>
    <row r="161" spans="6:11">
      <c r="F161" s="68"/>
      <c r="G161" s="50"/>
      <c r="H161" s="68"/>
      <c r="K161" s="160"/>
    </row>
    <row r="162" spans="6:11">
      <c r="F162" s="68"/>
      <c r="G162" s="50"/>
      <c r="H162" s="68"/>
      <c r="K162" s="160"/>
    </row>
    <row r="163" spans="6:11">
      <c r="F163" s="68"/>
      <c r="G163" s="50"/>
      <c r="H163" s="68"/>
      <c r="K163" s="160"/>
    </row>
    <row r="164" spans="6:11">
      <c r="F164" s="68"/>
      <c r="G164" s="50"/>
      <c r="H164" s="68"/>
      <c r="K164" s="160"/>
    </row>
    <row r="165" spans="6:11">
      <c r="F165" s="68"/>
      <c r="G165" s="50"/>
      <c r="H165" s="68"/>
      <c r="K165" s="160"/>
    </row>
    <row r="166" spans="6:11">
      <c r="F166" s="68"/>
      <c r="G166" s="50"/>
      <c r="K166" s="160"/>
    </row>
    <row r="167" spans="6:11">
      <c r="F167" s="68"/>
      <c r="G167" s="50"/>
    </row>
    <row r="168" spans="6:11">
      <c r="G168" s="50"/>
    </row>
    <row r="169" spans="6:11">
      <c r="G169" s="50"/>
    </row>
    <row r="170" spans="6:11">
      <c r="G170" s="50"/>
    </row>
    <row r="171" spans="6:11">
      <c r="G171" s="50"/>
      <c r="H171" s="50"/>
      <c r="K171" s="70"/>
    </row>
    <row r="172" spans="6:11">
      <c r="G172" s="50"/>
    </row>
    <row r="173" spans="6:11">
      <c r="G173" s="50"/>
    </row>
    <row r="174" spans="6:11">
      <c r="G174" s="50"/>
    </row>
    <row r="175" spans="6:11">
      <c r="G175" s="50"/>
    </row>
    <row r="176" spans="6:11">
      <c r="G176" s="50"/>
    </row>
    <row r="177" spans="7:7">
      <c r="G177" s="50"/>
    </row>
  </sheetData>
  <mergeCells count="11">
    <mergeCell ref="B114:B138"/>
    <mergeCell ref="P3:S3"/>
    <mergeCell ref="B106:B113"/>
    <mergeCell ref="B80:B105"/>
    <mergeCell ref="D1:O1"/>
    <mergeCell ref="B5:B29"/>
    <mergeCell ref="B30:B52"/>
    <mergeCell ref="B53:B54"/>
    <mergeCell ref="B55:B79"/>
    <mergeCell ref="G3:I3"/>
    <mergeCell ref="J3:L3"/>
  </mergeCells>
  <phoneticPr fontId="2" type="noConversion"/>
  <printOptions horizontalCentered="1"/>
  <pageMargins left="0.70866141732283472" right="0.70866141732283472" top="0.59055118110236227" bottom="0.47244094488188981" header="0.51181102362204722" footer="0.35433070866141736"/>
  <pageSetup paperSize="9" scale="96" fitToHeight="6" orientation="landscape" r:id="rId1"/>
  <headerFooter alignWithMargins="0">
    <oddFooter>Seite &amp;P von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2"/>
  <sheetViews>
    <sheetView workbookViewId="0">
      <selection sqref="A1:XFD1048576"/>
    </sheetView>
  </sheetViews>
  <sheetFormatPr defaultColWidth="9.140625" defaultRowHeight="12.75"/>
  <cols>
    <col min="1" max="1" width="11.42578125" style="107" customWidth="1"/>
    <col min="2" max="2" width="7.5703125" style="119" customWidth="1"/>
    <col min="3" max="3" width="9.28515625" style="118" customWidth="1"/>
    <col min="4" max="4" width="13.140625" style="109" customWidth="1"/>
    <col min="5" max="5" width="13.140625" style="75" customWidth="1"/>
    <col min="6" max="7" width="13.140625" style="9" customWidth="1"/>
    <col min="8" max="8" width="13.140625" style="109" customWidth="1"/>
    <col min="9" max="9" width="13.140625" style="9" customWidth="1"/>
    <col min="10" max="10" width="13.140625" style="109" customWidth="1"/>
    <col min="11" max="11" width="13.140625" style="9" customWidth="1"/>
    <col min="12" max="12" width="13.140625" style="109" customWidth="1"/>
    <col min="13" max="13" width="11.42578125" style="9" customWidth="1"/>
    <col min="14" max="14" width="12.42578125" style="109" customWidth="1"/>
    <col min="15" max="15" width="11.42578125" style="9" customWidth="1"/>
    <col min="16" max="16" width="12.42578125" style="109" customWidth="1"/>
    <col min="17" max="17" width="11.42578125" style="9" customWidth="1"/>
    <col min="18" max="253" width="11.42578125" customWidth="1"/>
  </cols>
  <sheetData>
    <row r="1" spans="1:17" s="117" customFormat="1">
      <c r="B1" s="119"/>
      <c r="C1" s="107" t="s">
        <v>289</v>
      </c>
      <c r="D1" s="112" t="s">
        <v>148</v>
      </c>
      <c r="E1" s="111"/>
      <c r="F1" s="12" t="s">
        <v>174</v>
      </c>
      <c r="G1" s="12"/>
      <c r="H1" s="112" t="s">
        <v>199</v>
      </c>
      <c r="I1" s="12"/>
      <c r="J1" s="112" t="s">
        <v>203</v>
      </c>
      <c r="K1" s="12"/>
      <c r="L1" s="112" t="s">
        <v>204</v>
      </c>
      <c r="M1" s="12"/>
      <c r="N1" s="112" t="s">
        <v>264</v>
      </c>
      <c r="O1" s="12"/>
      <c r="P1" s="112" t="s">
        <v>343</v>
      </c>
      <c r="Q1" s="12"/>
    </row>
    <row r="2" spans="1:17">
      <c r="A2" s="107" t="s">
        <v>290</v>
      </c>
      <c r="B2" s="118">
        <f>SUM(C2:AD2)</f>
        <v>129</v>
      </c>
      <c r="D2" s="109">
        <v>20</v>
      </c>
      <c r="F2" s="9">
        <v>23</v>
      </c>
      <c r="H2" s="109">
        <v>2</v>
      </c>
      <c r="J2" s="109">
        <v>25</v>
      </c>
      <c r="L2" s="109">
        <v>26</v>
      </c>
      <c r="N2" s="109">
        <v>8</v>
      </c>
      <c r="P2" s="109">
        <v>25</v>
      </c>
    </row>
    <row r="3" spans="1:17" s="105" customFormat="1" ht="13.5" thickBot="1">
      <c r="A3" s="108" t="s">
        <v>285</v>
      </c>
      <c r="B3" s="158" t="s">
        <v>291</v>
      </c>
      <c r="C3" s="159"/>
      <c r="D3" s="110" t="s">
        <v>286</v>
      </c>
      <c r="E3" s="106" t="s">
        <v>287</v>
      </c>
      <c r="F3" s="104" t="s">
        <v>286</v>
      </c>
      <c r="G3" s="104" t="s">
        <v>287</v>
      </c>
      <c r="H3" s="110" t="s">
        <v>286</v>
      </c>
      <c r="I3" s="104" t="s">
        <v>287</v>
      </c>
      <c r="J3" s="110" t="s">
        <v>286</v>
      </c>
      <c r="K3" s="104" t="s">
        <v>287</v>
      </c>
      <c r="L3" s="110" t="s">
        <v>286</v>
      </c>
      <c r="M3" s="104" t="s">
        <v>287</v>
      </c>
      <c r="N3" s="110" t="s">
        <v>286</v>
      </c>
      <c r="O3" s="104" t="s">
        <v>287</v>
      </c>
      <c r="P3" s="110" t="s">
        <v>286</v>
      </c>
      <c r="Q3" s="104" t="s">
        <v>287</v>
      </c>
    </row>
    <row r="4" spans="1:17">
      <c r="A4" s="107">
        <v>0</v>
      </c>
      <c r="B4" s="121">
        <f>D4+F4+H4+J4+L4+N4+P4</f>
        <v>206</v>
      </c>
      <c r="C4" s="124">
        <f>AVERAGE(E4,G4,I4,K4,M4,O4,Q4)/100</f>
        <v>6.1333333333333344E-3</v>
      </c>
      <c r="D4" s="109">
        <v>44</v>
      </c>
      <c r="E4" s="126">
        <v>0.9</v>
      </c>
      <c r="F4" s="9">
        <v>43</v>
      </c>
      <c r="G4" s="126">
        <v>0.77</v>
      </c>
      <c r="H4" s="109">
        <v>1</v>
      </c>
      <c r="I4" s="126">
        <v>0.2</v>
      </c>
      <c r="J4" s="109">
        <v>50</v>
      </c>
      <c r="K4" s="126">
        <v>0.82</v>
      </c>
      <c r="L4" s="109">
        <v>30</v>
      </c>
      <c r="M4" s="126">
        <v>0.47</v>
      </c>
      <c r="N4" s="109">
        <v>6</v>
      </c>
      <c r="O4" s="128" t="s">
        <v>292</v>
      </c>
      <c r="P4" s="109">
        <v>32</v>
      </c>
      <c r="Q4" s="128">
        <v>0.52</v>
      </c>
    </row>
    <row r="5" spans="1:17">
      <c r="A5" s="107">
        <v>1</v>
      </c>
      <c r="B5" s="121">
        <f t="shared" ref="B5:B27" si="0">D5+F5+H5+J5+L5+N5+P5</f>
        <v>22</v>
      </c>
      <c r="C5" s="124">
        <f t="shared" ref="C5:C27" si="1">AVERAGE(E5,G5,I5,K5,M5,O5,Q5)/100</f>
        <v>7.000000000000001E-4</v>
      </c>
      <c r="D5" s="109">
        <v>15</v>
      </c>
      <c r="E5" s="126">
        <v>0.31</v>
      </c>
      <c r="F5" s="9">
        <v>0</v>
      </c>
      <c r="G5" s="126">
        <v>0</v>
      </c>
      <c r="H5" s="109">
        <v>0</v>
      </c>
      <c r="I5" s="126">
        <v>0</v>
      </c>
      <c r="J5" s="109">
        <v>1</v>
      </c>
      <c r="K5" s="126">
        <v>0.02</v>
      </c>
      <c r="L5" s="109">
        <v>4</v>
      </c>
      <c r="M5" s="126">
        <v>0.06</v>
      </c>
      <c r="N5" s="109">
        <v>0</v>
      </c>
      <c r="O5" s="128" t="s">
        <v>293</v>
      </c>
      <c r="P5" s="109">
        <v>2</v>
      </c>
      <c r="Q5" s="128">
        <v>0.03</v>
      </c>
    </row>
    <row r="6" spans="1:17">
      <c r="A6" s="107">
        <v>2</v>
      </c>
      <c r="B6" s="121">
        <f t="shared" si="0"/>
        <v>12</v>
      </c>
      <c r="C6" s="124">
        <f t="shared" si="1"/>
        <v>3.166666666666667E-4</v>
      </c>
      <c r="D6" s="109">
        <v>1</v>
      </c>
      <c r="E6" s="126">
        <v>0.02</v>
      </c>
      <c r="F6" s="9">
        <v>2</v>
      </c>
      <c r="G6" s="126">
        <v>0.04</v>
      </c>
      <c r="H6" s="109">
        <v>0</v>
      </c>
      <c r="I6" s="126">
        <v>0</v>
      </c>
      <c r="J6" s="109">
        <v>3</v>
      </c>
      <c r="K6" s="126">
        <v>0.05</v>
      </c>
      <c r="L6" s="109">
        <v>5</v>
      </c>
      <c r="M6" s="126">
        <v>0.08</v>
      </c>
      <c r="N6" s="109">
        <v>1</v>
      </c>
      <c r="O6" s="128" t="s">
        <v>294</v>
      </c>
      <c r="P6" s="109">
        <v>0</v>
      </c>
      <c r="Q6" s="128">
        <v>0</v>
      </c>
    </row>
    <row r="7" spans="1:17">
      <c r="A7" s="107">
        <v>3</v>
      </c>
      <c r="B7" s="121">
        <f t="shared" si="0"/>
        <v>22</v>
      </c>
      <c r="C7" s="124">
        <f t="shared" si="1"/>
        <v>5.6666666666666671E-4</v>
      </c>
      <c r="D7" s="109">
        <v>0</v>
      </c>
      <c r="E7" s="126">
        <v>0</v>
      </c>
      <c r="F7" s="9">
        <v>0</v>
      </c>
      <c r="G7" s="126">
        <v>0</v>
      </c>
      <c r="H7" s="109">
        <v>0</v>
      </c>
      <c r="I7" s="126">
        <v>0</v>
      </c>
      <c r="J7" s="109">
        <v>1</v>
      </c>
      <c r="K7" s="126">
        <v>0.02</v>
      </c>
      <c r="L7" s="109">
        <v>16</v>
      </c>
      <c r="M7" s="126">
        <v>0.25</v>
      </c>
      <c r="N7" s="109">
        <v>1</v>
      </c>
      <c r="O7" s="128" t="s">
        <v>294</v>
      </c>
      <c r="P7" s="109">
        <v>4</v>
      </c>
      <c r="Q7" s="128">
        <v>7.0000000000000007E-2</v>
      </c>
    </row>
    <row r="8" spans="1:17">
      <c r="A8" s="107">
        <v>4</v>
      </c>
      <c r="B8" s="121">
        <f t="shared" si="0"/>
        <v>0</v>
      </c>
      <c r="C8" s="124">
        <f t="shared" si="1"/>
        <v>0</v>
      </c>
      <c r="D8" s="109">
        <v>0</v>
      </c>
      <c r="E8" s="126">
        <v>0</v>
      </c>
      <c r="F8" s="9">
        <v>0</v>
      </c>
      <c r="G8" s="126">
        <v>0</v>
      </c>
      <c r="H8" s="109">
        <v>0</v>
      </c>
      <c r="I8" s="126">
        <v>0</v>
      </c>
      <c r="J8" s="109">
        <v>0</v>
      </c>
      <c r="K8" s="126">
        <v>0</v>
      </c>
      <c r="L8" s="109">
        <v>0</v>
      </c>
      <c r="M8" s="126">
        <v>0</v>
      </c>
      <c r="N8" s="109">
        <v>0</v>
      </c>
      <c r="O8" s="128" t="s">
        <v>293</v>
      </c>
      <c r="P8" s="109">
        <v>0</v>
      </c>
      <c r="Q8" s="128">
        <v>0</v>
      </c>
    </row>
    <row r="9" spans="1:17" s="116" customFormat="1">
      <c r="A9" s="113">
        <v>5</v>
      </c>
      <c r="B9" s="123">
        <f t="shared" si="0"/>
        <v>0</v>
      </c>
      <c r="C9" s="125">
        <f t="shared" si="1"/>
        <v>0</v>
      </c>
      <c r="D9" s="115">
        <v>0</v>
      </c>
      <c r="E9" s="127">
        <v>0</v>
      </c>
      <c r="F9" s="114">
        <v>0</v>
      </c>
      <c r="G9" s="127">
        <v>0</v>
      </c>
      <c r="H9" s="115">
        <v>0</v>
      </c>
      <c r="I9" s="127">
        <v>0</v>
      </c>
      <c r="J9" s="115">
        <v>0</v>
      </c>
      <c r="K9" s="127">
        <v>0</v>
      </c>
      <c r="L9" s="115">
        <v>0</v>
      </c>
      <c r="M9" s="127">
        <v>0</v>
      </c>
      <c r="N9" s="115">
        <v>0</v>
      </c>
      <c r="O9" s="129" t="s">
        <v>293</v>
      </c>
      <c r="P9" s="115">
        <v>0</v>
      </c>
      <c r="Q9" s="129">
        <v>0</v>
      </c>
    </row>
    <row r="10" spans="1:17">
      <c r="A10" s="107">
        <v>6</v>
      </c>
      <c r="B10" s="121">
        <f t="shared" si="0"/>
        <v>1004</v>
      </c>
      <c r="C10" s="124">
        <f t="shared" si="1"/>
        <v>3.3133333333333341E-2</v>
      </c>
      <c r="D10" s="109">
        <v>199</v>
      </c>
      <c r="E10" s="126">
        <v>4.08</v>
      </c>
      <c r="F10" s="9">
        <v>187</v>
      </c>
      <c r="G10" s="126">
        <v>3.33</v>
      </c>
      <c r="H10" s="109">
        <v>19</v>
      </c>
      <c r="I10" s="126">
        <v>3.89</v>
      </c>
      <c r="J10" s="109">
        <v>175</v>
      </c>
      <c r="K10" s="126">
        <v>2.87</v>
      </c>
      <c r="L10" s="109">
        <v>172</v>
      </c>
      <c r="M10" s="126">
        <v>2.71</v>
      </c>
      <c r="N10" s="109">
        <v>69</v>
      </c>
      <c r="O10" s="128" t="s">
        <v>295</v>
      </c>
      <c r="P10" s="109">
        <v>183</v>
      </c>
      <c r="Q10" s="128">
        <v>3</v>
      </c>
    </row>
    <row r="11" spans="1:17">
      <c r="A11" s="107">
        <v>7</v>
      </c>
      <c r="B11" s="121">
        <f t="shared" si="0"/>
        <v>39</v>
      </c>
      <c r="C11" s="124">
        <f t="shared" si="1"/>
        <v>1.0166666666666666E-3</v>
      </c>
      <c r="D11" s="109">
        <v>4</v>
      </c>
      <c r="E11" s="126">
        <v>0.08</v>
      </c>
      <c r="F11" s="9">
        <v>7</v>
      </c>
      <c r="G11" s="126">
        <v>0.12</v>
      </c>
      <c r="H11" s="109">
        <v>0</v>
      </c>
      <c r="I11" s="126">
        <v>0</v>
      </c>
      <c r="J11" s="109">
        <v>7</v>
      </c>
      <c r="K11" s="126">
        <v>0.11</v>
      </c>
      <c r="L11" s="109">
        <v>11</v>
      </c>
      <c r="M11" s="126">
        <v>0.17</v>
      </c>
      <c r="N11" s="109">
        <v>2</v>
      </c>
      <c r="O11" s="128" t="s">
        <v>296</v>
      </c>
      <c r="P11" s="109">
        <v>8</v>
      </c>
      <c r="Q11" s="128">
        <v>0.13</v>
      </c>
    </row>
    <row r="12" spans="1:17">
      <c r="A12" s="107">
        <v>8</v>
      </c>
      <c r="B12" s="121">
        <f t="shared" si="0"/>
        <v>177</v>
      </c>
      <c r="C12" s="124">
        <f t="shared" si="1"/>
        <v>6.6166666666666665E-3</v>
      </c>
      <c r="D12" s="109">
        <v>28</v>
      </c>
      <c r="E12" s="126">
        <v>0.56999999999999995</v>
      </c>
      <c r="F12" s="9">
        <v>37</v>
      </c>
      <c r="G12" s="126">
        <v>0.66</v>
      </c>
      <c r="H12" s="109">
        <v>6</v>
      </c>
      <c r="I12" s="126">
        <v>1.23</v>
      </c>
      <c r="J12" s="109">
        <v>22</v>
      </c>
      <c r="K12" s="126">
        <v>0.36</v>
      </c>
      <c r="L12" s="109">
        <v>34</v>
      </c>
      <c r="M12" s="126">
        <v>0.54</v>
      </c>
      <c r="N12" s="109">
        <v>13</v>
      </c>
      <c r="O12" s="128" t="s">
        <v>297</v>
      </c>
      <c r="P12" s="109">
        <v>37</v>
      </c>
      <c r="Q12" s="128">
        <v>0.61</v>
      </c>
    </row>
    <row r="13" spans="1:17">
      <c r="A13" s="107">
        <v>9</v>
      </c>
      <c r="B13" s="121">
        <f t="shared" si="0"/>
        <v>50</v>
      </c>
      <c r="C13" s="124">
        <f t="shared" si="1"/>
        <v>1.5833333333333335E-3</v>
      </c>
      <c r="D13" s="109">
        <v>8</v>
      </c>
      <c r="E13" s="126">
        <v>0.16</v>
      </c>
      <c r="F13" s="9">
        <v>6</v>
      </c>
      <c r="G13" s="126">
        <v>0.11</v>
      </c>
      <c r="H13" s="109">
        <v>1</v>
      </c>
      <c r="I13" s="126">
        <v>0.2</v>
      </c>
      <c r="J13" s="109">
        <v>13</v>
      </c>
      <c r="K13" s="126">
        <v>0.21</v>
      </c>
      <c r="L13" s="109">
        <v>9</v>
      </c>
      <c r="M13" s="126">
        <v>0.14000000000000001</v>
      </c>
      <c r="N13" s="109">
        <v>5</v>
      </c>
      <c r="O13" s="128" t="s">
        <v>298</v>
      </c>
      <c r="P13" s="109">
        <v>8</v>
      </c>
      <c r="Q13" s="128">
        <v>0.13</v>
      </c>
    </row>
    <row r="14" spans="1:17">
      <c r="A14" s="107">
        <v>10</v>
      </c>
      <c r="B14" s="121">
        <f t="shared" si="0"/>
        <v>2</v>
      </c>
      <c r="C14" s="124">
        <f t="shared" si="1"/>
        <v>3.3333333333333335E-5</v>
      </c>
      <c r="D14" s="109">
        <v>0</v>
      </c>
      <c r="E14" s="126">
        <v>0</v>
      </c>
      <c r="F14" s="9">
        <v>1</v>
      </c>
      <c r="G14" s="126">
        <v>0.02</v>
      </c>
      <c r="H14" s="109">
        <v>0</v>
      </c>
      <c r="I14" s="126">
        <v>0</v>
      </c>
      <c r="J14" s="109">
        <v>0</v>
      </c>
      <c r="K14" s="126">
        <v>0</v>
      </c>
      <c r="L14" s="109">
        <v>0</v>
      </c>
      <c r="M14" s="126">
        <v>0</v>
      </c>
      <c r="N14" s="109">
        <v>1</v>
      </c>
      <c r="O14" s="128" t="s">
        <v>294</v>
      </c>
      <c r="P14" s="109">
        <v>0</v>
      </c>
      <c r="Q14" s="128">
        <v>0</v>
      </c>
    </row>
    <row r="15" spans="1:17">
      <c r="A15" s="107">
        <v>11</v>
      </c>
      <c r="B15" s="121">
        <f t="shared" si="0"/>
        <v>7</v>
      </c>
      <c r="C15" s="124">
        <f t="shared" si="1"/>
        <v>1.6666666666666666E-4</v>
      </c>
      <c r="D15" s="109">
        <v>0</v>
      </c>
      <c r="E15" s="126">
        <v>0</v>
      </c>
      <c r="F15" s="9">
        <v>1</v>
      </c>
      <c r="G15" s="126">
        <v>0.02</v>
      </c>
      <c r="H15" s="109">
        <v>0</v>
      </c>
      <c r="I15" s="126">
        <v>0</v>
      </c>
      <c r="J15" s="109">
        <v>2</v>
      </c>
      <c r="K15" s="126">
        <v>0.03</v>
      </c>
      <c r="L15" s="109">
        <v>2</v>
      </c>
      <c r="M15" s="126">
        <v>0.03</v>
      </c>
      <c r="N15" s="109">
        <v>1</v>
      </c>
      <c r="O15" s="128" t="s">
        <v>294</v>
      </c>
      <c r="P15" s="109">
        <v>1</v>
      </c>
      <c r="Q15" s="128">
        <v>0.02</v>
      </c>
    </row>
    <row r="16" spans="1:17" s="116" customFormat="1">
      <c r="A16" s="113">
        <v>12</v>
      </c>
      <c r="B16" s="123">
        <f t="shared" si="0"/>
        <v>0</v>
      </c>
      <c r="C16" s="125">
        <f t="shared" si="1"/>
        <v>0</v>
      </c>
      <c r="D16" s="115">
        <v>0</v>
      </c>
      <c r="E16" s="127">
        <v>0</v>
      </c>
      <c r="F16" s="114">
        <v>0</v>
      </c>
      <c r="G16" s="127">
        <v>0</v>
      </c>
      <c r="H16" s="115">
        <v>0</v>
      </c>
      <c r="I16" s="127">
        <v>0</v>
      </c>
      <c r="J16" s="115">
        <v>0</v>
      </c>
      <c r="K16" s="127">
        <v>0</v>
      </c>
      <c r="L16" s="115">
        <v>0</v>
      </c>
      <c r="M16" s="127">
        <v>0</v>
      </c>
      <c r="N16" s="115">
        <v>0</v>
      </c>
      <c r="O16" s="129" t="s">
        <v>293</v>
      </c>
      <c r="P16" s="115">
        <v>0</v>
      </c>
      <c r="Q16" s="129">
        <v>0</v>
      </c>
    </row>
    <row r="17" spans="1:17">
      <c r="A17" s="107">
        <v>13</v>
      </c>
      <c r="B17" s="121">
        <f t="shared" si="0"/>
        <v>67</v>
      </c>
      <c r="C17" s="124">
        <f t="shared" si="1"/>
        <v>2.1833333333333331E-3</v>
      </c>
      <c r="D17" s="109">
        <v>18</v>
      </c>
      <c r="E17" s="126">
        <v>0.37</v>
      </c>
      <c r="F17" s="9">
        <v>10</v>
      </c>
      <c r="G17" s="126">
        <v>0.18</v>
      </c>
      <c r="H17" s="109">
        <v>1</v>
      </c>
      <c r="I17" s="126">
        <v>0.2</v>
      </c>
      <c r="J17" s="109">
        <v>8</v>
      </c>
      <c r="K17" s="126">
        <v>0.13</v>
      </c>
      <c r="L17" s="109">
        <v>16</v>
      </c>
      <c r="M17" s="126">
        <v>0.25</v>
      </c>
      <c r="N17" s="109">
        <v>3</v>
      </c>
      <c r="O17" s="128" t="s">
        <v>299</v>
      </c>
      <c r="P17" s="109">
        <v>11</v>
      </c>
      <c r="Q17" s="128">
        <v>0.18</v>
      </c>
    </row>
    <row r="18" spans="1:17">
      <c r="A18" s="107">
        <v>14</v>
      </c>
      <c r="B18" s="121">
        <f t="shared" si="0"/>
        <v>181</v>
      </c>
      <c r="C18" s="124">
        <f t="shared" si="1"/>
        <v>5.1666666666666658E-3</v>
      </c>
      <c r="D18" s="109">
        <v>34</v>
      </c>
      <c r="E18" s="126">
        <v>0.7</v>
      </c>
      <c r="F18" s="9">
        <v>12</v>
      </c>
      <c r="G18" s="126">
        <v>0.21</v>
      </c>
      <c r="H18" s="109">
        <v>1</v>
      </c>
      <c r="I18" s="126">
        <v>0.2</v>
      </c>
      <c r="J18" s="109">
        <v>10</v>
      </c>
      <c r="K18" s="126">
        <v>0.16</v>
      </c>
      <c r="L18" s="109">
        <v>10</v>
      </c>
      <c r="M18" s="126">
        <v>0.16</v>
      </c>
      <c r="N18" s="109">
        <v>12</v>
      </c>
      <c r="O18" s="128" t="s">
        <v>300</v>
      </c>
      <c r="P18" s="109">
        <v>102</v>
      </c>
      <c r="Q18" s="128">
        <v>1.67</v>
      </c>
    </row>
    <row r="19" spans="1:17">
      <c r="A19" s="107">
        <v>15</v>
      </c>
      <c r="B19" s="121">
        <f t="shared" si="0"/>
        <v>100</v>
      </c>
      <c r="C19" s="124">
        <f t="shared" si="1"/>
        <v>2.8666666666666667E-3</v>
      </c>
      <c r="D19" s="109">
        <v>27</v>
      </c>
      <c r="E19" s="126">
        <v>0.55000000000000004</v>
      </c>
      <c r="F19" s="9">
        <v>1</v>
      </c>
      <c r="G19" s="126">
        <v>0.02</v>
      </c>
      <c r="H19" s="109">
        <v>0</v>
      </c>
      <c r="I19" s="126">
        <v>0</v>
      </c>
      <c r="J19" s="109">
        <v>7</v>
      </c>
      <c r="K19" s="126">
        <v>0.11</v>
      </c>
      <c r="L19" s="109">
        <v>15</v>
      </c>
      <c r="M19" s="126">
        <v>0.24</v>
      </c>
      <c r="N19" s="109">
        <v>1</v>
      </c>
      <c r="O19" s="128" t="s">
        <v>294</v>
      </c>
      <c r="P19" s="109">
        <v>49</v>
      </c>
      <c r="Q19" s="128">
        <v>0.8</v>
      </c>
    </row>
    <row r="20" spans="1:17">
      <c r="A20" s="107">
        <v>16</v>
      </c>
      <c r="B20" s="121">
        <f t="shared" si="0"/>
        <v>115</v>
      </c>
      <c r="C20" s="124">
        <f t="shared" si="1"/>
        <v>3.3E-3</v>
      </c>
      <c r="D20" s="109">
        <v>17</v>
      </c>
      <c r="E20" s="126">
        <v>0.35</v>
      </c>
      <c r="F20" s="9">
        <v>22</v>
      </c>
      <c r="G20" s="126">
        <v>0.39</v>
      </c>
      <c r="H20" s="109">
        <v>1</v>
      </c>
      <c r="I20" s="126">
        <v>0.2</v>
      </c>
      <c r="J20" s="109">
        <v>15</v>
      </c>
      <c r="K20" s="126">
        <v>0.25</v>
      </c>
      <c r="L20" s="109">
        <v>18</v>
      </c>
      <c r="M20" s="126">
        <v>0.28000000000000003</v>
      </c>
      <c r="N20" s="109">
        <v>11</v>
      </c>
      <c r="O20" s="128" t="s">
        <v>301</v>
      </c>
      <c r="P20" s="109">
        <v>31</v>
      </c>
      <c r="Q20" s="128">
        <v>0.51</v>
      </c>
    </row>
    <row r="21" spans="1:17">
      <c r="A21" s="107">
        <v>17</v>
      </c>
      <c r="B21" s="121">
        <f t="shared" si="0"/>
        <v>217</v>
      </c>
      <c r="C21" s="124">
        <f t="shared" si="1"/>
        <v>5.8999999999999999E-3</v>
      </c>
      <c r="D21" s="109">
        <v>17</v>
      </c>
      <c r="E21" s="126">
        <v>0.35</v>
      </c>
      <c r="F21" s="9">
        <v>32</v>
      </c>
      <c r="G21" s="126">
        <v>0.56999999999999995</v>
      </c>
      <c r="H21" s="109">
        <v>1</v>
      </c>
      <c r="I21" s="126">
        <v>0.2</v>
      </c>
      <c r="J21" s="109">
        <v>77</v>
      </c>
      <c r="K21" s="126">
        <v>1.26</v>
      </c>
      <c r="L21" s="109">
        <v>36</v>
      </c>
      <c r="M21" s="126">
        <v>0.56999999999999995</v>
      </c>
      <c r="N21" s="109">
        <v>18</v>
      </c>
      <c r="O21" s="128" t="s">
        <v>302</v>
      </c>
      <c r="P21" s="109">
        <v>36</v>
      </c>
      <c r="Q21" s="128">
        <v>0.59</v>
      </c>
    </row>
    <row r="22" spans="1:17">
      <c r="A22" s="107">
        <v>18</v>
      </c>
      <c r="B22" s="121">
        <f t="shared" si="0"/>
        <v>20</v>
      </c>
      <c r="C22" s="124">
        <f t="shared" si="1"/>
        <v>5.8333333333333338E-4</v>
      </c>
      <c r="D22" s="109">
        <v>7</v>
      </c>
      <c r="E22" s="126">
        <v>0.14000000000000001</v>
      </c>
      <c r="F22" s="9">
        <v>0</v>
      </c>
      <c r="G22" s="126">
        <v>0</v>
      </c>
      <c r="H22" s="109">
        <v>0</v>
      </c>
      <c r="I22" s="126">
        <v>0</v>
      </c>
      <c r="J22" s="109">
        <v>2</v>
      </c>
      <c r="K22" s="126">
        <v>0.03</v>
      </c>
      <c r="L22" s="109">
        <v>3</v>
      </c>
      <c r="M22" s="126">
        <v>0.05</v>
      </c>
      <c r="N22" s="109">
        <v>0</v>
      </c>
      <c r="O22" s="128" t="s">
        <v>293</v>
      </c>
      <c r="P22" s="109">
        <v>8</v>
      </c>
      <c r="Q22" s="128">
        <v>0.13</v>
      </c>
    </row>
    <row r="23" spans="1:17">
      <c r="A23" s="107">
        <v>19</v>
      </c>
      <c r="B23" s="121">
        <f t="shared" si="0"/>
        <v>2</v>
      </c>
      <c r="C23" s="124">
        <f t="shared" si="1"/>
        <v>6.666666666666667E-5</v>
      </c>
      <c r="D23" s="109">
        <v>1</v>
      </c>
      <c r="E23" s="126">
        <v>0.02</v>
      </c>
      <c r="F23" s="9">
        <v>0</v>
      </c>
      <c r="G23" s="126">
        <v>0</v>
      </c>
      <c r="H23" s="109">
        <v>0</v>
      </c>
      <c r="I23" s="126">
        <v>0</v>
      </c>
      <c r="J23" s="109">
        <v>0</v>
      </c>
      <c r="K23" s="126">
        <v>0</v>
      </c>
      <c r="L23" s="109">
        <v>0</v>
      </c>
      <c r="M23" s="126">
        <v>0</v>
      </c>
      <c r="N23" s="109">
        <v>0</v>
      </c>
      <c r="O23" s="128" t="s">
        <v>293</v>
      </c>
      <c r="P23" s="109">
        <v>1</v>
      </c>
      <c r="Q23" s="128">
        <v>0.02</v>
      </c>
    </row>
    <row r="24" spans="1:17">
      <c r="A24" s="107">
        <v>20</v>
      </c>
      <c r="B24" s="121">
        <f t="shared" si="0"/>
        <v>13</v>
      </c>
      <c r="C24" s="124">
        <f t="shared" si="1"/>
        <v>5.6666666666666682E-4</v>
      </c>
      <c r="D24" s="109">
        <v>1</v>
      </c>
      <c r="E24" s="126">
        <v>0.02</v>
      </c>
      <c r="F24" s="9">
        <v>3</v>
      </c>
      <c r="G24" s="126">
        <v>0.05</v>
      </c>
      <c r="H24" s="109">
        <v>1</v>
      </c>
      <c r="I24" s="126">
        <v>0.2</v>
      </c>
      <c r="J24" s="109">
        <v>2</v>
      </c>
      <c r="K24" s="126">
        <v>0.03</v>
      </c>
      <c r="L24" s="109">
        <v>1</v>
      </c>
      <c r="M24" s="126">
        <v>0.02</v>
      </c>
      <c r="N24" s="109">
        <v>4</v>
      </c>
      <c r="O24" s="128" t="s">
        <v>303</v>
      </c>
      <c r="P24" s="109">
        <v>1</v>
      </c>
      <c r="Q24" s="128">
        <v>0.02</v>
      </c>
    </row>
    <row r="25" spans="1:17" s="116" customFormat="1">
      <c r="A25" s="113">
        <v>21</v>
      </c>
      <c r="B25" s="123">
        <f t="shared" si="0"/>
        <v>6</v>
      </c>
      <c r="C25" s="125">
        <f t="shared" si="1"/>
        <v>1.8333333333333334E-4</v>
      </c>
      <c r="D25" s="115">
        <v>2</v>
      </c>
      <c r="E25" s="127">
        <v>0.04</v>
      </c>
      <c r="F25" s="114">
        <v>0</v>
      </c>
      <c r="G25" s="127">
        <v>0</v>
      </c>
      <c r="H25" s="115">
        <v>0</v>
      </c>
      <c r="I25" s="127">
        <v>0</v>
      </c>
      <c r="J25" s="115">
        <v>0</v>
      </c>
      <c r="K25" s="127">
        <v>0</v>
      </c>
      <c r="L25" s="115">
        <v>3</v>
      </c>
      <c r="M25" s="127">
        <v>0.05</v>
      </c>
      <c r="N25" s="115">
        <v>0</v>
      </c>
      <c r="O25" s="129" t="s">
        <v>293</v>
      </c>
      <c r="P25" s="115">
        <v>1</v>
      </c>
      <c r="Q25" s="129">
        <v>0.02</v>
      </c>
    </row>
    <row r="26" spans="1:17" s="141" customFormat="1">
      <c r="A26" s="163">
        <v>22</v>
      </c>
      <c r="B26" s="135">
        <f t="shared" si="0"/>
        <v>532</v>
      </c>
      <c r="C26" s="136">
        <f t="shared" si="1"/>
        <v>1.6033333333333333E-2</v>
      </c>
      <c r="D26" s="137">
        <v>84</v>
      </c>
      <c r="E26" s="138">
        <v>1.72</v>
      </c>
      <c r="F26" s="139">
        <v>112</v>
      </c>
      <c r="G26" s="138">
        <v>2</v>
      </c>
      <c r="H26" s="137">
        <v>5</v>
      </c>
      <c r="I26" s="138">
        <v>1.02</v>
      </c>
      <c r="J26" s="137">
        <v>105</v>
      </c>
      <c r="K26" s="138">
        <v>1.72</v>
      </c>
      <c r="L26" s="137">
        <v>111</v>
      </c>
      <c r="M26" s="138">
        <v>1.75</v>
      </c>
      <c r="N26" s="137">
        <v>29</v>
      </c>
      <c r="O26" s="140" t="s">
        <v>304</v>
      </c>
      <c r="P26" s="137">
        <v>86</v>
      </c>
      <c r="Q26" s="140">
        <v>1.41</v>
      </c>
    </row>
    <row r="27" spans="1:17" s="141" customFormat="1">
      <c r="A27" s="163">
        <v>23</v>
      </c>
      <c r="B27" s="135">
        <f t="shared" si="0"/>
        <v>28682</v>
      </c>
      <c r="C27" s="136">
        <f t="shared" si="1"/>
        <v>0.91280000000000017</v>
      </c>
      <c r="D27" s="137">
        <v>4373</v>
      </c>
      <c r="E27" s="138">
        <v>89.61</v>
      </c>
      <c r="F27" s="139">
        <v>5136</v>
      </c>
      <c r="G27" s="138">
        <v>91.52</v>
      </c>
      <c r="H27" s="137">
        <v>451</v>
      </c>
      <c r="I27" s="138">
        <v>92.42</v>
      </c>
      <c r="J27" s="137">
        <v>5600</v>
      </c>
      <c r="K27" s="138">
        <v>91.8</v>
      </c>
      <c r="L27" s="137">
        <v>5848</v>
      </c>
      <c r="M27" s="138">
        <v>92.18</v>
      </c>
      <c r="N27" s="137">
        <v>1775</v>
      </c>
      <c r="O27" s="140" t="s">
        <v>305</v>
      </c>
      <c r="P27" s="137">
        <v>5499</v>
      </c>
      <c r="Q27" s="140">
        <v>90.15</v>
      </c>
    </row>
    <row r="28" spans="1:17">
      <c r="B28" s="121"/>
      <c r="C28" s="124"/>
      <c r="E28" s="126"/>
      <c r="G28" s="126"/>
      <c r="I28" s="126"/>
      <c r="K28" s="126"/>
      <c r="M28" s="126"/>
      <c r="O28" s="128"/>
      <c r="Q28" s="128"/>
    </row>
    <row r="29" spans="1:17" s="116" customFormat="1">
      <c r="A29" s="113" t="s">
        <v>288</v>
      </c>
      <c r="B29" s="123"/>
      <c r="C29" s="125"/>
      <c r="D29" s="115" t="s">
        <v>286</v>
      </c>
      <c r="E29" s="127" t="s">
        <v>287</v>
      </c>
      <c r="F29" s="114" t="s">
        <v>286</v>
      </c>
      <c r="G29" s="127" t="s">
        <v>287</v>
      </c>
      <c r="H29" s="115" t="s">
        <v>286</v>
      </c>
      <c r="I29" s="127" t="s">
        <v>287</v>
      </c>
      <c r="J29" s="115" t="s">
        <v>286</v>
      </c>
      <c r="K29" s="127" t="s">
        <v>287</v>
      </c>
      <c r="L29" s="115" t="s">
        <v>286</v>
      </c>
      <c r="M29" s="127" t="s">
        <v>287</v>
      </c>
      <c r="N29" s="115" t="s">
        <v>286</v>
      </c>
      <c r="O29" s="129" t="s">
        <v>287</v>
      </c>
      <c r="P29" s="115" t="s">
        <v>286</v>
      </c>
      <c r="Q29" s="129" t="s">
        <v>287</v>
      </c>
    </row>
    <row r="30" spans="1:17" s="141" customFormat="1">
      <c r="A30" s="134">
        <v>1</v>
      </c>
      <c r="B30" s="135">
        <f>D30+F30+H30+J30+L30+N30+P30</f>
        <v>28682</v>
      </c>
      <c r="C30" s="136">
        <f>AVERAGE(E30,G30,I30,K30,M30,O30,Q30)/100</f>
        <v>0.91280000000000017</v>
      </c>
      <c r="D30" s="137">
        <v>4373</v>
      </c>
      <c r="E30" s="138">
        <v>89.61</v>
      </c>
      <c r="F30" s="139">
        <v>5136</v>
      </c>
      <c r="G30" s="138">
        <v>91.52</v>
      </c>
      <c r="H30" s="137">
        <v>451</v>
      </c>
      <c r="I30" s="138">
        <v>92.42</v>
      </c>
      <c r="J30" s="137">
        <v>5600</v>
      </c>
      <c r="K30" s="138">
        <v>91.8</v>
      </c>
      <c r="L30" s="137">
        <v>5848</v>
      </c>
      <c r="M30" s="138">
        <v>92.18</v>
      </c>
      <c r="N30" s="137">
        <v>1775</v>
      </c>
      <c r="O30" s="140" t="s">
        <v>305</v>
      </c>
      <c r="P30" s="137">
        <v>5499</v>
      </c>
      <c r="Q30" s="140">
        <v>90.15</v>
      </c>
    </row>
    <row r="31" spans="1:17" s="116" customFormat="1">
      <c r="A31" s="133">
        <v>2</v>
      </c>
      <c r="B31" s="135">
        <f t="shared" ref="B31:B34" si="2">D31+F31+H31+J31+L31+N31+P31</f>
        <v>532</v>
      </c>
      <c r="C31" s="125">
        <f>AVERAGE(E31,G31,I31,K31,M31,O31,Q31)/100</f>
        <v>1.6033333333333333E-2</v>
      </c>
      <c r="D31" s="115">
        <v>84</v>
      </c>
      <c r="E31" s="127">
        <v>1.72</v>
      </c>
      <c r="F31" s="114">
        <v>112</v>
      </c>
      <c r="G31" s="127">
        <v>2</v>
      </c>
      <c r="H31" s="115">
        <v>5</v>
      </c>
      <c r="I31" s="127">
        <v>1.02</v>
      </c>
      <c r="J31" s="115">
        <v>105</v>
      </c>
      <c r="K31" s="127">
        <v>1.72</v>
      </c>
      <c r="L31" s="115">
        <v>111</v>
      </c>
      <c r="M31" s="127">
        <v>1.75</v>
      </c>
      <c r="N31" s="115">
        <v>29</v>
      </c>
      <c r="O31" s="129" t="s">
        <v>304</v>
      </c>
      <c r="P31" s="115">
        <v>86</v>
      </c>
      <c r="Q31" s="129">
        <v>1.41</v>
      </c>
    </row>
    <row r="32" spans="1:17" s="116" customFormat="1">
      <c r="A32" s="132">
        <v>3</v>
      </c>
      <c r="B32" s="135">
        <f t="shared" si="2"/>
        <v>721</v>
      </c>
      <c r="C32" s="125">
        <f>AVERAGE(E32,G32,I32,K32,M32,O32,Q32)/100</f>
        <v>2.085E-2</v>
      </c>
      <c r="D32" s="115">
        <v>124</v>
      </c>
      <c r="E32" s="127">
        <v>2.54</v>
      </c>
      <c r="F32" s="114">
        <v>80</v>
      </c>
      <c r="G32" s="127">
        <v>1.43</v>
      </c>
      <c r="H32" s="115">
        <v>5</v>
      </c>
      <c r="I32" s="127">
        <v>1.02</v>
      </c>
      <c r="J32" s="115">
        <v>121</v>
      </c>
      <c r="K32" s="127">
        <v>1.98</v>
      </c>
      <c r="L32" s="115">
        <v>102</v>
      </c>
      <c r="M32" s="127">
        <v>1.61</v>
      </c>
      <c r="N32" s="115">
        <v>49</v>
      </c>
      <c r="O32" s="129" t="s">
        <v>306</v>
      </c>
      <c r="P32" s="115">
        <v>240</v>
      </c>
      <c r="Q32" s="129">
        <v>3.93</v>
      </c>
    </row>
    <row r="33" spans="1:17" s="116" customFormat="1">
      <c r="A33" s="131">
        <v>4</v>
      </c>
      <c r="B33" s="135">
        <f t="shared" si="2"/>
        <v>1279</v>
      </c>
      <c r="C33" s="125">
        <f>AVERAGE(E33,G33,I33,K33,M33,O33,Q33)/100</f>
        <v>4.2599999999999999E-2</v>
      </c>
      <c r="D33" s="115">
        <v>239</v>
      </c>
      <c r="E33" s="127">
        <v>4.9000000000000004</v>
      </c>
      <c r="F33" s="114">
        <v>239</v>
      </c>
      <c r="G33" s="127">
        <v>4.26</v>
      </c>
      <c r="H33" s="115">
        <v>26</v>
      </c>
      <c r="I33" s="127">
        <v>5.33</v>
      </c>
      <c r="J33" s="115">
        <v>219</v>
      </c>
      <c r="K33" s="127">
        <v>3.59</v>
      </c>
      <c r="L33" s="115">
        <v>228</v>
      </c>
      <c r="M33" s="127">
        <v>3.59</v>
      </c>
      <c r="N33" s="115">
        <v>91</v>
      </c>
      <c r="O33" s="129" t="s">
        <v>307</v>
      </c>
      <c r="P33" s="115">
        <v>237</v>
      </c>
      <c r="Q33" s="129">
        <v>3.89</v>
      </c>
    </row>
    <row r="34" spans="1:17" s="116" customFormat="1">
      <c r="A34" s="130">
        <v>5</v>
      </c>
      <c r="B34" s="135">
        <f t="shared" si="2"/>
        <v>262</v>
      </c>
      <c r="C34" s="125">
        <f>AVERAGE(E34,G34,I34,K34,M34,O34,Q34)/100</f>
        <v>7.7000000000000002E-3</v>
      </c>
      <c r="D34" s="115">
        <v>60</v>
      </c>
      <c r="E34" s="127">
        <v>1.23</v>
      </c>
      <c r="F34" s="114">
        <v>45</v>
      </c>
      <c r="G34" s="127">
        <v>0.8</v>
      </c>
      <c r="H34" s="115">
        <v>1</v>
      </c>
      <c r="I34" s="127">
        <v>0.2</v>
      </c>
      <c r="J34" s="115">
        <v>55</v>
      </c>
      <c r="K34" s="127">
        <v>0.9</v>
      </c>
      <c r="L34" s="115">
        <v>55</v>
      </c>
      <c r="M34" s="127">
        <v>0.87</v>
      </c>
      <c r="N34" s="115">
        <v>8</v>
      </c>
      <c r="O34" s="129" t="s">
        <v>308</v>
      </c>
      <c r="P34" s="115">
        <v>38</v>
      </c>
      <c r="Q34" s="129">
        <v>0.62</v>
      </c>
    </row>
    <row r="35" spans="1:17">
      <c r="B35" s="121"/>
      <c r="C35" s="122"/>
    </row>
    <row r="36" spans="1:17">
      <c r="B36" s="121"/>
      <c r="C36" s="122"/>
    </row>
    <row r="37" spans="1:17">
      <c r="B37" s="121"/>
      <c r="C37" s="122"/>
    </row>
    <row r="38" spans="1:17">
      <c r="B38" s="121"/>
      <c r="C38" s="122"/>
    </row>
    <row r="39" spans="1:17">
      <c r="B39" s="121"/>
      <c r="C39" s="122"/>
    </row>
    <row r="40" spans="1:17">
      <c r="B40" s="121"/>
      <c r="C40" s="122"/>
    </row>
    <row r="41" spans="1:17">
      <c r="B41" s="121"/>
      <c r="C41" s="122"/>
    </row>
    <row r="42" spans="1:17">
      <c r="B42" s="121"/>
      <c r="C42" s="122"/>
    </row>
    <row r="43" spans="1:17">
      <c r="B43" s="121"/>
      <c r="C43" s="122"/>
    </row>
    <row r="44" spans="1:17">
      <c r="B44" s="121"/>
      <c r="C44" s="122"/>
    </row>
    <row r="45" spans="1:17">
      <c r="B45" s="121"/>
      <c r="C45" s="122"/>
    </row>
    <row r="46" spans="1:17">
      <c r="B46" s="121"/>
      <c r="C46" s="122"/>
    </row>
    <row r="47" spans="1:17">
      <c r="B47" s="121"/>
      <c r="C47" s="122"/>
    </row>
    <row r="48" spans="1:17">
      <c r="B48" s="121"/>
      <c r="C48" s="122"/>
    </row>
    <row r="49" spans="2:3">
      <c r="B49" s="121"/>
      <c r="C49" s="122"/>
    </row>
    <row r="50" spans="2:3">
      <c r="B50" s="121"/>
      <c r="C50" s="122"/>
    </row>
    <row r="51" spans="2:3">
      <c r="B51" s="121"/>
      <c r="C51" s="122"/>
    </row>
    <row r="52" spans="2:3">
      <c r="B52" s="121"/>
      <c r="C52" s="122"/>
    </row>
    <row r="53" spans="2:3">
      <c r="B53" s="121"/>
      <c r="C53" s="122"/>
    </row>
    <row r="54" spans="2:3">
      <c r="B54" s="121"/>
      <c r="C54" s="122"/>
    </row>
    <row r="55" spans="2:3">
      <c r="B55" s="121"/>
      <c r="C55" s="122"/>
    </row>
    <row r="56" spans="2:3">
      <c r="B56" s="121"/>
      <c r="C56" s="122"/>
    </row>
    <row r="57" spans="2:3">
      <c r="C57" s="120"/>
    </row>
    <row r="58" spans="2:3">
      <c r="C58" s="120"/>
    </row>
    <row r="59" spans="2:3">
      <c r="C59" s="120"/>
    </row>
    <row r="60" spans="2:3">
      <c r="C60" s="120"/>
    </row>
    <row r="61" spans="2:3">
      <c r="C61" s="120"/>
    </row>
    <row r="62" spans="2:3">
      <c r="C62" s="120"/>
    </row>
  </sheetData>
  <mergeCells count="1">
    <mergeCell ref="B3:C3"/>
  </mergeCells>
  <phoneticPr fontId="2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2"/>
  <sheetViews>
    <sheetView topLeftCell="A13" workbookViewId="0">
      <selection activeCell="C17" sqref="C17:C27"/>
    </sheetView>
  </sheetViews>
  <sheetFormatPr defaultColWidth="9.140625" defaultRowHeight="12.75"/>
  <cols>
    <col min="1" max="1" width="11.42578125" style="107" customWidth="1"/>
    <col min="2" max="2" width="7.5703125" style="119" customWidth="1"/>
    <col min="3" max="3" width="9.28515625" style="118" customWidth="1"/>
    <col min="4" max="4" width="13.140625" style="109" customWidth="1"/>
    <col min="5" max="5" width="13.140625" style="75" customWidth="1"/>
    <col min="6" max="7" width="13.140625" style="9" customWidth="1"/>
    <col min="8" max="8" width="13.140625" style="109" customWidth="1"/>
    <col min="9" max="9" width="13.140625" style="9" customWidth="1"/>
    <col min="10" max="10" width="13.140625" style="109" customWidth="1"/>
    <col min="11" max="11" width="13.140625" style="9" customWidth="1"/>
    <col min="12" max="12" width="13.140625" style="109" customWidth="1"/>
    <col min="13" max="13" width="11.42578125" style="9" customWidth="1"/>
    <col min="14" max="14" width="12.42578125" style="109" customWidth="1"/>
    <col min="15" max="15" width="11.42578125" style="9" customWidth="1"/>
    <col min="16" max="16" width="12.42578125" style="109" customWidth="1"/>
    <col min="17" max="17" width="11.42578125" style="9" customWidth="1"/>
    <col min="18" max="253" width="11.42578125" customWidth="1"/>
  </cols>
  <sheetData>
    <row r="1" spans="1:17" s="117" customFormat="1">
      <c r="B1" s="119"/>
      <c r="C1" s="107" t="s">
        <v>289</v>
      </c>
      <c r="D1" s="112" t="s">
        <v>148</v>
      </c>
      <c r="E1" s="111"/>
      <c r="F1" s="12" t="s">
        <v>174</v>
      </c>
      <c r="G1" s="12"/>
      <c r="H1" s="112" t="s">
        <v>199</v>
      </c>
      <c r="I1" s="12"/>
      <c r="J1" s="112" t="s">
        <v>203</v>
      </c>
      <c r="K1" s="12"/>
      <c r="L1" s="112" t="s">
        <v>204</v>
      </c>
      <c r="M1" s="12"/>
      <c r="N1" s="112" t="s">
        <v>264</v>
      </c>
      <c r="O1" s="12"/>
      <c r="P1" s="112" t="s">
        <v>343</v>
      </c>
      <c r="Q1" s="12"/>
    </row>
    <row r="2" spans="1:17">
      <c r="A2" s="107" t="s">
        <v>290</v>
      </c>
      <c r="B2" s="118">
        <f>SUM(C2:AD2)</f>
        <v>86</v>
      </c>
      <c r="H2" s="109">
        <v>2</v>
      </c>
      <c r="J2" s="109">
        <v>25</v>
      </c>
      <c r="L2" s="109">
        <v>26</v>
      </c>
      <c r="N2" s="109">
        <v>8</v>
      </c>
      <c r="P2" s="109">
        <v>25</v>
      </c>
    </row>
    <row r="3" spans="1:17" s="105" customFormat="1" ht="13.5" thickBot="1">
      <c r="A3" s="108" t="s">
        <v>285</v>
      </c>
      <c r="B3" s="158" t="s">
        <v>291</v>
      </c>
      <c r="C3" s="159"/>
      <c r="D3" s="110"/>
      <c r="E3" s="106"/>
      <c r="F3" s="104"/>
      <c r="G3" s="104"/>
      <c r="H3" s="110" t="s">
        <v>286</v>
      </c>
      <c r="I3" s="104" t="s">
        <v>287</v>
      </c>
      <c r="J3" s="110" t="s">
        <v>286</v>
      </c>
      <c r="K3" s="104" t="s">
        <v>287</v>
      </c>
      <c r="L3" s="110" t="s">
        <v>286</v>
      </c>
      <c r="M3" s="104" t="s">
        <v>287</v>
      </c>
      <c r="N3" s="110" t="s">
        <v>286</v>
      </c>
      <c r="O3" s="104" t="s">
        <v>287</v>
      </c>
      <c r="P3" s="110" t="s">
        <v>286</v>
      </c>
      <c r="Q3" s="104" t="s">
        <v>287</v>
      </c>
    </row>
    <row r="4" spans="1:17">
      <c r="A4" s="107">
        <v>0</v>
      </c>
      <c r="B4" s="121">
        <f>D4+F4+H4+J4+L4+N4+P4</f>
        <v>119</v>
      </c>
      <c r="C4" s="124">
        <f>AVERAGE(E4,G4,I4,K4,M4,O4,Q4)/100</f>
        <v>5.0249999999999991E-3</v>
      </c>
      <c r="E4" s="126"/>
      <c r="G4" s="126"/>
      <c r="H4" s="109">
        <v>1</v>
      </c>
      <c r="I4" s="126">
        <v>0.2</v>
      </c>
      <c r="J4" s="109">
        <v>50</v>
      </c>
      <c r="K4" s="126">
        <v>0.82</v>
      </c>
      <c r="L4" s="109">
        <v>30</v>
      </c>
      <c r="M4" s="126">
        <v>0.47</v>
      </c>
      <c r="N4" s="109">
        <v>6</v>
      </c>
      <c r="O4" s="128" t="s">
        <v>292</v>
      </c>
      <c r="P4" s="109">
        <v>32</v>
      </c>
      <c r="Q4" s="128">
        <v>0.52</v>
      </c>
    </row>
    <row r="5" spans="1:17">
      <c r="A5" s="107">
        <v>1</v>
      </c>
      <c r="B5" s="121">
        <f t="shared" ref="B5:B27" si="0">D5+F5+H5+J5+L5+N5+P5</f>
        <v>7</v>
      </c>
      <c r="C5" s="124">
        <f t="shared" ref="C5:C27" si="1">AVERAGE(E5,G5,I5,K5,M5,O5,Q5)/100</f>
        <v>2.7500000000000002E-4</v>
      </c>
      <c r="E5" s="126"/>
      <c r="G5" s="126"/>
      <c r="H5" s="109">
        <v>0</v>
      </c>
      <c r="I5" s="126">
        <v>0</v>
      </c>
      <c r="J5" s="109">
        <v>1</v>
      </c>
      <c r="K5" s="126">
        <v>0.02</v>
      </c>
      <c r="L5" s="109">
        <v>4</v>
      </c>
      <c r="M5" s="126">
        <v>0.06</v>
      </c>
      <c r="N5" s="109">
        <v>0</v>
      </c>
      <c r="O5" s="128" t="s">
        <v>293</v>
      </c>
      <c r="P5" s="109">
        <v>2</v>
      </c>
      <c r="Q5" s="128">
        <v>0.03</v>
      </c>
    </row>
    <row r="6" spans="1:17">
      <c r="A6" s="107">
        <v>2</v>
      </c>
      <c r="B6" s="121">
        <f t="shared" si="0"/>
        <v>9</v>
      </c>
      <c r="C6" s="124">
        <f t="shared" si="1"/>
        <v>3.2499999999999999E-4</v>
      </c>
      <c r="E6" s="126"/>
      <c r="G6" s="126"/>
      <c r="H6" s="109">
        <v>0</v>
      </c>
      <c r="I6" s="126">
        <v>0</v>
      </c>
      <c r="J6" s="109">
        <v>3</v>
      </c>
      <c r="K6" s="126">
        <v>0.05</v>
      </c>
      <c r="L6" s="109">
        <v>5</v>
      </c>
      <c r="M6" s="126">
        <v>0.08</v>
      </c>
      <c r="N6" s="109">
        <v>1</v>
      </c>
      <c r="O6" s="128" t="s">
        <v>294</v>
      </c>
      <c r="P6" s="109">
        <v>0</v>
      </c>
      <c r="Q6" s="128">
        <v>0</v>
      </c>
    </row>
    <row r="7" spans="1:17">
      <c r="A7" s="107">
        <v>3</v>
      </c>
      <c r="B7" s="121">
        <f t="shared" si="0"/>
        <v>22</v>
      </c>
      <c r="C7" s="124">
        <f t="shared" si="1"/>
        <v>8.5000000000000006E-4</v>
      </c>
      <c r="E7" s="126"/>
      <c r="G7" s="126"/>
      <c r="H7" s="109">
        <v>0</v>
      </c>
      <c r="I7" s="126">
        <v>0</v>
      </c>
      <c r="J7" s="109">
        <v>1</v>
      </c>
      <c r="K7" s="126">
        <v>0.02</v>
      </c>
      <c r="L7" s="109">
        <v>16</v>
      </c>
      <c r="M7" s="126">
        <v>0.25</v>
      </c>
      <c r="N7" s="109">
        <v>1</v>
      </c>
      <c r="O7" s="128" t="s">
        <v>294</v>
      </c>
      <c r="P7" s="109">
        <v>4</v>
      </c>
      <c r="Q7" s="128">
        <v>7.0000000000000007E-2</v>
      </c>
    </row>
    <row r="8" spans="1:17">
      <c r="A8" s="107">
        <v>4</v>
      </c>
      <c r="B8" s="121">
        <f t="shared" si="0"/>
        <v>0</v>
      </c>
      <c r="C8" s="124">
        <f t="shared" si="1"/>
        <v>0</v>
      </c>
      <c r="E8" s="126"/>
      <c r="G8" s="126"/>
      <c r="H8" s="109">
        <v>0</v>
      </c>
      <c r="I8" s="126">
        <v>0</v>
      </c>
      <c r="J8" s="109">
        <v>0</v>
      </c>
      <c r="K8" s="126">
        <v>0</v>
      </c>
      <c r="L8" s="109">
        <v>0</v>
      </c>
      <c r="M8" s="126">
        <v>0</v>
      </c>
      <c r="N8" s="109">
        <v>0</v>
      </c>
      <c r="O8" s="128" t="s">
        <v>293</v>
      </c>
      <c r="P8" s="109">
        <v>0</v>
      </c>
      <c r="Q8" s="128">
        <v>0</v>
      </c>
    </row>
    <row r="9" spans="1:17" s="116" customFormat="1">
      <c r="A9" s="113">
        <v>5</v>
      </c>
      <c r="B9" s="123">
        <f t="shared" si="0"/>
        <v>0</v>
      </c>
      <c r="C9" s="125">
        <f t="shared" si="1"/>
        <v>0</v>
      </c>
      <c r="D9" s="115"/>
      <c r="E9" s="127"/>
      <c r="F9" s="114"/>
      <c r="G9" s="127"/>
      <c r="H9" s="115">
        <v>0</v>
      </c>
      <c r="I9" s="127">
        <v>0</v>
      </c>
      <c r="J9" s="115">
        <v>0</v>
      </c>
      <c r="K9" s="127">
        <v>0</v>
      </c>
      <c r="L9" s="115">
        <v>0</v>
      </c>
      <c r="M9" s="127">
        <v>0</v>
      </c>
      <c r="N9" s="115">
        <v>0</v>
      </c>
      <c r="O9" s="129" t="s">
        <v>293</v>
      </c>
      <c r="P9" s="115">
        <v>0</v>
      </c>
      <c r="Q9" s="129">
        <v>0</v>
      </c>
    </row>
    <row r="10" spans="1:17">
      <c r="A10" s="107">
        <v>6</v>
      </c>
      <c r="B10" s="121">
        <f t="shared" si="0"/>
        <v>618</v>
      </c>
      <c r="C10" s="124">
        <f t="shared" si="1"/>
        <v>3.1174999999999998E-2</v>
      </c>
      <c r="E10" s="126"/>
      <c r="G10" s="126"/>
      <c r="H10" s="109">
        <v>19</v>
      </c>
      <c r="I10" s="126">
        <v>3.89</v>
      </c>
      <c r="J10" s="109">
        <v>175</v>
      </c>
      <c r="K10" s="126">
        <v>2.87</v>
      </c>
      <c r="L10" s="109">
        <v>172</v>
      </c>
      <c r="M10" s="126">
        <v>2.71</v>
      </c>
      <c r="N10" s="109">
        <v>69</v>
      </c>
      <c r="O10" s="128" t="s">
        <v>295</v>
      </c>
      <c r="P10" s="109">
        <v>183</v>
      </c>
      <c r="Q10" s="128">
        <v>3</v>
      </c>
    </row>
    <row r="11" spans="1:17">
      <c r="A11" s="107">
        <v>7</v>
      </c>
      <c r="B11" s="121">
        <f t="shared" si="0"/>
        <v>28</v>
      </c>
      <c r="C11" s="124">
        <f t="shared" si="1"/>
        <v>1.0250000000000001E-3</v>
      </c>
      <c r="E11" s="126"/>
      <c r="G11" s="126"/>
      <c r="H11" s="109">
        <v>0</v>
      </c>
      <c r="I11" s="126">
        <v>0</v>
      </c>
      <c r="J11" s="109">
        <v>7</v>
      </c>
      <c r="K11" s="126">
        <v>0.11</v>
      </c>
      <c r="L11" s="109">
        <v>11</v>
      </c>
      <c r="M11" s="126">
        <v>0.17</v>
      </c>
      <c r="N11" s="109">
        <v>2</v>
      </c>
      <c r="O11" s="128" t="s">
        <v>296</v>
      </c>
      <c r="P11" s="109">
        <v>8</v>
      </c>
      <c r="Q11" s="128">
        <v>0.13</v>
      </c>
    </row>
    <row r="12" spans="1:17">
      <c r="A12" s="107">
        <v>8</v>
      </c>
      <c r="B12" s="121">
        <f t="shared" si="0"/>
        <v>112</v>
      </c>
      <c r="C12" s="124">
        <f t="shared" si="1"/>
        <v>6.8499999999999993E-3</v>
      </c>
      <c r="E12" s="126"/>
      <c r="G12" s="126"/>
      <c r="H12" s="109">
        <v>6</v>
      </c>
      <c r="I12" s="126">
        <v>1.23</v>
      </c>
      <c r="J12" s="109">
        <v>22</v>
      </c>
      <c r="K12" s="126">
        <v>0.36</v>
      </c>
      <c r="L12" s="109">
        <v>34</v>
      </c>
      <c r="M12" s="126">
        <v>0.54</v>
      </c>
      <c r="N12" s="109">
        <v>13</v>
      </c>
      <c r="O12" s="128" t="s">
        <v>297</v>
      </c>
      <c r="P12" s="109">
        <v>37</v>
      </c>
      <c r="Q12" s="128">
        <v>0.61</v>
      </c>
    </row>
    <row r="13" spans="1:17">
      <c r="A13" s="107">
        <v>9</v>
      </c>
      <c r="B13" s="121">
        <f t="shared" si="0"/>
        <v>36</v>
      </c>
      <c r="C13" s="124">
        <f t="shared" si="1"/>
        <v>1.7000000000000001E-3</v>
      </c>
      <c r="E13" s="126"/>
      <c r="G13" s="126"/>
      <c r="H13" s="109">
        <v>1</v>
      </c>
      <c r="I13" s="126">
        <v>0.2</v>
      </c>
      <c r="J13" s="109">
        <v>13</v>
      </c>
      <c r="K13" s="126">
        <v>0.21</v>
      </c>
      <c r="L13" s="109">
        <v>9</v>
      </c>
      <c r="M13" s="126">
        <v>0.14000000000000001</v>
      </c>
      <c r="N13" s="109">
        <v>5</v>
      </c>
      <c r="O13" s="128" t="s">
        <v>298</v>
      </c>
      <c r="P13" s="109">
        <v>8</v>
      </c>
      <c r="Q13" s="128">
        <v>0.13</v>
      </c>
    </row>
    <row r="14" spans="1:17">
      <c r="A14" s="107">
        <v>10</v>
      </c>
      <c r="B14" s="121">
        <f t="shared" si="0"/>
        <v>1</v>
      </c>
      <c r="C14" s="124">
        <f t="shared" si="1"/>
        <v>0</v>
      </c>
      <c r="E14" s="126"/>
      <c r="G14" s="126"/>
      <c r="H14" s="109">
        <v>0</v>
      </c>
      <c r="I14" s="126">
        <v>0</v>
      </c>
      <c r="J14" s="109">
        <v>0</v>
      </c>
      <c r="K14" s="126">
        <v>0</v>
      </c>
      <c r="L14" s="109">
        <v>0</v>
      </c>
      <c r="M14" s="126">
        <v>0</v>
      </c>
      <c r="N14" s="109">
        <v>1</v>
      </c>
      <c r="O14" s="128" t="s">
        <v>294</v>
      </c>
      <c r="P14" s="109">
        <v>0</v>
      </c>
      <c r="Q14" s="128">
        <v>0</v>
      </c>
    </row>
    <row r="15" spans="1:17">
      <c r="A15" s="107">
        <v>11</v>
      </c>
      <c r="B15" s="121">
        <f t="shared" si="0"/>
        <v>6</v>
      </c>
      <c r="C15" s="124">
        <f t="shared" si="1"/>
        <v>2.0000000000000001E-4</v>
      </c>
      <c r="E15" s="126"/>
      <c r="G15" s="126"/>
      <c r="H15" s="109">
        <v>0</v>
      </c>
      <c r="I15" s="126">
        <v>0</v>
      </c>
      <c r="J15" s="109">
        <v>2</v>
      </c>
      <c r="K15" s="126">
        <v>0.03</v>
      </c>
      <c r="L15" s="109">
        <v>2</v>
      </c>
      <c r="M15" s="126">
        <v>0.03</v>
      </c>
      <c r="N15" s="109">
        <v>1</v>
      </c>
      <c r="O15" s="128" t="s">
        <v>294</v>
      </c>
      <c r="P15" s="109">
        <v>1</v>
      </c>
      <c r="Q15" s="128">
        <v>0.02</v>
      </c>
    </row>
    <row r="16" spans="1:17" s="116" customFormat="1">
      <c r="A16" s="113">
        <v>12</v>
      </c>
      <c r="B16" s="123">
        <f t="shared" si="0"/>
        <v>0</v>
      </c>
      <c r="C16" s="125">
        <f t="shared" si="1"/>
        <v>0</v>
      </c>
      <c r="D16" s="115"/>
      <c r="E16" s="127"/>
      <c r="F16" s="114"/>
      <c r="G16" s="127"/>
      <c r="H16" s="115">
        <v>0</v>
      </c>
      <c r="I16" s="127">
        <v>0</v>
      </c>
      <c r="J16" s="115">
        <v>0</v>
      </c>
      <c r="K16" s="127">
        <v>0</v>
      </c>
      <c r="L16" s="115">
        <v>0</v>
      </c>
      <c r="M16" s="127">
        <v>0</v>
      </c>
      <c r="N16" s="115">
        <v>0</v>
      </c>
      <c r="O16" s="129" t="s">
        <v>293</v>
      </c>
      <c r="P16" s="115">
        <v>0</v>
      </c>
      <c r="Q16" s="129">
        <v>0</v>
      </c>
    </row>
    <row r="17" spans="1:17">
      <c r="A17" s="107">
        <v>13</v>
      </c>
      <c r="B17" s="121">
        <f t="shared" si="0"/>
        <v>39</v>
      </c>
      <c r="C17" s="124">
        <f t="shared" si="1"/>
        <v>1.9E-3</v>
      </c>
      <c r="E17" s="126"/>
      <c r="G17" s="126"/>
      <c r="H17" s="109">
        <v>1</v>
      </c>
      <c r="I17" s="126">
        <v>0.2</v>
      </c>
      <c r="J17" s="109">
        <v>8</v>
      </c>
      <c r="K17" s="126">
        <v>0.13</v>
      </c>
      <c r="L17" s="109">
        <v>16</v>
      </c>
      <c r="M17" s="126">
        <v>0.25</v>
      </c>
      <c r="N17" s="109">
        <v>3</v>
      </c>
      <c r="O17" s="128" t="s">
        <v>299</v>
      </c>
      <c r="P17" s="109">
        <v>11</v>
      </c>
      <c r="Q17" s="128">
        <v>0.18</v>
      </c>
    </row>
    <row r="18" spans="1:17">
      <c r="A18" s="107">
        <v>14</v>
      </c>
      <c r="B18" s="121">
        <f t="shared" si="0"/>
        <v>135</v>
      </c>
      <c r="C18" s="124">
        <f t="shared" si="1"/>
        <v>5.4749999999999998E-3</v>
      </c>
      <c r="E18" s="126"/>
      <c r="G18" s="126"/>
      <c r="H18" s="109">
        <v>1</v>
      </c>
      <c r="I18" s="126">
        <v>0.2</v>
      </c>
      <c r="J18" s="109">
        <v>10</v>
      </c>
      <c r="K18" s="126">
        <v>0.16</v>
      </c>
      <c r="L18" s="109">
        <v>10</v>
      </c>
      <c r="M18" s="126">
        <v>0.16</v>
      </c>
      <c r="N18" s="109">
        <v>12</v>
      </c>
      <c r="O18" s="128" t="s">
        <v>300</v>
      </c>
      <c r="P18" s="109">
        <v>102</v>
      </c>
      <c r="Q18" s="128">
        <v>1.67</v>
      </c>
    </row>
    <row r="19" spans="1:17">
      <c r="A19" s="107">
        <v>15</v>
      </c>
      <c r="B19" s="121">
        <f t="shared" si="0"/>
        <v>72</v>
      </c>
      <c r="C19" s="124">
        <f t="shared" si="1"/>
        <v>2.875E-3</v>
      </c>
      <c r="E19" s="126"/>
      <c r="G19" s="126"/>
      <c r="H19" s="109">
        <v>0</v>
      </c>
      <c r="I19" s="126">
        <v>0</v>
      </c>
      <c r="J19" s="109">
        <v>7</v>
      </c>
      <c r="K19" s="126">
        <v>0.11</v>
      </c>
      <c r="L19" s="109">
        <v>15</v>
      </c>
      <c r="M19" s="126">
        <v>0.24</v>
      </c>
      <c r="N19" s="109">
        <v>1</v>
      </c>
      <c r="O19" s="128" t="s">
        <v>294</v>
      </c>
      <c r="P19" s="109">
        <v>49</v>
      </c>
      <c r="Q19" s="128">
        <v>0.8</v>
      </c>
    </row>
    <row r="20" spans="1:17">
      <c r="A20" s="107">
        <v>16</v>
      </c>
      <c r="B20" s="121">
        <f t="shared" si="0"/>
        <v>76</v>
      </c>
      <c r="C20" s="124">
        <f t="shared" si="1"/>
        <v>3.0999999999999999E-3</v>
      </c>
      <c r="E20" s="126"/>
      <c r="G20" s="126"/>
      <c r="H20" s="109">
        <v>1</v>
      </c>
      <c r="I20" s="126">
        <v>0.2</v>
      </c>
      <c r="J20" s="109">
        <v>15</v>
      </c>
      <c r="K20" s="126">
        <v>0.25</v>
      </c>
      <c r="L20" s="109">
        <v>18</v>
      </c>
      <c r="M20" s="126">
        <v>0.28000000000000003</v>
      </c>
      <c r="N20" s="109">
        <v>11</v>
      </c>
      <c r="O20" s="128" t="s">
        <v>301</v>
      </c>
      <c r="P20" s="109">
        <v>31</v>
      </c>
      <c r="Q20" s="128">
        <v>0.51</v>
      </c>
    </row>
    <row r="21" spans="1:17">
      <c r="A21" s="107">
        <v>17</v>
      </c>
      <c r="B21" s="121">
        <f t="shared" si="0"/>
        <v>168</v>
      </c>
      <c r="C21" s="124">
        <f t="shared" si="1"/>
        <v>6.5499999999999994E-3</v>
      </c>
      <c r="E21" s="126"/>
      <c r="G21" s="126"/>
      <c r="H21" s="109">
        <v>1</v>
      </c>
      <c r="I21" s="126">
        <v>0.2</v>
      </c>
      <c r="J21" s="109">
        <v>77</v>
      </c>
      <c r="K21" s="126">
        <v>1.26</v>
      </c>
      <c r="L21" s="109">
        <v>36</v>
      </c>
      <c r="M21" s="126">
        <v>0.56999999999999995</v>
      </c>
      <c r="N21" s="109">
        <v>18</v>
      </c>
      <c r="O21" s="128" t="s">
        <v>302</v>
      </c>
      <c r="P21" s="109">
        <v>36</v>
      </c>
      <c r="Q21" s="128">
        <v>0.59</v>
      </c>
    </row>
    <row r="22" spans="1:17">
      <c r="A22" s="107">
        <v>18</v>
      </c>
      <c r="B22" s="121">
        <f t="shared" si="0"/>
        <v>13</v>
      </c>
      <c r="C22" s="124">
        <f t="shared" si="1"/>
        <v>5.2500000000000008E-4</v>
      </c>
      <c r="E22" s="126"/>
      <c r="G22" s="126"/>
      <c r="H22" s="109">
        <v>0</v>
      </c>
      <c r="I22" s="126">
        <v>0</v>
      </c>
      <c r="J22" s="109">
        <v>2</v>
      </c>
      <c r="K22" s="126">
        <v>0.03</v>
      </c>
      <c r="L22" s="109">
        <v>3</v>
      </c>
      <c r="M22" s="126">
        <v>0.05</v>
      </c>
      <c r="N22" s="109">
        <v>0</v>
      </c>
      <c r="O22" s="128" t="s">
        <v>293</v>
      </c>
      <c r="P22" s="109">
        <v>8</v>
      </c>
      <c r="Q22" s="128">
        <v>0.13</v>
      </c>
    </row>
    <row r="23" spans="1:17">
      <c r="A23" s="107">
        <v>19</v>
      </c>
      <c r="B23" s="121">
        <f t="shared" si="0"/>
        <v>1</v>
      </c>
      <c r="C23" s="124">
        <f t="shared" si="1"/>
        <v>5.0000000000000002E-5</v>
      </c>
      <c r="E23" s="126"/>
      <c r="G23" s="126"/>
      <c r="H23" s="109">
        <v>0</v>
      </c>
      <c r="I23" s="126">
        <v>0</v>
      </c>
      <c r="J23" s="109">
        <v>0</v>
      </c>
      <c r="K23" s="126">
        <v>0</v>
      </c>
      <c r="L23" s="109">
        <v>0</v>
      </c>
      <c r="M23" s="126">
        <v>0</v>
      </c>
      <c r="N23" s="109">
        <v>0</v>
      </c>
      <c r="O23" s="128" t="s">
        <v>293</v>
      </c>
      <c r="P23" s="109">
        <v>1</v>
      </c>
      <c r="Q23" s="128">
        <v>0.02</v>
      </c>
    </row>
    <row r="24" spans="1:17">
      <c r="A24" s="107">
        <v>20</v>
      </c>
      <c r="B24" s="121">
        <f t="shared" si="0"/>
        <v>9</v>
      </c>
      <c r="C24" s="124">
        <f t="shared" si="1"/>
        <v>6.7500000000000004E-4</v>
      </c>
      <c r="E24" s="126"/>
      <c r="G24" s="126"/>
      <c r="H24" s="109">
        <v>1</v>
      </c>
      <c r="I24" s="126">
        <v>0.2</v>
      </c>
      <c r="J24" s="109">
        <v>2</v>
      </c>
      <c r="K24" s="126">
        <v>0.03</v>
      </c>
      <c r="L24" s="109">
        <v>1</v>
      </c>
      <c r="M24" s="126">
        <v>0.02</v>
      </c>
      <c r="N24" s="109">
        <v>4</v>
      </c>
      <c r="O24" s="128" t="s">
        <v>303</v>
      </c>
      <c r="P24" s="109">
        <v>1</v>
      </c>
      <c r="Q24" s="128">
        <v>0.02</v>
      </c>
    </row>
    <row r="25" spans="1:17" s="116" customFormat="1">
      <c r="A25" s="113">
        <v>21</v>
      </c>
      <c r="B25" s="123">
        <f t="shared" si="0"/>
        <v>4</v>
      </c>
      <c r="C25" s="125">
        <f t="shared" si="1"/>
        <v>1.7500000000000003E-4</v>
      </c>
      <c r="D25" s="115"/>
      <c r="E25" s="127"/>
      <c r="F25" s="114"/>
      <c r="G25" s="127"/>
      <c r="H25" s="115">
        <v>0</v>
      </c>
      <c r="I25" s="127">
        <v>0</v>
      </c>
      <c r="J25" s="115">
        <v>0</v>
      </c>
      <c r="K25" s="127">
        <v>0</v>
      </c>
      <c r="L25" s="115">
        <v>3</v>
      </c>
      <c r="M25" s="127">
        <v>0.05</v>
      </c>
      <c r="N25" s="115">
        <v>0</v>
      </c>
      <c r="O25" s="129" t="s">
        <v>293</v>
      </c>
      <c r="P25" s="115">
        <v>1</v>
      </c>
      <c r="Q25" s="129">
        <v>0.02</v>
      </c>
    </row>
    <row r="26" spans="1:17" s="141" customFormat="1">
      <c r="A26" s="163">
        <v>22</v>
      </c>
      <c r="B26" s="135">
        <f t="shared" si="0"/>
        <v>336</v>
      </c>
      <c r="C26" s="136">
        <f t="shared" si="1"/>
        <v>1.4750000000000001E-2</v>
      </c>
      <c r="D26" s="137"/>
      <c r="E26" s="138"/>
      <c r="F26" s="139"/>
      <c r="G26" s="138"/>
      <c r="H26" s="137">
        <v>5</v>
      </c>
      <c r="I26" s="138">
        <v>1.02</v>
      </c>
      <c r="J26" s="137">
        <v>105</v>
      </c>
      <c r="K26" s="138">
        <v>1.72</v>
      </c>
      <c r="L26" s="137">
        <v>111</v>
      </c>
      <c r="M26" s="138">
        <v>1.75</v>
      </c>
      <c r="N26" s="137">
        <v>29</v>
      </c>
      <c r="O26" s="140" t="s">
        <v>304</v>
      </c>
      <c r="P26" s="137">
        <v>86</v>
      </c>
      <c r="Q26" s="140">
        <v>1.41</v>
      </c>
    </row>
    <row r="27" spans="1:17" s="141" customFormat="1">
      <c r="A27" s="163">
        <v>23</v>
      </c>
      <c r="B27" s="135">
        <f t="shared" si="0"/>
        <v>19173</v>
      </c>
      <c r="C27" s="136">
        <f t="shared" si="1"/>
        <v>0.91637499999999994</v>
      </c>
      <c r="D27" s="137"/>
      <c r="E27" s="138"/>
      <c r="F27" s="139"/>
      <c r="G27" s="138"/>
      <c r="H27" s="137">
        <v>451</v>
      </c>
      <c r="I27" s="138">
        <v>92.42</v>
      </c>
      <c r="J27" s="137">
        <v>5600</v>
      </c>
      <c r="K27" s="138">
        <v>91.8</v>
      </c>
      <c r="L27" s="137">
        <v>5848</v>
      </c>
      <c r="M27" s="138">
        <v>92.18</v>
      </c>
      <c r="N27" s="137">
        <v>1775</v>
      </c>
      <c r="O27" s="140" t="s">
        <v>305</v>
      </c>
      <c r="P27" s="137">
        <v>5499</v>
      </c>
      <c r="Q27" s="140">
        <v>90.15</v>
      </c>
    </row>
    <row r="28" spans="1:17">
      <c r="B28" s="121"/>
      <c r="C28" s="124"/>
      <c r="E28" s="126"/>
      <c r="G28" s="126"/>
      <c r="I28" s="126"/>
      <c r="K28" s="126"/>
      <c r="M28" s="126"/>
      <c r="O28" s="128"/>
      <c r="Q28" s="128"/>
    </row>
    <row r="29" spans="1:17" s="116" customFormat="1">
      <c r="A29" s="113" t="s">
        <v>288</v>
      </c>
      <c r="B29" s="123"/>
      <c r="C29" s="125"/>
      <c r="D29" s="115"/>
      <c r="E29" s="127"/>
      <c r="F29" s="114"/>
      <c r="G29" s="127"/>
      <c r="H29" s="115" t="s">
        <v>286</v>
      </c>
      <c r="I29" s="127" t="s">
        <v>287</v>
      </c>
      <c r="J29" s="115" t="s">
        <v>286</v>
      </c>
      <c r="K29" s="127" t="s">
        <v>287</v>
      </c>
      <c r="L29" s="115" t="s">
        <v>286</v>
      </c>
      <c r="M29" s="127" t="s">
        <v>287</v>
      </c>
      <c r="N29" s="115" t="s">
        <v>286</v>
      </c>
      <c r="O29" s="129" t="s">
        <v>287</v>
      </c>
      <c r="P29" s="115" t="s">
        <v>286</v>
      </c>
      <c r="Q29" s="129" t="s">
        <v>287</v>
      </c>
    </row>
    <row r="30" spans="1:17" s="141" customFormat="1">
      <c r="A30" s="134">
        <v>1</v>
      </c>
      <c r="B30" s="135">
        <f>D30+F30+H30+J30+L30+N30+P30</f>
        <v>19173</v>
      </c>
      <c r="C30" s="136">
        <f>AVERAGE(E30,G30,I30,K30,M30,O30,Q30)/100</f>
        <v>0.91637499999999994</v>
      </c>
      <c r="D30" s="137"/>
      <c r="E30" s="138"/>
      <c r="F30" s="139"/>
      <c r="G30" s="138"/>
      <c r="H30" s="137">
        <v>451</v>
      </c>
      <c r="I30" s="138">
        <v>92.42</v>
      </c>
      <c r="J30" s="137">
        <v>5600</v>
      </c>
      <c r="K30" s="138">
        <v>91.8</v>
      </c>
      <c r="L30" s="137">
        <v>5848</v>
      </c>
      <c r="M30" s="138">
        <v>92.18</v>
      </c>
      <c r="N30" s="137">
        <v>1775</v>
      </c>
      <c r="O30" s="140" t="s">
        <v>305</v>
      </c>
      <c r="P30" s="137">
        <v>5499</v>
      </c>
      <c r="Q30" s="140">
        <v>90.15</v>
      </c>
    </row>
    <row r="31" spans="1:17" s="116" customFormat="1">
      <c r="A31" s="133">
        <v>2</v>
      </c>
      <c r="B31" s="135">
        <f t="shared" ref="B31:B34" si="2">D31+F31+H31+J31+L31+N31+P31</f>
        <v>336</v>
      </c>
      <c r="C31" s="125">
        <f>AVERAGE(E31,G31,I31,K31,M31,O31,Q31)/100</f>
        <v>1.4750000000000001E-2</v>
      </c>
      <c r="D31" s="115"/>
      <c r="E31" s="127"/>
      <c r="F31" s="114"/>
      <c r="G31" s="127"/>
      <c r="H31" s="115">
        <v>5</v>
      </c>
      <c r="I31" s="127">
        <v>1.02</v>
      </c>
      <c r="J31" s="115">
        <v>105</v>
      </c>
      <c r="K31" s="127">
        <v>1.72</v>
      </c>
      <c r="L31" s="115">
        <v>111</v>
      </c>
      <c r="M31" s="127">
        <v>1.75</v>
      </c>
      <c r="N31" s="115">
        <v>29</v>
      </c>
      <c r="O31" s="129" t="s">
        <v>304</v>
      </c>
      <c r="P31" s="115">
        <v>86</v>
      </c>
      <c r="Q31" s="129">
        <v>1.41</v>
      </c>
    </row>
    <row r="32" spans="1:17" s="116" customFormat="1">
      <c r="A32" s="132">
        <v>3</v>
      </c>
      <c r="B32" s="135">
        <f t="shared" si="2"/>
        <v>517</v>
      </c>
      <c r="C32" s="125">
        <f>AVERAGE(E32,G32,I32,K32,M32,O32,Q32)/100</f>
        <v>2.1350000000000001E-2</v>
      </c>
      <c r="D32" s="115"/>
      <c r="E32" s="127"/>
      <c r="F32" s="114"/>
      <c r="G32" s="127"/>
      <c r="H32" s="115">
        <v>5</v>
      </c>
      <c r="I32" s="127">
        <v>1.02</v>
      </c>
      <c r="J32" s="115">
        <v>121</v>
      </c>
      <c r="K32" s="127">
        <v>1.98</v>
      </c>
      <c r="L32" s="115">
        <v>102</v>
      </c>
      <c r="M32" s="127">
        <v>1.61</v>
      </c>
      <c r="N32" s="115">
        <v>49</v>
      </c>
      <c r="O32" s="129" t="s">
        <v>306</v>
      </c>
      <c r="P32" s="115">
        <v>240</v>
      </c>
      <c r="Q32" s="129">
        <v>3.93</v>
      </c>
    </row>
    <row r="33" spans="1:17" s="116" customFormat="1">
      <c r="A33" s="131">
        <v>4</v>
      </c>
      <c r="B33" s="135">
        <f t="shared" si="2"/>
        <v>801</v>
      </c>
      <c r="C33" s="125">
        <f>AVERAGE(E33,G33,I33,K33,M33,O33,Q33)/100</f>
        <v>4.0999999999999995E-2</v>
      </c>
      <c r="D33" s="115"/>
      <c r="E33" s="127"/>
      <c r="F33" s="114"/>
      <c r="G33" s="127"/>
      <c r="H33" s="115">
        <v>26</v>
      </c>
      <c r="I33" s="127">
        <v>5.33</v>
      </c>
      <c r="J33" s="115">
        <v>219</v>
      </c>
      <c r="K33" s="127">
        <v>3.59</v>
      </c>
      <c r="L33" s="115">
        <v>228</v>
      </c>
      <c r="M33" s="127">
        <v>3.59</v>
      </c>
      <c r="N33" s="115">
        <v>91</v>
      </c>
      <c r="O33" s="129" t="s">
        <v>307</v>
      </c>
      <c r="P33" s="115">
        <v>237</v>
      </c>
      <c r="Q33" s="129">
        <v>3.89</v>
      </c>
    </row>
    <row r="34" spans="1:17" s="116" customFormat="1">
      <c r="A34" s="130">
        <v>5</v>
      </c>
      <c r="B34" s="135">
        <f t="shared" si="2"/>
        <v>157</v>
      </c>
      <c r="C34" s="125">
        <f>AVERAGE(E34,G34,I34,K34,M34,O34,Q34)/100</f>
        <v>6.4750000000000007E-3</v>
      </c>
      <c r="D34" s="115"/>
      <c r="E34" s="127"/>
      <c r="F34" s="114"/>
      <c r="G34" s="127"/>
      <c r="H34" s="115">
        <v>1</v>
      </c>
      <c r="I34" s="127">
        <v>0.2</v>
      </c>
      <c r="J34" s="115">
        <v>55</v>
      </c>
      <c r="K34" s="127">
        <v>0.9</v>
      </c>
      <c r="L34" s="115">
        <v>55</v>
      </c>
      <c r="M34" s="127">
        <v>0.87</v>
      </c>
      <c r="N34" s="115">
        <v>8</v>
      </c>
      <c r="O34" s="129" t="s">
        <v>308</v>
      </c>
      <c r="P34" s="115">
        <v>38</v>
      </c>
      <c r="Q34" s="129">
        <v>0.62</v>
      </c>
    </row>
    <row r="35" spans="1:17">
      <c r="B35" s="121"/>
      <c r="C35" s="122"/>
    </row>
    <row r="36" spans="1:17">
      <c r="B36" s="121"/>
      <c r="C36" s="122"/>
    </row>
    <row r="37" spans="1:17">
      <c r="B37" s="121"/>
      <c r="C37" s="122"/>
    </row>
    <row r="38" spans="1:17">
      <c r="B38" s="121"/>
      <c r="C38" s="122"/>
    </row>
    <row r="39" spans="1:17">
      <c r="B39" s="121"/>
      <c r="C39" s="122"/>
    </row>
    <row r="40" spans="1:17">
      <c r="B40" s="121"/>
      <c r="C40" s="122"/>
    </row>
    <row r="41" spans="1:17">
      <c r="B41" s="121"/>
      <c r="C41" s="122"/>
    </row>
    <row r="42" spans="1:17">
      <c r="B42" s="121"/>
      <c r="C42" s="122"/>
    </row>
    <row r="43" spans="1:17">
      <c r="B43" s="121"/>
      <c r="C43" s="122"/>
    </row>
    <row r="44" spans="1:17">
      <c r="B44" s="121"/>
      <c r="C44" s="122"/>
    </row>
    <row r="45" spans="1:17">
      <c r="B45" s="121"/>
      <c r="C45" s="122"/>
    </row>
    <row r="46" spans="1:17">
      <c r="B46" s="121"/>
      <c r="C46" s="122"/>
    </row>
    <row r="47" spans="1:17">
      <c r="B47" s="121"/>
      <c r="C47" s="122"/>
    </row>
    <row r="48" spans="1:17">
      <c r="B48" s="121"/>
      <c r="C48" s="122"/>
    </row>
    <row r="49" spans="2:3">
      <c r="B49" s="121"/>
      <c r="C49" s="122"/>
    </row>
    <row r="50" spans="2:3">
      <c r="B50" s="121"/>
      <c r="C50" s="122"/>
    </row>
    <row r="51" spans="2:3">
      <c r="B51" s="121"/>
      <c r="C51" s="122"/>
    </row>
    <row r="52" spans="2:3">
      <c r="B52" s="121"/>
      <c r="C52" s="122"/>
    </row>
    <row r="53" spans="2:3">
      <c r="B53" s="121"/>
      <c r="C53" s="122"/>
    </row>
    <row r="54" spans="2:3">
      <c r="B54" s="121"/>
      <c r="C54" s="122"/>
    </row>
    <row r="55" spans="2:3">
      <c r="B55" s="121"/>
      <c r="C55" s="122"/>
    </row>
    <row r="56" spans="2:3">
      <c r="B56" s="121"/>
      <c r="C56" s="122"/>
    </row>
    <row r="57" spans="2:3">
      <c r="C57" s="120"/>
    </row>
    <row r="58" spans="2:3">
      <c r="C58" s="120"/>
    </row>
    <row r="59" spans="2:3">
      <c r="C59" s="120"/>
    </row>
    <row r="60" spans="2:3">
      <c r="C60" s="120"/>
    </row>
    <row r="61" spans="2:3">
      <c r="C61" s="120"/>
    </row>
    <row r="62" spans="2:3">
      <c r="C62" s="120"/>
    </row>
  </sheetData>
  <mergeCells count="1">
    <mergeCell ref="B3:C3"/>
  </mergeCells>
  <pageMargins left="0.78740157499999996" right="0.78740157499999996" top="0.984251969" bottom="0.984251969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9"/>
  <sheetViews>
    <sheetView workbookViewId="0">
      <selection activeCell="C4" sqref="C4"/>
    </sheetView>
  </sheetViews>
  <sheetFormatPr defaultColWidth="9.140625" defaultRowHeight="12.75"/>
  <cols>
    <col min="1" max="1" width="10.140625" style="20" customWidth="1"/>
    <col min="2" max="256" width="11.42578125" style="20" customWidth="1"/>
    <col min="257" max="16384" width="9.140625" style="20"/>
  </cols>
  <sheetData>
    <row r="1" spans="1:1">
      <c r="A1" s="21" t="s">
        <v>109</v>
      </c>
    </row>
    <row r="2" spans="1:1">
      <c r="A2" s="21" t="s">
        <v>108</v>
      </c>
    </row>
    <row r="3" spans="1:1">
      <c r="A3" s="21" t="s">
        <v>115</v>
      </c>
    </row>
    <row r="4" spans="1:1">
      <c r="A4" s="21" t="s">
        <v>114</v>
      </c>
    </row>
    <row r="5" spans="1:1">
      <c r="A5" s="21" t="s">
        <v>112</v>
      </c>
    </row>
    <row r="6" spans="1:1">
      <c r="A6" s="21" t="s">
        <v>118</v>
      </c>
    </row>
    <row r="7" spans="1:1">
      <c r="A7" s="21" t="s">
        <v>113</v>
      </c>
    </row>
    <row r="8" spans="1:1">
      <c r="A8" s="21" t="s">
        <v>120</v>
      </c>
    </row>
    <row r="9" spans="1:1">
      <c r="A9" s="21" t="s">
        <v>104</v>
      </c>
    </row>
    <row r="10" spans="1:1">
      <c r="A10" s="21" t="s">
        <v>105</v>
      </c>
    </row>
    <row r="11" spans="1:1">
      <c r="A11" s="22" t="s">
        <v>102</v>
      </c>
    </row>
    <row r="12" spans="1:1">
      <c r="A12" s="21" t="s">
        <v>110</v>
      </c>
    </row>
    <row r="13" spans="1:1">
      <c r="A13" s="21" t="s">
        <v>107</v>
      </c>
    </row>
    <row r="14" spans="1:1">
      <c r="A14" s="21" t="s">
        <v>119</v>
      </c>
    </row>
    <row r="15" spans="1:1">
      <c r="A15" s="22" t="s">
        <v>101</v>
      </c>
    </row>
    <row r="16" spans="1:1">
      <c r="A16" s="22" t="s">
        <v>103</v>
      </c>
    </row>
    <row r="17" spans="1:1">
      <c r="A17" s="21" t="s">
        <v>106</v>
      </c>
    </row>
    <row r="18" spans="1:1">
      <c r="A18" s="21" t="s">
        <v>121</v>
      </c>
    </row>
    <row r="19" spans="1:1">
      <c r="A19" s="21" t="s">
        <v>116</v>
      </c>
    </row>
    <row r="20" spans="1:1">
      <c r="A20" s="21" t="s">
        <v>111</v>
      </c>
    </row>
    <row r="21" spans="1:1">
      <c r="A21" s="21" t="s">
        <v>117</v>
      </c>
    </row>
    <row r="22" spans="1:1">
      <c r="A22" s="21" t="s">
        <v>26</v>
      </c>
    </row>
    <row r="23" spans="1:1">
      <c r="A23" s="21" t="s">
        <v>11</v>
      </c>
    </row>
    <row r="24" spans="1:1">
      <c r="A24" s="21" t="s">
        <v>21</v>
      </c>
    </row>
    <row r="25" spans="1:1">
      <c r="A25" s="21" t="s">
        <v>28</v>
      </c>
    </row>
    <row r="26" spans="1:1">
      <c r="A26" s="21" t="s">
        <v>58</v>
      </c>
    </row>
    <row r="27" spans="1:1">
      <c r="A27" s="21" t="s">
        <v>74</v>
      </c>
    </row>
    <row r="28" spans="1:1">
      <c r="A28" s="21" t="s">
        <v>49</v>
      </c>
    </row>
    <row r="29" spans="1:1">
      <c r="A29" s="21" t="s">
        <v>30</v>
      </c>
    </row>
    <row r="30" spans="1:1">
      <c r="A30" s="22" t="s">
        <v>76</v>
      </c>
    </row>
    <row r="31" spans="1:1">
      <c r="A31" s="21" t="s">
        <v>75</v>
      </c>
    </row>
    <row r="32" spans="1:1">
      <c r="A32" s="21" t="s">
        <v>38</v>
      </c>
    </row>
    <row r="33" spans="1:1">
      <c r="A33" s="21" t="s">
        <v>34</v>
      </c>
    </row>
    <row r="34" spans="1:1">
      <c r="A34" s="21" t="s">
        <v>27</v>
      </c>
    </row>
    <row r="35" spans="1:1">
      <c r="A35" s="21" t="s">
        <v>126</v>
      </c>
    </row>
    <row r="36" spans="1:1">
      <c r="A36" s="21" t="s">
        <v>59</v>
      </c>
    </row>
    <row r="37" spans="1:1">
      <c r="A37" s="21" t="s">
        <v>55</v>
      </c>
    </row>
    <row r="38" spans="1:1">
      <c r="A38" s="21" t="s">
        <v>35</v>
      </c>
    </row>
    <row r="39" spans="1:1">
      <c r="A39" s="21" t="s">
        <v>19</v>
      </c>
    </row>
    <row r="40" spans="1:1">
      <c r="A40" s="21" t="s">
        <v>29</v>
      </c>
    </row>
    <row r="41" spans="1:1">
      <c r="A41" s="21" t="s">
        <v>54</v>
      </c>
    </row>
    <row r="42" spans="1:1">
      <c r="A42" s="21" t="s">
        <v>67</v>
      </c>
    </row>
    <row r="43" spans="1:1">
      <c r="A43" s="21" t="s">
        <v>41</v>
      </c>
    </row>
    <row r="44" spans="1:1">
      <c r="A44" s="21" t="s">
        <v>123</v>
      </c>
    </row>
    <row r="45" spans="1:1">
      <c r="A45" s="21" t="s">
        <v>53</v>
      </c>
    </row>
    <row r="46" spans="1:1">
      <c r="A46" s="21" t="s">
        <v>66</v>
      </c>
    </row>
    <row r="47" spans="1:1">
      <c r="A47" s="21" t="s">
        <v>39</v>
      </c>
    </row>
    <row r="48" spans="1:1">
      <c r="A48" s="21" t="s">
        <v>36</v>
      </c>
    </row>
    <row r="49" spans="1:1">
      <c r="A49" s="21" t="s">
        <v>43</v>
      </c>
    </row>
    <row r="50" spans="1:1">
      <c r="A50" s="21" t="s">
        <v>122</v>
      </c>
    </row>
    <row r="51" spans="1:1">
      <c r="A51" s="21" t="s">
        <v>56</v>
      </c>
    </row>
    <row r="52" spans="1:1">
      <c r="A52" s="21" t="s">
        <v>71</v>
      </c>
    </row>
    <row r="53" spans="1:1">
      <c r="A53" s="21" t="s">
        <v>64</v>
      </c>
    </row>
    <row r="54" spans="1:1">
      <c r="A54" s="21" t="s">
        <v>37</v>
      </c>
    </row>
    <row r="55" spans="1:1">
      <c r="A55" s="21" t="s">
        <v>20</v>
      </c>
    </row>
    <row r="56" spans="1:1">
      <c r="A56" s="21" t="s">
        <v>33</v>
      </c>
    </row>
    <row r="57" spans="1:1">
      <c r="A57" s="21" t="s">
        <v>130</v>
      </c>
    </row>
    <row r="58" spans="1:1">
      <c r="A58" s="21" t="s">
        <v>144</v>
      </c>
    </row>
    <row r="59" spans="1:1">
      <c r="A59" s="21" t="s">
        <v>57</v>
      </c>
    </row>
    <row r="60" spans="1:1">
      <c r="A60" s="21" t="s">
        <v>73</v>
      </c>
    </row>
    <row r="61" spans="1:1">
      <c r="A61" s="21" t="s">
        <v>65</v>
      </c>
    </row>
    <row r="62" spans="1:1">
      <c r="A62" s="21" t="s">
        <v>131</v>
      </c>
    </row>
    <row r="63" spans="1:1">
      <c r="A63" s="21" t="s">
        <v>124</v>
      </c>
    </row>
    <row r="64" spans="1:1">
      <c r="A64" s="21" t="s">
        <v>72</v>
      </c>
    </row>
    <row r="65" spans="1:1">
      <c r="A65" s="21" t="s">
        <v>14</v>
      </c>
    </row>
    <row r="66" spans="1:1">
      <c r="A66" s="21" t="s">
        <v>137</v>
      </c>
    </row>
    <row r="67" spans="1:1">
      <c r="A67" s="21" t="s">
        <v>70</v>
      </c>
    </row>
    <row r="68" spans="1:1">
      <c r="A68" s="21" t="s">
        <v>18</v>
      </c>
    </row>
    <row r="69" spans="1:1">
      <c r="A69" s="21" t="s">
        <v>141</v>
      </c>
    </row>
    <row r="70" spans="1:1">
      <c r="A70" s="21" t="s">
        <v>134</v>
      </c>
    </row>
    <row r="71" spans="1:1">
      <c r="A71" s="21" t="s">
        <v>69</v>
      </c>
    </row>
    <row r="72" spans="1:1">
      <c r="A72" s="21" t="s">
        <v>17</v>
      </c>
    </row>
    <row r="73" spans="1:1">
      <c r="A73" s="21" t="s">
        <v>138</v>
      </c>
    </row>
    <row r="74" spans="1:1">
      <c r="A74" s="21" t="s">
        <v>140</v>
      </c>
    </row>
    <row r="75" spans="1:1">
      <c r="A75" s="21" t="s">
        <v>6</v>
      </c>
    </row>
    <row r="76" spans="1:1">
      <c r="A76" s="21" t="s">
        <v>7</v>
      </c>
    </row>
    <row r="77" spans="1:1">
      <c r="A77" s="21" t="s">
        <v>16</v>
      </c>
    </row>
    <row r="78" spans="1:1">
      <c r="A78" s="21" t="s">
        <v>97</v>
      </c>
    </row>
    <row r="79" spans="1:1">
      <c r="A79" s="21" t="s">
        <v>15</v>
      </c>
    </row>
    <row r="80" spans="1:1">
      <c r="A80" s="21" t="s">
        <v>142</v>
      </c>
    </row>
    <row r="81" spans="1:1">
      <c r="A81" s="21" t="s">
        <v>136</v>
      </c>
    </row>
    <row r="82" spans="1:1">
      <c r="A82" s="21" t="s">
        <v>98</v>
      </c>
    </row>
    <row r="83" spans="1:1">
      <c r="A83" s="21" t="s">
        <v>5</v>
      </c>
    </row>
    <row r="84" spans="1:1">
      <c r="A84" s="21" t="s">
        <v>22</v>
      </c>
    </row>
    <row r="85" spans="1:1">
      <c r="A85" s="21" t="s">
        <v>129</v>
      </c>
    </row>
    <row r="86" spans="1:1">
      <c r="A86" s="21" t="s">
        <v>133</v>
      </c>
    </row>
    <row r="87" spans="1:1">
      <c r="A87" s="21" t="s">
        <v>60</v>
      </c>
    </row>
    <row r="88" spans="1:1">
      <c r="A88" s="21" t="s">
        <v>9</v>
      </c>
    </row>
    <row r="89" spans="1:1">
      <c r="A89" s="21" t="s">
        <v>132</v>
      </c>
    </row>
    <row r="90" spans="1:1">
      <c r="A90" s="21" t="s">
        <v>63</v>
      </c>
    </row>
    <row r="91" spans="1:1">
      <c r="A91" s="21" t="s">
        <v>135</v>
      </c>
    </row>
    <row r="92" spans="1:1">
      <c r="A92" s="21" t="s">
        <v>61</v>
      </c>
    </row>
    <row r="93" spans="1:1">
      <c r="A93" s="21" t="s">
        <v>62</v>
      </c>
    </row>
    <row r="94" spans="1:1">
      <c r="A94" s="21" t="s">
        <v>82</v>
      </c>
    </row>
    <row r="95" spans="1:1">
      <c r="A95" s="21" t="s">
        <v>139</v>
      </c>
    </row>
    <row r="96" spans="1:1">
      <c r="A96" s="21" t="s">
        <v>83</v>
      </c>
    </row>
    <row r="97" spans="1:1">
      <c r="A97" s="21" t="s">
        <v>46</v>
      </c>
    </row>
    <row r="98" spans="1:1">
      <c r="A98" s="21" t="s">
        <v>31</v>
      </c>
    </row>
    <row r="99" spans="1:1">
      <c r="A99" s="21" t="s">
        <v>80</v>
      </c>
    </row>
    <row r="100" spans="1:1">
      <c r="A100" s="21" t="s">
        <v>84</v>
      </c>
    </row>
    <row r="101" spans="1:1">
      <c r="A101" s="21" t="s">
        <v>77</v>
      </c>
    </row>
    <row r="102" spans="1:1">
      <c r="A102" s="21" t="s">
        <v>45</v>
      </c>
    </row>
    <row r="103" spans="1:1">
      <c r="A103" s="21" t="s">
        <v>42</v>
      </c>
    </row>
    <row r="104" spans="1:1">
      <c r="A104" s="21" t="s">
        <v>92</v>
      </c>
    </row>
    <row r="105" spans="1:1">
      <c r="A105" s="21" t="s">
        <v>1</v>
      </c>
    </row>
    <row r="106" spans="1:1">
      <c r="A106" s="21" t="s">
        <v>127</v>
      </c>
    </row>
    <row r="107" spans="1:1">
      <c r="A107" s="21" t="s">
        <v>87</v>
      </c>
    </row>
    <row r="108" spans="1:1">
      <c r="A108" s="21" t="s">
        <v>68</v>
      </c>
    </row>
    <row r="109" spans="1:1">
      <c r="A109" s="21" t="s">
        <v>23</v>
      </c>
    </row>
    <row r="110" spans="1:1">
      <c r="A110" s="21" t="s">
        <v>128</v>
      </c>
    </row>
    <row r="111" spans="1:1">
      <c r="A111" s="21" t="s">
        <v>85</v>
      </c>
    </row>
    <row r="112" spans="1:1">
      <c r="A112" s="21" t="s">
        <v>94</v>
      </c>
    </row>
    <row r="113" spans="1:1">
      <c r="A113" s="21" t="s">
        <v>2</v>
      </c>
    </row>
    <row r="114" spans="1:1">
      <c r="A114" s="21" t="s">
        <v>86</v>
      </c>
    </row>
    <row r="115" spans="1:1">
      <c r="A115" s="21" t="s">
        <v>95</v>
      </c>
    </row>
    <row r="116" spans="1:1">
      <c r="A116" s="21" t="s">
        <v>44</v>
      </c>
    </row>
    <row r="117" spans="1:1">
      <c r="A117" s="21" t="s">
        <v>96</v>
      </c>
    </row>
    <row r="118" spans="1:1">
      <c r="A118" s="21" t="s">
        <v>32</v>
      </c>
    </row>
    <row r="119" spans="1:1">
      <c r="A119" s="21" t="s">
        <v>40</v>
      </c>
    </row>
    <row r="120" spans="1:1">
      <c r="A120" s="21" t="s">
        <v>88</v>
      </c>
    </row>
    <row r="121" spans="1:1">
      <c r="A121" s="21" t="s">
        <v>93</v>
      </c>
    </row>
    <row r="122" spans="1:1">
      <c r="A122" s="21" t="s">
        <v>3</v>
      </c>
    </row>
    <row r="123" spans="1:1">
      <c r="A123" s="21" t="s">
        <v>89</v>
      </c>
    </row>
    <row r="124" spans="1:1">
      <c r="A124" s="21" t="s">
        <v>78</v>
      </c>
    </row>
    <row r="125" spans="1:1">
      <c r="A125" s="21" t="s">
        <v>143</v>
      </c>
    </row>
    <row r="126" spans="1:1">
      <c r="A126" s="21" t="s">
        <v>4</v>
      </c>
    </row>
    <row r="127" spans="1:1">
      <c r="A127" s="21" t="s">
        <v>13</v>
      </c>
    </row>
    <row r="128" spans="1:1">
      <c r="A128" s="21" t="s">
        <v>125</v>
      </c>
    </row>
    <row r="129" spans="1:1">
      <c r="A129" s="21" t="s">
        <v>90</v>
      </c>
    </row>
    <row r="130" spans="1:1">
      <c r="A130" s="21" t="s">
        <v>10</v>
      </c>
    </row>
    <row r="131" spans="1:1">
      <c r="A131" s="21" t="s">
        <v>99</v>
      </c>
    </row>
    <row r="132" spans="1:1">
      <c r="A132" s="21" t="s">
        <v>47</v>
      </c>
    </row>
    <row r="133" spans="1:1">
      <c r="A133" s="21" t="s">
        <v>8</v>
      </c>
    </row>
    <row r="134" spans="1:1">
      <c r="A134" s="21" t="s">
        <v>91</v>
      </c>
    </row>
    <row r="135" spans="1:1">
      <c r="A135" s="21" t="s">
        <v>79</v>
      </c>
    </row>
    <row r="136" spans="1:1">
      <c r="A136" s="21" t="s">
        <v>48</v>
      </c>
    </row>
    <row r="137" spans="1:1">
      <c r="A137" s="21" t="s">
        <v>81</v>
      </c>
    </row>
    <row r="138" spans="1:1">
      <c r="A138" s="21" t="s">
        <v>50</v>
      </c>
    </row>
    <row r="139" spans="1:1">
      <c r="A139" s="21" t="s">
        <v>12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wafers status</vt:lpstr>
      <vt:lpstr>statistics</vt:lpstr>
      <vt:lpstr>statistics_5batches</vt:lpstr>
      <vt:lpstr>Sheet2</vt:lpstr>
      <vt:lpstr>'wafers status'!Area_stampa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Beat</dc:creator>
  <cp:lastModifiedBy>Tino</cp:lastModifiedBy>
  <cp:lastPrinted>2015-05-08T13:55:49Z</cp:lastPrinted>
  <dcterms:created xsi:type="dcterms:W3CDTF">1996-10-14T23:33:28Z</dcterms:created>
  <dcterms:modified xsi:type="dcterms:W3CDTF">2015-07-13T15:30:09Z</dcterms:modified>
</cp:coreProperties>
</file>