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https://indiana-my.sharepoint.com/personal/drousse_iu_edu/Documents/Desktop/Dustin Cell Work/Qiagen Arrays - avg end/"/>
    </mc:Choice>
  </mc:AlternateContent>
  <xr:revisionPtr revIDLastSave="536" documentId="13_ncr:1_{4F85C8AB-93A3-CC4D-9149-4E66478634B4}" xr6:coauthVersionLast="47" xr6:coauthVersionMax="47" xr10:uidLastSave="{05E9093B-991E-46A8-B603-8E770547326B}"/>
  <bookViews>
    <workbookView xWindow="-120" yWindow="-120" windowWidth="29040" windowHeight="15840" activeTab="4" xr2:uid="{00000000-000D-0000-FFFF-FFFF00000000}"/>
  </bookViews>
  <sheets>
    <sheet name="CTs" sheetId="1" r:id="rId1"/>
    <sheet name="CTs corrected" sheetId="2" r:id="rId2"/>
    <sheet name="DeltaCT" sheetId="3" r:id="rId3"/>
    <sheet name="DeltaDeltaCT" sheetId="4" r:id="rId4"/>
    <sheet name="Expression" sheetId="5" r:id="rId5"/>
    <sheet name="graphs" sheetId="9" r:id="rId6"/>
    <sheet name="logFC" sheetId="7" r:id="rId7"/>
    <sheet name="Sheet1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8" l="1"/>
  <c r="C37" i="8"/>
  <c r="C36" i="8"/>
  <c r="C35" i="8"/>
  <c r="C34" i="8"/>
  <c r="C33" i="8"/>
  <c r="C32" i="8"/>
  <c r="C30" i="8"/>
  <c r="C31" i="8"/>
  <c r="C29" i="8"/>
  <c r="C28" i="8"/>
  <c r="C27" i="8"/>
  <c r="J38" i="8"/>
  <c r="J39" i="8"/>
  <c r="J37" i="8"/>
  <c r="J31" i="8"/>
  <c r="J40" i="8"/>
  <c r="J33" i="8"/>
  <c r="J34" i="8"/>
  <c r="J35" i="8"/>
  <c r="J36" i="8"/>
  <c r="J32" i="8"/>
  <c r="J25" i="8"/>
  <c r="J26" i="8"/>
  <c r="J27" i="8"/>
  <c r="J28" i="8"/>
  <c r="J29" i="8"/>
  <c r="J30" i="8"/>
  <c r="J24" i="8"/>
  <c r="J15" i="8"/>
  <c r="J17" i="8"/>
  <c r="J14" i="8"/>
  <c r="J18" i="8"/>
  <c r="J16" i="8"/>
  <c r="J13" i="8"/>
  <c r="J10" i="8"/>
  <c r="J9" i="8"/>
  <c r="J12" i="8"/>
  <c r="J11" i="8"/>
  <c r="J8" i="8"/>
  <c r="J7" i="8"/>
  <c r="J6" i="8"/>
  <c r="J5" i="8"/>
  <c r="C20" i="8"/>
  <c r="C22" i="8"/>
  <c r="C21" i="8"/>
  <c r="C16" i="8"/>
  <c r="C17" i="8"/>
  <c r="C18" i="8"/>
  <c r="C19" i="8"/>
  <c r="C15" i="8"/>
  <c r="C10" i="8"/>
  <c r="C9" i="8"/>
  <c r="C8" i="8"/>
  <c r="C7" i="8"/>
  <c r="C6" i="8"/>
  <c r="C5" i="8"/>
  <c r="E19" i="9"/>
  <c r="D19" i="9"/>
  <c r="C19" i="9"/>
  <c r="B19" i="9"/>
  <c r="E13" i="9"/>
  <c r="D13" i="9"/>
  <c r="C13" i="9"/>
  <c r="B13" i="9"/>
  <c r="C6" i="9"/>
  <c r="D6" i="9"/>
  <c r="E6" i="9"/>
  <c r="B6" i="9"/>
  <c r="T57" i="2"/>
  <c r="S57" i="2"/>
  <c r="U57" i="2"/>
  <c r="V57" i="2"/>
  <c r="T56" i="2"/>
  <c r="S56" i="2"/>
  <c r="U56" i="2"/>
  <c r="V56" i="2"/>
  <c r="S48" i="2"/>
  <c r="T48" i="2"/>
  <c r="U48" i="2"/>
  <c r="V48" i="2"/>
  <c r="S49" i="2"/>
  <c r="T49" i="2"/>
  <c r="U49" i="2"/>
  <c r="V49" i="2"/>
  <c r="S50" i="2"/>
  <c r="U50" i="2"/>
  <c r="V50" i="2"/>
  <c r="T50" i="2"/>
  <c r="S51" i="2"/>
  <c r="T51" i="2"/>
  <c r="U51" i="2"/>
  <c r="V51" i="2"/>
  <c r="S52" i="2"/>
  <c r="T52" i="2"/>
  <c r="U52" i="2"/>
  <c r="V52" i="2"/>
  <c r="N6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2" i="1"/>
  <c r="F2" i="2"/>
  <c r="G2" i="2"/>
  <c r="H2" i="2"/>
  <c r="I2" i="2"/>
  <c r="J2" i="2"/>
  <c r="K2" i="2"/>
  <c r="L2" i="2"/>
  <c r="M2" i="2"/>
  <c r="N2" i="2"/>
  <c r="O2" i="2"/>
  <c r="P2" i="2"/>
  <c r="Q2" i="2"/>
  <c r="F3" i="2"/>
  <c r="G3" i="2"/>
  <c r="H3" i="2"/>
  <c r="I3" i="2"/>
  <c r="J3" i="2"/>
  <c r="K3" i="2"/>
  <c r="L3" i="2"/>
  <c r="M3" i="2"/>
  <c r="N3" i="2"/>
  <c r="O3" i="2"/>
  <c r="P3" i="2"/>
  <c r="Q3" i="2"/>
  <c r="F4" i="2"/>
  <c r="G4" i="2"/>
  <c r="H4" i="2"/>
  <c r="I4" i="2"/>
  <c r="J4" i="2"/>
  <c r="K4" i="2"/>
  <c r="L4" i="2"/>
  <c r="M4" i="2"/>
  <c r="N4" i="2"/>
  <c r="O4" i="2"/>
  <c r="P4" i="2"/>
  <c r="Q4" i="2"/>
  <c r="F5" i="2"/>
  <c r="G5" i="2"/>
  <c r="H5" i="2"/>
  <c r="I5" i="2"/>
  <c r="J5" i="2"/>
  <c r="K5" i="2"/>
  <c r="L5" i="2"/>
  <c r="M5" i="2"/>
  <c r="N5" i="2"/>
  <c r="O5" i="2"/>
  <c r="P5" i="2"/>
  <c r="Q5" i="2"/>
  <c r="F6" i="2"/>
  <c r="G6" i="2"/>
  <c r="H6" i="2"/>
  <c r="I6" i="2"/>
  <c r="J6" i="2"/>
  <c r="K6" i="2"/>
  <c r="L6" i="2"/>
  <c r="M6" i="2"/>
  <c r="N6" i="2"/>
  <c r="O6" i="2"/>
  <c r="P6" i="2"/>
  <c r="Q6" i="2"/>
  <c r="F7" i="2"/>
  <c r="G7" i="2"/>
  <c r="H7" i="2"/>
  <c r="I7" i="2"/>
  <c r="J7" i="2"/>
  <c r="K7" i="2"/>
  <c r="L7" i="2"/>
  <c r="M7" i="2"/>
  <c r="N7" i="2"/>
  <c r="O7" i="2"/>
  <c r="P7" i="2"/>
  <c r="Q7" i="2"/>
  <c r="F8" i="2"/>
  <c r="G8" i="2"/>
  <c r="H8" i="2"/>
  <c r="I8" i="2"/>
  <c r="J8" i="2"/>
  <c r="K8" i="2"/>
  <c r="L8" i="2"/>
  <c r="M8" i="2"/>
  <c r="N8" i="2"/>
  <c r="O8" i="2"/>
  <c r="P8" i="2"/>
  <c r="Q8" i="2"/>
  <c r="F9" i="2"/>
  <c r="G9" i="2"/>
  <c r="H9" i="2"/>
  <c r="I9" i="2"/>
  <c r="J9" i="2"/>
  <c r="K9" i="2"/>
  <c r="L9" i="2"/>
  <c r="M9" i="2"/>
  <c r="N9" i="2"/>
  <c r="O9" i="2"/>
  <c r="P9" i="2"/>
  <c r="Q9" i="2"/>
  <c r="F10" i="2"/>
  <c r="G10" i="2"/>
  <c r="H10" i="2"/>
  <c r="I10" i="2"/>
  <c r="J10" i="2"/>
  <c r="K10" i="2"/>
  <c r="L10" i="2"/>
  <c r="M10" i="2"/>
  <c r="N10" i="2"/>
  <c r="O10" i="2"/>
  <c r="P10" i="2"/>
  <c r="Q10" i="2"/>
  <c r="F11" i="2"/>
  <c r="G11" i="2"/>
  <c r="H11" i="2"/>
  <c r="I11" i="2"/>
  <c r="J11" i="2"/>
  <c r="K11" i="2"/>
  <c r="L11" i="2"/>
  <c r="M11" i="2"/>
  <c r="N11" i="2"/>
  <c r="O11" i="2"/>
  <c r="P11" i="2"/>
  <c r="Q11" i="2"/>
  <c r="F12" i="2"/>
  <c r="G12" i="2"/>
  <c r="H12" i="2"/>
  <c r="I12" i="2"/>
  <c r="J12" i="2"/>
  <c r="K12" i="2"/>
  <c r="L12" i="2"/>
  <c r="M12" i="2"/>
  <c r="N12" i="2"/>
  <c r="O12" i="2"/>
  <c r="P12" i="2"/>
  <c r="Q12" i="2"/>
  <c r="F13" i="2"/>
  <c r="G13" i="2"/>
  <c r="H13" i="2"/>
  <c r="I13" i="2"/>
  <c r="J13" i="2"/>
  <c r="K13" i="2"/>
  <c r="L13" i="2"/>
  <c r="M13" i="2"/>
  <c r="N13" i="2"/>
  <c r="O13" i="2"/>
  <c r="P13" i="2"/>
  <c r="Q13" i="2"/>
  <c r="F14" i="2"/>
  <c r="G14" i="2"/>
  <c r="H14" i="2"/>
  <c r="I14" i="2"/>
  <c r="J14" i="2"/>
  <c r="K14" i="2"/>
  <c r="L14" i="2"/>
  <c r="M14" i="2"/>
  <c r="N14" i="2"/>
  <c r="O14" i="2"/>
  <c r="P14" i="2"/>
  <c r="Q14" i="2"/>
  <c r="F15" i="2"/>
  <c r="G15" i="2"/>
  <c r="H15" i="2"/>
  <c r="I15" i="2"/>
  <c r="J15" i="2"/>
  <c r="K15" i="2"/>
  <c r="L15" i="2"/>
  <c r="M15" i="2"/>
  <c r="N15" i="2"/>
  <c r="O15" i="2"/>
  <c r="P15" i="2"/>
  <c r="Q15" i="2"/>
  <c r="F16" i="2"/>
  <c r="G16" i="2"/>
  <c r="H16" i="2"/>
  <c r="I16" i="2"/>
  <c r="J16" i="2"/>
  <c r="K16" i="2"/>
  <c r="L16" i="2"/>
  <c r="M16" i="2"/>
  <c r="N16" i="2"/>
  <c r="O16" i="2"/>
  <c r="P16" i="2"/>
  <c r="Q16" i="2"/>
  <c r="F17" i="2"/>
  <c r="G17" i="2"/>
  <c r="H17" i="2"/>
  <c r="I17" i="2"/>
  <c r="J17" i="2"/>
  <c r="K17" i="2"/>
  <c r="L17" i="2"/>
  <c r="M17" i="2"/>
  <c r="N17" i="2"/>
  <c r="O17" i="2"/>
  <c r="P17" i="2"/>
  <c r="Q17" i="2"/>
  <c r="F18" i="2"/>
  <c r="G18" i="2"/>
  <c r="H18" i="2"/>
  <c r="I18" i="2"/>
  <c r="J18" i="2"/>
  <c r="K18" i="2"/>
  <c r="L18" i="2"/>
  <c r="M18" i="2"/>
  <c r="N18" i="2"/>
  <c r="O18" i="2"/>
  <c r="P18" i="2"/>
  <c r="Q18" i="2"/>
  <c r="F19" i="2"/>
  <c r="G19" i="2"/>
  <c r="H19" i="2"/>
  <c r="I19" i="2"/>
  <c r="J19" i="2"/>
  <c r="K19" i="2"/>
  <c r="L19" i="2"/>
  <c r="M19" i="2"/>
  <c r="N19" i="2"/>
  <c r="O19" i="2"/>
  <c r="P19" i="2"/>
  <c r="Q19" i="2"/>
  <c r="F20" i="2"/>
  <c r="G20" i="2"/>
  <c r="H20" i="2"/>
  <c r="I20" i="2"/>
  <c r="J20" i="2"/>
  <c r="K20" i="2"/>
  <c r="L20" i="2"/>
  <c r="M20" i="2"/>
  <c r="N20" i="2"/>
  <c r="O20" i="2"/>
  <c r="P20" i="2"/>
  <c r="Q20" i="2"/>
  <c r="F21" i="2"/>
  <c r="G21" i="2"/>
  <c r="H21" i="2"/>
  <c r="I21" i="2"/>
  <c r="J21" i="2"/>
  <c r="K21" i="2"/>
  <c r="L21" i="2"/>
  <c r="M21" i="2"/>
  <c r="N21" i="2"/>
  <c r="O21" i="2"/>
  <c r="P21" i="2"/>
  <c r="Q21" i="2"/>
  <c r="F22" i="2"/>
  <c r="G22" i="2"/>
  <c r="H22" i="2"/>
  <c r="I22" i="2"/>
  <c r="J22" i="2"/>
  <c r="K22" i="2"/>
  <c r="L22" i="2"/>
  <c r="M22" i="2"/>
  <c r="N22" i="2"/>
  <c r="O22" i="2"/>
  <c r="P22" i="2"/>
  <c r="Q22" i="2"/>
  <c r="F23" i="2"/>
  <c r="G23" i="2"/>
  <c r="H23" i="2"/>
  <c r="I23" i="2"/>
  <c r="J23" i="2"/>
  <c r="K23" i="2"/>
  <c r="L23" i="2"/>
  <c r="M23" i="2"/>
  <c r="N23" i="2"/>
  <c r="O23" i="2"/>
  <c r="P23" i="2"/>
  <c r="Q23" i="2"/>
  <c r="F24" i="2"/>
  <c r="G24" i="2"/>
  <c r="H24" i="2"/>
  <c r="I24" i="2"/>
  <c r="J24" i="2"/>
  <c r="K24" i="2"/>
  <c r="L24" i="2"/>
  <c r="M24" i="2"/>
  <c r="N24" i="2"/>
  <c r="O24" i="2"/>
  <c r="P24" i="2"/>
  <c r="Q24" i="2"/>
  <c r="F25" i="2"/>
  <c r="G25" i="2"/>
  <c r="H25" i="2"/>
  <c r="I25" i="2"/>
  <c r="J25" i="2"/>
  <c r="K25" i="2"/>
  <c r="L25" i="2"/>
  <c r="M25" i="2"/>
  <c r="N25" i="2"/>
  <c r="O25" i="2"/>
  <c r="P25" i="2"/>
  <c r="Q25" i="2"/>
  <c r="F26" i="2"/>
  <c r="G26" i="2"/>
  <c r="H26" i="2"/>
  <c r="I26" i="2"/>
  <c r="J26" i="2"/>
  <c r="K26" i="2"/>
  <c r="L26" i="2"/>
  <c r="M26" i="2"/>
  <c r="N26" i="2"/>
  <c r="O26" i="2"/>
  <c r="P26" i="2"/>
  <c r="Q26" i="2"/>
  <c r="F27" i="2"/>
  <c r="G27" i="2"/>
  <c r="H27" i="2"/>
  <c r="I27" i="2"/>
  <c r="J27" i="2"/>
  <c r="K27" i="2"/>
  <c r="L27" i="2"/>
  <c r="M27" i="2"/>
  <c r="N27" i="2"/>
  <c r="O27" i="2"/>
  <c r="P27" i="2"/>
  <c r="Q27" i="2"/>
  <c r="F28" i="2"/>
  <c r="G28" i="2"/>
  <c r="H28" i="2"/>
  <c r="I28" i="2"/>
  <c r="J28" i="2"/>
  <c r="K28" i="2"/>
  <c r="L28" i="2"/>
  <c r="M28" i="2"/>
  <c r="N28" i="2"/>
  <c r="O28" i="2"/>
  <c r="P28" i="2"/>
  <c r="Q28" i="2"/>
  <c r="F29" i="2"/>
  <c r="G29" i="2"/>
  <c r="H29" i="2"/>
  <c r="I29" i="2"/>
  <c r="J29" i="2"/>
  <c r="K29" i="2"/>
  <c r="L29" i="2"/>
  <c r="M29" i="2"/>
  <c r="N29" i="2"/>
  <c r="O29" i="2"/>
  <c r="P29" i="2"/>
  <c r="Q29" i="2"/>
  <c r="F30" i="2"/>
  <c r="G30" i="2"/>
  <c r="H30" i="2"/>
  <c r="I30" i="2"/>
  <c r="J30" i="2"/>
  <c r="K30" i="2"/>
  <c r="L30" i="2"/>
  <c r="M30" i="2"/>
  <c r="N30" i="2"/>
  <c r="O30" i="2"/>
  <c r="P30" i="2"/>
  <c r="Q30" i="2"/>
  <c r="F31" i="2"/>
  <c r="G31" i="2"/>
  <c r="H31" i="2"/>
  <c r="I31" i="2"/>
  <c r="J31" i="2"/>
  <c r="K31" i="2"/>
  <c r="L31" i="2"/>
  <c r="M31" i="2"/>
  <c r="N31" i="2"/>
  <c r="O31" i="2"/>
  <c r="P31" i="2"/>
  <c r="Q31" i="2"/>
  <c r="F32" i="2"/>
  <c r="G32" i="2"/>
  <c r="H32" i="2"/>
  <c r="I32" i="2"/>
  <c r="J32" i="2"/>
  <c r="K32" i="2"/>
  <c r="L32" i="2"/>
  <c r="M32" i="2"/>
  <c r="N32" i="2"/>
  <c r="O32" i="2"/>
  <c r="P32" i="2"/>
  <c r="Q32" i="2"/>
  <c r="F33" i="2"/>
  <c r="G33" i="2"/>
  <c r="H33" i="2"/>
  <c r="I33" i="2"/>
  <c r="J33" i="2"/>
  <c r="K33" i="2"/>
  <c r="L33" i="2"/>
  <c r="M33" i="2"/>
  <c r="N33" i="2"/>
  <c r="O33" i="2"/>
  <c r="P33" i="2"/>
  <c r="Q33" i="2"/>
  <c r="F34" i="2"/>
  <c r="G34" i="2"/>
  <c r="H34" i="2"/>
  <c r="I34" i="2"/>
  <c r="J34" i="2"/>
  <c r="K34" i="2"/>
  <c r="L34" i="2"/>
  <c r="M34" i="2"/>
  <c r="N34" i="2"/>
  <c r="O34" i="2"/>
  <c r="P34" i="2"/>
  <c r="Q34" i="2"/>
  <c r="F35" i="2"/>
  <c r="G35" i="2"/>
  <c r="H35" i="2"/>
  <c r="I35" i="2"/>
  <c r="J35" i="2"/>
  <c r="K35" i="2"/>
  <c r="L35" i="2"/>
  <c r="M35" i="2"/>
  <c r="N35" i="2"/>
  <c r="O35" i="2"/>
  <c r="P35" i="2"/>
  <c r="Q35" i="2"/>
  <c r="F36" i="2"/>
  <c r="G36" i="2"/>
  <c r="H36" i="2"/>
  <c r="I36" i="2"/>
  <c r="J36" i="2"/>
  <c r="K36" i="2"/>
  <c r="L36" i="2"/>
  <c r="M36" i="2"/>
  <c r="N36" i="2"/>
  <c r="O36" i="2"/>
  <c r="P36" i="2"/>
  <c r="Q36" i="2"/>
  <c r="F37" i="2"/>
  <c r="G37" i="2"/>
  <c r="H37" i="2"/>
  <c r="I37" i="2"/>
  <c r="J37" i="2"/>
  <c r="K37" i="2"/>
  <c r="L37" i="2"/>
  <c r="M37" i="2"/>
  <c r="N37" i="2"/>
  <c r="O37" i="2"/>
  <c r="P37" i="2"/>
  <c r="Q37" i="2"/>
  <c r="F38" i="2"/>
  <c r="G38" i="2"/>
  <c r="H38" i="2"/>
  <c r="I38" i="2"/>
  <c r="J38" i="2"/>
  <c r="K38" i="2"/>
  <c r="L38" i="2"/>
  <c r="M38" i="2"/>
  <c r="N38" i="2"/>
  <c r="O38" i="2"/>
  <c r="P38" i="2"/>
  <c r="Q38" i="2"/>
  <c r="F39" i="2"/>
  <c r="G39" i="2"/>
  <c r="H39" i="2"/>
  <c r="I39" i="2"/>
  <c r="J39" i="2"/>
  <c r="K39" i="2"/>
  <c r="L39" i="2"/>
  <c r="M39" i="2"/>
  <c r="N39" i="2"/>
  <c r="O39" i="2"/>
  <c r="P39" i="2"/>
  <c r="Q39" i="2"/>
  <c r="F40" i="2"/>
  <c r="G40" i="2"/>
  <c r="H40" i="2"/>
  <c r="I40" i="2"/>
  <c r="J40" i="2"/>
  <c r="K40" i="2"/>
  <c r="L40" i="2"/>
  <c r="M40" i="2"/>
  <c r="N40" i="2"/>
  <c r="O40" i="2"/>
  <c r="P40" i="2"/>
  <c r="Q40" i="2"/>
  <c r="F41" i="2"/>
  <c r="G41" i="2"/>
  <c r="H41" i="2"/>
  <c r="I41" i="2"/>
  <c r="J41" i="2"/>
  <c r="K41" i="2"/>
  <c r="L41" i="2"/>
  <c r="M41" i="2"/>
  <c r="N41" i="2"/>
  <c r="O41" i="2"/>
  <c r="P41" i="2"/>
  <c r="Q41" i="2"/>
  <c r="F42" i="2"/>
  <c r="G42" i="2"/>
  <c r="H42" i="2"/>
  <c r="I42" i="2"/>
  <c r="J42" i="2"/>
  <c r="K42" i="2"/>
  <c r="L42" i="2"/>
  <c r="M42" i="2"/>
  <c r="N42" i="2"/>
  <c r="O42" i="2"/>
  <c r="P42" i="2"/>
  <c r="Q42" i="2"/>
  <c r="F43" i="2"/>
  <c r="G43" i="2"/>
  <c r="H43" i="2"/>
  <c r="I43" i="2"/>
  <c r="J43" i="2"/>
  <c r="K43" i="2"/>
  <c r="L43" i="2"/>
  <c r="M43" i="2"/>
  <c r="N43" i="2"/>
  <c r="O43" i="2"/>
  <c r="P43" i="2"/>
  <c r="Q43" i="2"/>
  <c r="F44" i="2"/>
  <c r="G44" i="2"/>
  <c r="H44" i="2"/>
  <c r="I44" i="2"/>
  <c r="J44" i="2"/>
  <c r="K44" i="2"/>
  <c r="L44" i="2"/>
  <c r="M44" i="2"/>
  <c r="N44" i="2"/>
  <c r="O44" i="2"/>
  <c r="P44" i="2"/>
  <c r="Q44" i="2"/>
  <c r="F45" i="2"/>
  <c r="G45" i="2"/>
  <c r="H45" i="2"/>
  <c r="I45" i="2"/>
  <c r="J45" i="2"/>
  <c r="K45" i="2"/>
  <c r="L45" i="2"/>
  <c r="M45" i="2"/>
  <c r="N45" i="2"/>
  <c r="O45" i="2"/>
  <c r="P45" i="2"/>
  <c r="Q45" i="2"/>
  <c r="F46" i="2"/>
  <c r="G46" i="2"/>
  <c r="H46" i="2"/>
  <c r="I46" i="2"/>
  <c r="J46" i="2"/>
  <c r="K46" i="2"/>
  <c r="L46" i="2"/>
  <c r="M46" i="2"/>
  <c r="N46" i="2"/>
  <c r="O46" i="2"/>
  <c r="P46" i="2"/>
  <c r="Q46" i="2"/>
  <c r="F47" i="2"/>
  <c r="G47" i="2"/>
  <c r="H47" i="2"/>
  <c r="I47" i="2"/>
  <c r="J47" i="2"/>
  <c r="K47" i="2"/>
  <c r="L47" i="2"/>
  <c r="M47" i="2"/>
  <c r="N47" i="2"/>
  <c r="O47" i="2"/>
  <c r="P47" i="2"/>
  <c r="Q47" i="2"/>
  <c r="F48" i="2"/>
  <c r="G48" i="2"/>
  <c r="H48" i="2"/>
  <c r="I48" i="2"/>
  <c r="J48" i="2"/>
  <c r="K48" i="2"/>
  <c r="L48" i="2"/>
  <c r="M48" i="2"/>
  <c r="N48" i="2"/>
  <c r="O48" i="2"/>
  <c r="P48" i="2"/>
  <c r="Q48" i="2"/>
  <c r="F49" i="2"/>
  <c r="G49" i="2"/>
  <c r="H49" i="2"/>
  <c r="I49" i="2"/>
  <c r="J49" i="2"/>
  <c r="K49" i="2"/>
  <c r="L49" i="2"/>
  <c r="M49" i="2"/>
  <c r="N49" i="2"/>
  <c r="O49" i="2"/>
  <c r="P49" i="2"/>
  <c r="Q49" i="2"/>
  <c r="F50" i="2"/>
  <c r="G50" i="2"/>
  <c r="H50" i="2"/>
  <c r="I50" i="2"/>
  <c r="J50" i="2"/>
  <c r="K50" i="2"/>
  <c r="L50" i="2"/>
  <c r="M50" i="2"/>
  <c r="N50" i="2"/>
  <c r="O50" i="2"/>
  <c r="P50" i="2"/>
  <c r="Q50" i="2"/>
  <c r="F51" i="2"/>
  <c r="G51" i="2"/>
  <c r="H51" i="2"/>
  <c r="I51" i="2"/>
  <c r="J51" i="2"/>
  <c r="K51" i="2"/>
  <c r="L51" i="2"/>
  <c r="M51" i="2"/>
  <c r="N51" i="2"/>
  <c r="O51" i="2"/>
  <c r="P51" i="2"/>
  <c r="Q51" i="2"/>
  <c r="F52" i="2"/>
  <c r="G52" i="2"/>
  <c r="H52" i="2"/>
  <c r="I52" i="2"/>
  <c r="J52" i="2"/>
  <c r="K52" i="2"/>
  <c r="L52" i="2"/>
  <c r="M52" i="2"/>
  <c r="N52" i="2"/>
  <c r="O52" i="2"/>
  <c r="P52" i="2"/>
  <c r="Q52" i="2"/>
  <c r="F53" i="2"/>
  <c r="G53" i="2"/>
  <c r="H53" i="2"/>
  <c r="I53" i="2"/>
  <c r="J53" i="2"/>
  <c r="K53" i="2"/>
  <c r="L53" i="2"/>
  <c r="M53" i="2"/>
  <c r="N53" i="2"/>
  <c r="O53" i="2"/>
  <c r="P53" i="2"/>
  <c r="Q53" i="2"/>
  <c r="F54" i="2"/>
  <c r="G54" i="2"/>
  <c r="H54" i="2"/>
  <c r="I54" i="2"/>
  <c r="J54" i="2"/>
  <c r="K54" i="2"/>
  <c r="L54" i="2"/>
  <c r="M54" i="2"/>
  <c r="N54" i="2"/>
  <c r="O54" i="2"/>
  <c r="P54" i="2"/>
  <c r="Q5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C5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B65" i="1"/>
  <c r="C65" i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E65" i="1"/>
  <c r="D65" i="1"/>
  <c r="P65" i="1"/>
  <c r="Q65" i="1"/>
  <c r="L65" i="1"/>
  <c r="M65" i="1"/>
  <c r="O65" i="1"/>
  <c r="F65" i="1"/>
  <c r="G65" i="1"/>
  <c r="E57" i="2"/>
  <c r="L56" i="2"/>
  <c r="O57" i="2"/>
  <c r="C56" i="2"/>
  <c r="K56" i="2"/>
  <c r="J57" i="2"/>
  <c r="N57" i="2"/>
  <c r="D57" i="2"/>
  <c r="J56" i="2"/>
  <c r="K57" i="2"/>
  <c r="M57" i="2"/>
  <c r="I56" i="2"/>
  <c r="H56" i="2"/>
  <c r="I57" i="2"/>
  <c r="G56" i="2"/>
  <c r="Q56" i="2"/>
  <c r="F56" i="2"/>
  <c r="P56" i="2"/>
  <c r="H57" i="2"/>
  <c r="E56" i="2"/>
  <c r="O56" i="2"/>
  <c r="L57" i="2"/>
  <c r="G57" i="2"/>
  <c r="N56" i="2"/>
  <c r="Q57" i="2"/>
  <c r="F57" i="2"/>
  <c r="D56" i="2"/>
  <c r="M56" i="2"/>
  <c r="P57" i="2"/>
  <c r="K65" i="1"/>
  <c r="J65" i="1"/>
  <c r="C1" i="3"/>
  <c r="D1" i="4"/>
  <c r="C1" i="5"/>
  <c r="C1" i="7"/>
  <c r="D1" i="3"/>
  <c r="E1" i="4"/>
  <c r="D1" i="5"/>
  <c r="D1" i="7"/>
  <c r="E1" i="3"/>
  <c r="F1" i="4"/>
  <c r="E1" i="5"/>
  <c r="E1" i="7"/>
  <c r="F1" i="3"/>
  <c r="G1" i="4"/>
  <c r="F1" i="5"/>
  <c r="F1" i="7"/>
  <c r="G1" i="3"/>
  <c r="H1" i="4"/>
  <c r="G1" i="5"/>
  <c r="G1" i="7"/>
  <c r="H1" i="3"/>
  <c r="I1" i="4"/>
  <c r="H1" i="5"/>
  <c r="H1" i="7"/>
  <c r="I1" i="3"/>
  <c r="J1" i="4"/>
  <c r="I1" i="5"/>
  <c r="I1" i="7"/>
  <c r="J1" i="3"/>
  <c r="K1" i="4"/>
  <c r="J1" i="5"/>
  <c r="J1" i="7"/>
  <c r="K1" i="3"/>
  <c r="L1" i="4"/>
  <c r="K1" i="5"/>
  <c r="K1" i="7"/>
  <c r="L1" i="3"/>
  <c r="M1" i="4"/>
  <c r="L1" i="5"/>
  <c r="L1" i="7"/>
  <c r="M1" i="3"/>
  <c r="N1" i="4"/>
  <c r="M1" i="5"/>
  <c r="M1" i="7"/>
  <c r="N1" i="3"/>
  <c r="O1" i="4"/>
  <c r="N1" i="5"/>
  <c r="N1" i="7"/>
  <c r="O1" i="3"/>
  <c r="P1" i="4"/>
  <c r="O1" i="5"/>
  <c r="O1" i="7"/>
  <c r="P1" i="3"/>
  <c r="Q1" i="4"/>
  <c r="P1" i="5"/>
  <c r="P1" i="7"/>
  <c r="H65" i="1"/>
  <c r="I65" i="1"/>
  <c r="B3" i="2"/>
  <c r="A3" i="3"/>
  <c r="B3" i="4"/>
  <c r="B4" i="2"/>
  <c r="A4" i="3"/>
  <c r="B4" i="4"/>
  <c r="B5" i="2"/>
  <c r="A5" i="3"/>
  <c r="B5" i="4"/>
  <c r="B6" i="2"/>
  <c r="A6" i="3"/>
  <c r="B6" i="4"/>
  <c r="B7" i="2"/>
  <c r="A7" i="3"/>
  <c r="B7" i="4"/>
  <c r="B8" i="2"/>
  <c r="A8" i="3"/>
  <c r="B8" i="4"/>
  <c r="B9" i="2"/>
  <c r="A9" i="3"/>
  <c r="B9" i="4"/>
  <c r="B10" i="2"/>
  <c r="A10" i="3"/>
  <c r="B10" i="4"/>
  <c r="B11" i="2"/>
  <c r="A11" i="3"/>
  <c r="B11" i="4"/>
  <c r="B12" i="2"/>
  <c r="A12" i="3"/>
  <c r="B12" i="4"/>
  <c r="B13" i="2"/>
  <c r="A13" i="3"/>
  <c r="B13" i="4"/>
  <c r="B14" i="2"/>
  <c r="A14" i="3"/>
  <c r="B14" i="4"/>
  <c r="B15" i="2"/>
  <c r="A15" i="3"/>
  <c r="B15" i="4"/>
  <c r="A15" i="5"/>
  <c r="A15" i="7"/>
  <c r="B16" i="2"/>
  <c r="A16" i="3"/>
  <c r="B16" i="4"/>
  <c r="B17" i="2"/>
  <c r="A17" i="3"/>
  <c r="B17" i="4"/>
  <c r="B18" i="2"/>
  <c r="A18" i="3"/>
  <c r="B18" i="4"/>
  <c r="B19" i="2"/>
  <c r="A19" i="3"/>
  <c r="B19" i="4"/>
  <c r="B20" i="2"/>
  <c r="A20" i="3"/>
  <c r="B20" i="4"/>
  <c r="B21" i="2"/>
  <c r="A21" i="3"/>
  <c r="B22" i="2"/>
  <c r="A22" i="3"/>
  <c r="B22" i="4"/>
  <c r="B23" i="2"/>
  <c r="A23" i="3"/>
  <c r="B23" i="4"/>
  <c r="B24" i="2"/>
  <c r="A24" i="3"/>
  <c r="B24" i="4"/>
  <c r="B25" i="2"/>
  <c r="A25" i="3"/>
  <c r="B25" i="4"/>
  <c r="B26" i="2"/>
  <c r="A26" i="3"/>
  <c r="B26" i="4"/>
  <c r="A26" i="5"/>
  <c r="A26" i="7"/>
  <c r="B27" i="2"/>
  <c r="A27" i="3"/>
  <c r="B27" i="4"/>
  <c r="A27" i="5"/>
  <c r="A27" i="7"/>
  <c r="B28" i="2"/>
  <c r="A28" i="3"/>
  <c r="B28" i="4"/>
  <c r="B29" i="2"/>
  <c r="A29" i="3"/>
  <c r="B29" i="4"/>
  <c r="B30" i="2"/>
  <c r="A30" i="3"/>
  <c r="B30" i="4"/>
  <c r="A30" i="5"/>
  <c r="A30" i="7"/>
  <c r="B31" i="2"/>
  <c r="A31" i="3"/>
  <c r="B31" i="4"/>
  <c r="B32" i="2"/>
  <c r="A32" i="3"/>
  <c r="B32" i="4"/>
  <c r="B33" i="2"/>
  <c r="A33" i="3"/>
  <c r="B33" i="4"/>
  <c r="A33" i="5"/>
  <c r="A33" i="7"/>
  <c r="B34" i="2"/>
  <c r="A34" i="3"/>
  <c r="B34" i="4"/>
  <c r="B35" i="2"/>
  <c r="A35" i="3"/>
  <c r="B35" i="4"/>
  <c r="B36" i="2"/>
  <c r="A36" i="3"/>
  <c r="B36" i="4"/>
  <c r="A36" i="5"/>
  <c r="A36" i="7"/>
  <c r="B37" i="2"/>
  <c r="A37" i="3"/>
  <c r="B37" i="4"/>
  <c r="B38" i="2"/>
  <c r="A38" i="3"/>
  <c r="B39" i="2"/>
  <c r="A39" i="3"/>
  <c r="B40" i="2"/>
  <c r="A40" i="3"/>
  <c r="B40" i="4"/>
  <c r="A40" i="5"/>
  <c r="A40" i="7"/>
  <c r="B41" i="2"/>
  <c r="A41" i="3"/>
  <c r="B41" i="4"/>
  <c r="B42" i="2"/>
  <c r="A42" i="3"/>
  <c r="B42" i="4"/>
  <c r="A42" i="5"/>
  <c r="A42" i="7"/>
  <c r="B43" i="2"/>
  <c r="A43" i="3"/>
  <c r="B43" i="4"/>
  <c r="A43" i="5"/>
  <c r="A43" i="7"/>
  <c r="B44" i="2"/>
  <c r="A44" i="3"/>
  <c r="B45" i="2"/>
  <c r="A45" i="3"/>
  <c r="B45" i="4"/>
  <c r="B46" i="2"/>
  <c r="A46" i="3"/>
  <c r="B46" i="4"/>
  <c r="A46" i="5"/>
  <c r="A46" i="7"/>
  <c r="B47" i="2"/>
  <c r="A47" i="3"/>
  <c r="B47" i="4"/>
  <c r="B48" i="2"/>
  <c r="B49" i="2"/>
  <c r="B50" i="2"/>
  <c r="B51" i="2"/>
  <c r="B52" i="2"/>
  <c r="B53" i="2"/>
  <c r="B54" i="2"/>
  <c r="C2" i="2"/>
  <c r="C57" i="2"/>
  <c r="A54" i="2"/>
  <c r="A51" i="2"/>
  <c r="A49" i="2"/>
  <c r="A46" i="2"/>
  <c r="A45" i="2"/>
  <c r="A44" i="2"/>
  <c r="A42" i="2"/>
  <c r="A40" i="2"/>
  <c r="A39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53" i="2"/>
  <c r="A52" i="2"/>
  <c r="A50" i="2"/>
  <c r="A43" i="2"/>
  <c r="A41" i="2"/>
  <c r="A38" i="2"/>
  <c r="A2" i="2"/>
  <c r="A48" i="2"/>
  <c r="A47" i="2"/>
  <c r="C12" i="3"/>
  <c r="B43" i="3"/>
  <c r="E18" i="3"/>
  <c r="D40" i="3"/>
  <c r="L41" i="3"/>
  <c r="I37" i="3"/>
  <c r="P43" i="3"/>
  <c r="H39" i="3"/>
  <c r="K44" i="3"/>
  <c r="O46" i="3"/>
  <c r="F34" i="3"/>
  <c r="I8" i="3"/>
  <c r="G6" i="3"/>
  <c r="B19" i="3"/>
  <c r="F14" i="3"/>
  <c r="I10" i="3"/>
  <c r="B5" i="3"/>
  <c r="H17" i="3"/>
  <c r="H15" i="3"/>
  <c r="B44" i="4"/>
  <c r="A44" i="5"/>
  <c r="A44" i="7"/>
  <c r="B38" i="4"/>
  <c r="A38" i="5"/>
  <c r="A38" i="7"/>
  <c r="B21" i="4"/>
  <c r="A21" i="5"/>
  <c r="A21" i="7"/>
  <c r="B39" i="4"/>
  <c r="A39" i="5"/>
  <c r="A39" i="7"/>
  <c r="A47" i="5"/>
  <c r="A47" i="7"/>
  <c r="A37" i="5"/>
  <c r="A37" i="7"/>
  <c r="A41" i="5"/>
  <c r="A41" i="7"/>
  <c r="A34" i="5"/>
  <c r="A34" i="7"/>
  <c r="A31" i="5"/>
  <c r="A31" i="7"/>
  <c r="A28" i="5"/>
  <c r="A28" i="7"/>
  <c r="A29" i="5"/>
  <c r="A29" i="7"/>
  <c r="A5" i="5"/>
  <c r="A5" i="7"/>
  <c r="A6" i="5"/>
  <c r="A6" i="7"/>
  <c r="A7" i="5"/>
  <c r="A7" i="7"/>
  <c r="A8" i="5"/>
  <c r="A8" i="7"/>
  <c r="A9" i="5"/>
  <c r="A9" i="7"/>
  <c r="A10" i="5"/>
  <c r="A10" i="7"/>
  <c r="A11" i="5"/>
  <c r="A11" i="7"/>
  <c r="A12" i="5"/>
  <c r="A12" i="7"/>
  <c r="A13" i="5"/>
  <c r="A13" i="7"/>
  <c r="A14" i="5"/>
  <c r="A14" i="7"/>
  <c r="A16" i="5"/>
  <c r="A16" i="7"/>
  <c r="A17" i="5"/>
  <c r="A17" i="7"/>
  <c r="A18" i="5"/>
  <c r="A18" i="7"/>
  <c r="A19" i="5"/>
  <c r="A19" i="7"/>
  <c r="A20" i="5"/>
  <c r="A20" i="7"/>
  <c r="A22" i="5"/>
  <c r="A22" i="7"/>
  <c r="A23" i="5"/>
  <c r="A23" i="7"/>
  <c r="A24" i="5"/>
  <c r="A24" i="7"/>
  <c r="A25" i="5"/>
  <c r="A25" i="7"/>
  <c r="A3" i="5"/>
  <c r="A3" i="7"/>
  <c r="A4" i="5"/>
  <c r="A4" i="7"/>
  <c r="A32" i="5"/>
  <c r="A32" i="7"/>
  <c r="A35" i="5"/>
  <c r="A35" i="7"/>
  <c r="A45" i="5"/>
  <c r="A45" i="7"/>
  <c r="B2" i="2"/>
  <c r="A2" i="3"/>
  <c r="B2" i="4"/>
  <c r="A2" i="5"/>
  <c r="A2" i="7"/>
  <c r="B1" i="3"/>
  <c r="C1" i="4"/>
  <c r="B1" i="5"/>
  <c r="B1" i="7"/>
  <c r="I5" i="3"/>
  <c r="I19" i="3"/>
  <c r="C31" i="3"/>
  <c r="B10" i="3"/>
  <c r="I12" i="3"/>
  <c r="E14" i="3"/>
  <c r="I43" i="3"/>
  <c r="E36" i="3"/>
  <c r="E12" i="3"/>
  <c r="I17" i="3"/>
  <c r="E7" i="3"/>
  <c r="E16" i="3"/>
  <c r="C2" i="3"/>
  <c r="A2" i="4"/>
  <c r="E6" i="3"/>
  <c r="E26" i="3"/>
  <c r="E3" i="3"/>
  <c r="E4" i="3"/>
  <c r="E8" i="3"/>
  <c r="E30" i="3"/>
  <c r="E5" i="3"/>
  <c r="I4" i="3"/>
  <c r="I11" i="3"/>
  <c r="B11" i="3"/>
  <c r="B13" i="3"/>
  <c r="B26" i="3"/>
  <c r="B45" i="3"/>
  <c r="B4" i="3"/>
  <c r="B15" i="3"/>
  <c r="I3" i="3"/>
  <c r="I30" i="3"/>
  <c r="I15" i="3"/>
  <c r="B2" i="3"/>
  <c r="B17" i="3"/>
  <c r="C19" i="3"/>
  <c r="B9" i="3"/>
  <c r="I9" i="3"/>
  <c r="B7" i="3"/>
  <c r="B20" i="3"/>
  <c r="I47" i="3"/>
  <c r="I21" i="3"/>
  <c r="I36" i="3"/>
  <c r="P10" i="3"/>
  <c r="K14" i="3"/>
  <c r="I39" i="3"/>
  <c r="L8" i="3"/>
  <c r="N3" i="3"/>
  <c r="M11" i="3"/>
  <c r="M14" i="3"/>
  <c r="C11" i="3"/>
  <c r="C8" i="3"/>
  <c r="A8" i="4"/>
  <c r="D8" i="4"/>
  <c r="C8" i="5"/>
  <c r="C8" i="7"/>
  <c r="G44" i="3"/>
  <c r="C13" i="3"/>
  <c r="G9" i="3"/>
  <c r="C34" i="3"/>
  <c r="G3" i="3"/>
  <c r="C15" i="3"/>
  <c r="C6" i="3"/>
  <c r="B8" i="3"/>
  <c r="B18" i="3"/>
  <c r="P32" i="3"/>
  <c r="C4" i="3"/>
  <c r="A4" i="4"/>
  <c r="G16" i="3"/>
  <c r="C26" i="3"/>
  <c r="C39" i="3"/>
  <c r="C5" i="3"/>
  <c r="B34" i="3"/>
  <c r="B36" i="3"/>
  <c r="C16" i="3"/>
  <c r="A16" i="4"/>
  <c r="C7" i="3"/>
  <c r="A7" i="4"/>
  <c r="C10" i="3"/>
  <c r="B24" i="3"/>
  <c r="C43" i="3"/>
  <c r="B3" i="3"/>
  <c r="B30" i="3"/>
  <c r="B6" i="3"/>
  <c r="B31" i="3"/>
  <c r="B39" i="3"/>
  <c r="B12" i="3"/>
  <c r="B46" i="3"/>
  <c r="B47" i="3"/>
  <c r="B14" i="3"/>
  <c r="H4" i="3"/>
  <c r="H3" i="3"/>
  <c r="H5" i="3"/>
  <c r="H9" i="3"/>
  <c r="H35" i="3"/>
  <c r="H20" i="3"/>
  <c r="H7" i="3"/>
  <c r="H10" i="3"/>
  <c r="H6" i="3"/>
  <c r="F22" i="3"/>
  <c r="H37" i="3"/>
  <c r="H19" i="3"/>
  <c r="H22" i="3"/>
  <c r="H42" i="3"/>
  <c r="H11" i="3"/>
  <c r="H27" i="3"/>
  <c r="H13" i="3"/>
  <c r="G19" i="3"/>
  <c r="M3" i="3"/>
  <c r="M7" i="3"/>
  <c r="O10" i="3"/>
  <c r="P25" i="3"/>
  <c r="C25" i="3"/>
  <c r="L22" i="3"/>
  <c r="C21" i="3"/>
  <c r="E39" i="3"/>
  <c r="E31" i="3"/>
  <c r="H40" i="3"/>
  <c r="F17" i="3"/>
  <c r="F20" i="3"/>
  <c r="H33" i="3"/>
  <c r="E11" i="3"/>
  <c r="L11" i="3"/>
  <c r="B16" i="3"/>
  <c r="B21" i="3"/>
  <c r="I46" i="3"/>
  <c r="E24" i="3"/>
  <c r="H28" i="3"/>
  <c r="E34" i="3"/>
  <c r="E20" i="3"/>
  <c r="E28" i="3"/>
  <c r="E33" i="3"/>
  <c r="K4" i="3"/>
  <c r="K8" i="3"/>
  <c r="O15" i="3"/>
  <c r="B33" i="3"/>
  <c r="K7" i="3"/>
  <c r="K16" i="3"/>
  <c r="B42" i="3"/>
  <c r="K18" i="3"/>
  <c r="K3" i="3"/>
  <c r="K30" i="3"/>
  <c r="K47" i="3"/>
  <c r="N4" i="3"/>
  <c r="K12" i="3"/>
  <c r="K36" i="3"/>
  <c r="J20" i="3"/>
  <c r="K5" i="3"/>
  <c r="K6" i="3"/>
  <c r="O13" i="3"/>
  <c r="M29" i="3"/>
  <c r="P42" i="3"/>
  <c r="L14" i="3"/>
  <c r="P17" i="3"/>
  <c r="L21" i="3"/>
  <c r="P23" i="3"/>
  <c r="P44" i="3"/>
  <c r="J38" i="3"/>
  <c r="L25" i="3"/>
  <c r="L38" i="3"/>
  <c r="P5" i="3"/>
  <c r="P11" i="3"/>
  <c r="F4" i="3"/>
  <c r="F7" i="3"/>
  <c r="O29" i="3"/>
  <c r="P2" i="3"/>
  <c r="P27" i="3"/>
  <c r="P29" i="3"/>
  <c r="P33" i="3"/>
  <c r="L17" i="3"/>
  <c r="L3" i="3"/>
  <c r="P19" i="3"/>
  <c r="L5" i="3"/>
  <c r="L24" i="3"/>
  <c r="L31" i="3"/>
  <c r="L39" i="3"/>
  <c r="J33" i="3"/>
  <c r="L27" i="3"/>
  <c r="E45" i="3"/>
  <c r="L6" i="3"/>
  <c r="L12" i="3"/>
  <c r="P15" i="3"/>
  <c r="P20" i="3"/>
  <c r="P22" i="3"/>
  <c r="P4" i="3"/>
  <c r="L16" i="3"/>
  <c r="P3" i="3"/>
  <c r="P6" i="3"/>
  <c r="P28" i="3"/>
  <c r="P37" i="3"/>
  <c r="P40" i="3"/>
  <c r="E43" i="3"/>
  <c r="K32" i="3"/>
  <c r="L28" i="3"/>
  <c r="L46" i="3"/>
  <c r="I33" i="3"/>
  <c r="L33" i="3"/>
  <c r="P7" i="3"/>
  <c r="P13" i="3"/>
  <c r="F3" i="3"/>
  <c r="O3" i="3"/>
  <c r="O6" i="3"/>
  <c r="J3" i="3"/>
  <c r="F37" i="3"/>
  <c r="L26" i="3"/>
  <c r="L43" i="3"/>
  <c r="K22" i="3"/>
  <c r="L19" i="3"/>
  <c r="P9" i="3"/>
  <c r="L18" i="3"/>
  <c r="L4" i="3"/>
  <c r="L7" i="3"/>
  <c r="M19" i="3"/>
  <c r="F23" i="3"/>
  <c r="C46" i="3"/>
  <c r="O22" i="3"/>
  <c r="E21" i="3"/>
  <c r="H23" i="3"/>
  <c r="L34" i="3"/>
  <c r="E9" i="3"/>
  <c r="L15" i="3"/>
  <c r="L29" i="3"/>
  <c r="J13" i="3"/>
  <c r="J14" i="3"/>
  <c r="J18" i="3"/>
  <c r="J24" i="3"/>
  <c r="J25" i="3"/>
  <c r="H16" i="3"/>
  <c r="B32" i="3"/>
  <c r="B44" i="3"/>
  <c r="E32" i="3"/>
  <c r="J10" i="3"/>
  <c r="D5" i="3"/>
  <c r="D3" i="3"/>
  <c r="J31" i="3"/>
  <c r="J34" i="3"/>
  <c r="J39" i="3"/>
  <c r="J43" i="3"/>
  <c r="J5" i="3"/>
  <c r="D4" i="3"/>
  <c r="J27" i="3"/>
  <c r="J41" i="3"/>
  <c r="J15" i="3"/>
  <c r="D18" i="3"/>
  <c r="J16" i="3"/>
  <c r="J21" i="3"/>
  <c r="J26" i="3"/>
  <c r="J36" i="3"/>
  <c r="J22" i="3"/>
  <c r="J35" i="3"/>
  <c r="B22" i="3"/>
  <c r="B37" i="3"/>
  <c r="J11" i="3"/>
  <c r="J6" i="3"/>
  <c r="J46" i="3"/>
  <c r="J28" i="3"/>
  <c r="J42" i="3"/>
  <c r="K10" i="3"/>
  <c r="K19" i="3"/>
  <c r="H14" i="3"/>
  <c r="E46" i="3"/>
  <c r="B23" i="3"/>
  <c r="J9" i="3"/>
  <c r="J19" i="3"/>
  <c r="D8" i="3"/>
  <c r="J8" i="3"/>
  <c r="G27" i="3"/>
  <c r="G37" i="3"/>
  <c r="J23" i="3"/>
  <c r="J32" i="3"/>
  <c r="J37" i="3"/>
  <c r="E15" i="3"/>
  <c r="H26" i="3"/>
  <c r="B28" i="3"/>
  <c r="B38" i="3"/>
  <c r="L37" i="3"/>
  <c r="J4" i="3"/>
  <c r="J7" i="3"/>
  <c r="N12" i="3"/>
  <c r="J17" i="3"/>
  <c r="D7" i="3"/>
  <c r="D16" i="3"/>
  <c r="J12" i="3"/>
  <c r="G20" i="3"/>
  <c r="J30" i="3"/>
  <c r="J47" i="3"/>
  <c r="J29" i="3"/>
  <c r="J44" i="3"/>
  <c r="K11" i="3"/>
  <c r="K20" i="3"/>
  <c r="E27" i="3"/>
  <c r="B29" i="3"/>
  <c r="B41" i="3"/>
  <c r="L2" i="3"/>
  <c r="H31" i="3"/>
  <c r="F45" i="3"/>
  <c r="N5" i="3"/>
  <c r="G23" i="3"/>
  <c r="G41" i="3"/>
  <c r="K29" i="3"/>
  <c r="K40" i="3"/>
  <c r="E23" i="3"/>
  <c r="P26" i="3"/>
  <c r="E29" i="3"/>
  <c r="P45" i="3"/>
  <c r="E40" i="3"/>
  <c r="G14" i="3"/>
  <c r="F27" i="3"/>
  <c r="N19" i="3"/>
  <c r="N38" i="3"/>
  <c r="K21" i="3"/>
  <c r="P35" i="3"/>
  <c r="P38" i="3"/>
  <c r="H41" i="3"/>
  <c r="K9" i="3"/>
  <c r="H12" i="3"/>
  <c r="E17" i="3"/>
  <c r="E19" i="3"/>
  <c r="H24" i="3"/>
  <c r="E47" i="3"/>
  <c r="E42" i="3"/>
  <c r="G8" i="3"/>
  <c r="F40" i="3"/>
  <c r="G11" i="3"/>
  <c r="K31" i="3"/>
  <c r="K34" i="3"/>
  <c r="K39" i="3"/>
  <c r="K43" i="3"/>
  <c r="K46" i="3"/>
  <c r="H2" i="3"/>
  <c r="H32" i="3"/>
  <c r="P41" i="3"/>
  <c r="J40" i="3"/>
  <c r="K17" i="3"/>
  <c r="K27" i="3"/>
  <c r="K35" i="3"/>
  <c r="K41" i="3"/>
  <c r="E13" i="3"/>
  <c r="P21" i="3"/>
  <c r="P24" i="3"/>
  <c r="L47" i="3"/>
  <c r="I23" i="3"/>
  <c r="E44" i="3"/>
  <c r="G4" i="3"/>
  <c r="F19" i="3"/>
  <c r="G32" i="3"/>
  <c r="K26" i="3"/>
  <c r="H44" i="3"/>
  <c r="E10" i="3"/>
  <c r="E22" i="3"/>
  <c r="E25" i="3"/>
  <c r="E35" i="3"/>
  <c r="L44" i="3"/>
  <c r="F31" i="3"/>
  <c r="F8" i="3"/>
  <c r="G5" i="3"/>
  <c r="O7" i="3"/>
  <c r="F9" i="3"/>
  <c r="F11" i="3"/>
  <c r="F15" i="3"/>
  <c r="F29" i="3"/>
  <c r="F33" i="3"/>
  <c r="F42" i="3"/>
  <c r="G15" i="3"/>
  <c r="D17" i="3"/>
  <c r="D35" i="3"/>
  <c r="P8" i="3"/>
  <c r="P14" i="3"/>
  <c r="H36" i="3"/>
  <c r="H46" i="3"/>
  <c r="G34" i="3"/>
  <c r="G43" i="3"/>
  <c r="P30" i="3"/>
  <c r="P46" i="3"/>
  <c r="G26" i="3"/>
  <c r="G39" i="3"/>
  <c r="O31" i="3"/>
  <c r="F43" i="3"/>
  <c r="F10" i="3"/>
  <c r="F32" i="3"/>
  <c r="F44" i="3"/>
  <c r="G17" i="3"/>
  <c r="G28" i="3"/>
  <c r="G35" i="3"/>
  <c r="G45" i="3"/>
  <c r="O32" i="3"/>
  <c r="O38" i="3"/>
  <c r="G36" i="3"/>
  <c r="D27" i="3"/>
  <c r="P12" i="3"/>
  <c r="J2" i="3"/>
  <c r="B25" i="3"/>
  <c r="I44" i="3"/>
  <c r="P31" i="3"/>
  <c r="H34" i="3"/>
  <c r="F6" i="3"/>
  <c r="F18" i="3"/>
  <c r="G7" i="3"/>
  <c r="F13" i="3"/>
  <c r="F28" i="3"/>
  <c r="F38" i="3"/>
  <c r="F41" i="3"/>
  <c r="G10" i="3"/>
  <c r="G13" i="3"/>
  <c r="G25" i="3"/>
  <c r="G33" i="3"/>
  <c r="G42" i="3"/>
  <c r="O42" i="3"/>
  <c r="P16" i="3"/>
  <c r="B27" i="3"/>
  <c r="B40" i="3"/>
  <c r="P34" i="3"/>
  <c r="F12" i="3"/>
  <c r="F16" i="3"/>
  <c r="G12" i="3"/>
  <c r="G18" i="3"/>
  <c r="F5" i="3"/>
  <c r="O4" i="3"/>
  <c r="F25" i="3"/>
  <c r="F35" i="3"/>
  <c r="G22" i="3"/>
  <c r="G40" i="3"/>
  <c r="D36" i="3"/>
  <c r="D43" i="3"/>
  <c r="O21" i="3"/>
  <c r="K38" i="3"/>
  <c r="K42" i="3"/>
  <c r="P18" i="3"/>
  <c r="F21" i="3"/>
  <c r="B35" i="3"/>
  <c r="P39" i="3"/>
  <c r="N6" i="3"/>
  <c r="N14" i="3"/>
  <c r="M22" i="3"/>
  <c r="M38" i="3"/>
  <c r="M39" i="3"/>
  <c r="M35" i="3"/>
  <c r="M27" i="3"/>
  <c r="M17" i="3"/>
  <c r="M16" i="3"/>
  <c r="M2" i="3"/>
  <c r="M43" i="3"/>
  <c r="M40" i="3"/>
  <c r="M20" i="3"/>
  <c r="M9" i="3"/>
  <c r="M4" i="3"/>
  <c r="M8" i="3"/>
  <c r="M36" i="3"/>
  <c r="M44" i="3"/>
  <c r="M33" i="3"/>
  <c r="M23" i="3"/>
  <c r="M13" i="3"/>
  <c r="M12" i="3"/>
  <c r="M6" i="3"/>
  <c r="M46" i="3"/>
  <c r="M30" i="3"/>
  <c r="M37" i="3"/>
  <c r="M28" i="3"/>
  <c r="M5" i="3"/>
  <c r="M24" i="3"/>
  <c r="M47" i="3"/>
  <c r="M41" i="3"/>
  <c r="M10" i="3"/>
  <c r="M45" i="3"/>
  <c r="M25" i="3"/>
  <c r="M15" i="3"/>
  <c r="M31" i="3"/>
  <c r="M21" i="3"/>
  <c r="M34" i="3"/>
  <c r="M26" i="3"/>
  <c r="N46" i="3"/>
  <c r="N24" i="3"/>
  <c r="N42" i="3"/>
  <c r="N32" i="3"/>
  <c r="N22" i="3"/>
  <c r="N11" i="3"/>
  <c r="N35" i="3"/>
  <c r="N27" i="3"/>
  <c r="N17" i="3"/>
  <c r="N7" i="3"/>
  <c r="N16" i="3"/>
  <c r="N31" i="3"/>
  <c r="N21" i="3"/>
  <c r="N40" i="3"/>
  <c r="N20" i="3"/>
  <c r="N9" i="3"/>
  <c r="N8" i="3"/>
  <c r="N47" i="3"/>
  <c r="N34" i="3"/>
  <c r="N26" i="3"/>
  <c r="N44" i="3"/>
  <c r="N33" i="3"/>
  <c r="N23" i="3"/>
  <c r="N13" i="3"/>
  <c r="N39" i="3"/>
  <c r="N37" i="3"/>
  <c r="N28" i="3"/>
  <c r="N43" i="3"/>
  <c r="N41" i="3"/>
  <c r="N10" i="3"/>
  <c r="N36" i="3"/>
  <c r="N45" i="3"/>
  <c r="N2" i="3"/>
  <c r="N30" i="3"/>
  <c r="M18" i="3"/>
  <c r="M42" i="3"/>
  <c r="N25" i="3"/>
  <c r="N18" i="3"/>
  <c r="M32" i="3"/>
  <c r="N15" i="3"/>
  <c r="N29" i="3"/>
  <c r="C41" i="3"/>
  <c r="D11" i="3"/>
  <c r="O18" i="3"/>
  <c r="D22" i="3"/>
  <c r="D32" i="3"/>
  <c r="D42" i="3"/>
  <c r="I20" i="3"/>
  <c r="I40" i="3"/>
  <c r="O25" i="3"/>
  <c r="D39" i="3"/>
  <c r="O45" i="3"/>
  <c r="D46" i="3"/>
  <c r="C28" i="3"/>
  <c r="C37" i="3"/>
  <c r="O14" i="3"/>
  <c r="D19" i="3"/>
  <c r="O24" i="3"/>
  <c r="D29" i="3"/>
  <c r="D38" i="3"/>
  <c r="F24" i="3"/>
  <c r="I27" i="3"/>
  <c r="I35" i="3"/>
  <c r="D2" i="3"/>
  <c r="L40" i="3"/>
  <c r="D26" i="3"/>
  <c r="D34" i="3"/>
  <c r="O41" i="3"/>
  <c r="C23" i="3"/>
  <c r="A23" i="4"/>
  <c r="C33" i="3"/>
  <c r="C44" i="3"/>
  <c r="D15" i="3"/>
  <c r="D25" i="3"/>
  <c r="O30" i="3"/>
  <c r="D45" i="3"/>
  <c r="O2" i="3"/>
  <c r="I22" i="3"/>
  <c r="F30" i="3"/>
  <c r="I32" i="3"/>
  <c r="I42" i="3"/>
  <c r="C45" i="3"/>
  <c r="G47" i="3"/>
  <c r="L35" i="3"/>
  <c r="O9" i="3"/>
  <c r="D14" i="3"/>
  <c r="I16" i="3"/>
  <c r="I26" i="3"/>
  <c r="I34" i="3"/>
  <c r="C18" i="3"/>
  <c r="A18" i="4"/>
  <c r="D21" i="3"/>
  <c r="O28" i="3"/>
  <c r="D31" i="3"/>
  <c r="O37" i="3"/>
  <c r="G21" i="3"/>
  <c r="G31" i="3"/>
  <c r="C40" i="3"/>
  <c r="D10" i="3"/>
  <c r="K15" i="3"/>
  <c r="K25" i="3"/>
  <c r="O36" i="3"/>
  <c r="D41" i="3"/>
  <c r="K45" i="3"/>
  <c r="O47" i="3"/>
  <c r="H8" i="3"/>
  <c r="L10" i="3"/>
  <c r="I29" i="3"/>
  <c r="F36" i="3"/>
  <c r="I38" i="3"/>
  <c r="I45" i="3"/>
  <c r="J45" i="3"/>
  <c r="K2" i="3"/>
  <c r="H30" i="3"/>
  <c r="L32" i="3"/>
  <c r="E38" i="3"/>
  <c r="L42" i="3"/>
  <c r="O17" i="3"/>
  <c r="I31" i="3"/>
  <c r="C14" i="3"/>
  <c r="C24" i="3"/>
  <c r="O23" i="3"/>
  <c r="O33" i="3"/>
  <c r="O44" i="3"/>
  <c r="C27" i="3"/>
  <c r="A27" i="4"/>
  <c r="C35" i="3"/>
  <c r="A35" i="4"/>
  <c r="O12" i="3"/>
  <c r="D28" i="3"/>
  <c r="D37" i="3"/>
  <c r="O43" i="3"/>
  <c r="I2" i="3"/>
  <c r="I25" i="3"/>
  <c r="H47" i="3"/>
  <c r="F2" i="3"/>
  <c r="C9" i="3"/>
  <c r="C20" i="3"/>
  <c r="I6" i="3"/>
  <c r="O5" i="3"/>
  <c r="O11" i="3"/>
  <c r="I18" i="3"/>
  <c r="C30" i="3"/>
  <c r="C47" i="3"/>
  <c r="O20" i="3"/>
  <c r="D24" i="3"/>
  <c r="O40" i="3"/>
  <c r="H29" i="3"/>
  <c r="L30" i="3"/>
  <c r="H38" i="3"/>
  <c r="C22" i="3"/>
  <c r="G24" i="3"/>
  <c r="C32" i="3"/>
  <c r="C42" i="3"/>
  <c r="O8" i="3"/>
  <c r="D13" i="3"/>
  <c r="D23" i="3"/>
  <c r="K28" i="3"/>
  <c r="D33" i="3"/>
  <c r="K37" i="3"/>
  <c r="O39" i="3"/>
  <c r="D44" i="3"/>
  <c r="L13" i="3"/>
  <c r="H21" i="3"/>
  <c r="L23" i="3"/>
  <c r="G2" i="3"/>
  <c r="H45" i="3"/>
  <c r="F39" i="3"/>
  <c r="I41" i="3"/>
  <c r="G46" i="3"/>
  <c r="E2" i="3"/>
  <c r="P36" i="3"/>
  <c r="E41" i="3"/>
  <c r="H43" i="3"/>
  <c r="L45" i="3"/>
  <c r="P47" i="3"/>
  <c r="I7" i="3"/>
  <c r="I13" i="3"/>
  <c r="C17" i="3"/>
  <c r="C3" i="3"/>
  <c r="D6" i="3"/>
  <c r="D12" i="3"/>
  <c r="O19" i="3"/>
  <c r="I14" i="3"/>
  <c r="I24" i="3"/>
  <c r="G29" i="3"/>
  <c r="C36" i="3"/>
  <c r="G38" i="3"/>
  <c r="K24" i="3"/>
  <c r="O27" i="3"/>
  <c r="D30" i="3"/>
  <c r="O35" i="3"/>
  <c r="D47" i="3"/>
  <c r="H25" i="3"/>
  <c r="L36" i="3"/>
  <c r="C29" i="3"/>
  <c r="G30" i="3"/>
  <c r="C38" i="3"/>
  <c r="D9" i="3"/>
  <c r="K13" i="3"/>
  <c r="O16" i="3"/>
  <c r="D20" i="3"/>
  <c r="K23" i="3"/>
  <c r="O26" i="3"/>
  <c r="K33" i="3"/>
  <c r="O34" i="3"/>
  <c r="L9" i="3"/>
  <c r="H18" i="3"/>
  <c r="L20" i="3"/>
  <c r="F46" i="3"/>
  <c r="F47" i="3"/>
  <c r="F26" i="3"/>
  <c r="I28" i="3"/>
  <c r="E37" i="3"/>
  <c r="A11" i="4"/>
  <c r="A12" i="4"/>
  <c r="I35" i="4"/>
  <c r="H35" i="5"/>
  <c r="H35" i="7"/>
  <c r="C7" i="4"/>
  <c r="B7" i="5"/>
  <c r="L18" i="4"/>
  <c r="K18" i="5"/>
  <c r="K18" i="7"/>
  <c r="H12" i="4"/>
  <c r="G12" i="5"/>
  <c r="G12" i="7"/>
  <c r="G35" i="4"/>
  <c r="F35" i="5"/>
  <c r="H23" i="4"/>
  <c r="G23" i="5"/>
  <c r="G23" i="7"/>
  <c r="C23" i="4"/>
  <c r="B23" i="5"/>
  <c r="C16" i="4"/>
  <c r="B16" i="5"/>
  <c r="L23" i="4"/>
  <c r="K23" i="5"/>
  <c r="K23" i="7"/>
  <c r="F16" i="4"/>
  <c r="E16" i="5"/>
  <c r="E16" i="7"/>
  <c r="K7" i="4"/>
  <c r="J7" i="5"/>
  <c r="J7" i="7"/>
  <c r="Q16" i="4"/>
  <c r="P16" i="5"/>
  <c r="P16" i="7"/>
  <c r="I16" i="4"/>
  <c r="H16" i="5"/>
  <c r="H16" i="7"/>
  <c r="P16" i="4"/>
  <c r="O16" i="5"/>
  <c r="O16" i="7"/>
  <c r="E12" i="4"/>
  <c r="D12" i="5"/>
  <c r="D12" i="7"/>
  <c r="M12" i="4"/>
  <c r="L12" i="5"/>
  <c r="L12" i="7"/>
  <c r="J16" i="4"/>
  <c r="I16" i="5"/>
  <c r="C27" i="4"/>
  <c r="B27" i="5"/>
  <c r="M27" i="4"/>
  <c r="L27" i="5"/>
  <c r="L27" i="7"/>
  <c r="J4" i="4"/>
  <c r="I4" i="5"/>
  <c r="H4" i="4"/>
  <c r="G4" i="5"/>
  <c r="G4" i="7"/>
  <c r="E4" i="4"/>
  <c r="D4" i="5"/>
  <c r="D4" i="7"/>
  <c r="G4" i="4"/>
  <c r="F4" i="5"/>
  <c r="Q4" i="4"/>
  <c r="P4" i="5"/>
  <c r="P4" i="7"/>
  <c r="P4" i="4"/>
  <c r="O4" i="5"/>
  <c r="O4" i="7"/>
  <c r="L4" i="4"/>
  <c r="K4" i="5"/>
  <c r="C4" i="4"/>
  <c r="B4" i="5"/>
  <c r="O4" i="4"/>
  <c r="N4" i="5"/>
  <c r="D4" i="4"/>
  <c r="C4" i="5"/>
  <c r="C4" i="7"/>
  <c r="D18" i="4"/>
  <c r="C18" i="5"/>
  <c r="C18" i="7"/>
  <c r="L27" i="4"/>
  <c r="K27" i="5"/>
  <c r="N16" i="4"/>
  <c r="M16" i="5"/>
  <c r="F4" i="4"/>
  <c r="E4" i="5"/>
  <c r="C35" i="4"/>
  <c r="B35" i="5"/>
  <c r="L35" i="4"/>
  <c r="K35" i="5"/>
  <c r="F27" i="4"/>
  <c r="E27" i="5"/>
  <c r="P35" i="4"/>
  <c r="O35" i="5"/>
  <c r="O35" i="7"/>
  <c r="G11" i="4"/>
  <c r="F11" i="5"/>
  <c r="P8" i="4"/>
  <c r="O8" i="5"/>
  <c r="O8" i="7"/>
  <c r="H11" i="4"/>
  <c r="G11" i="5"/>
  <c r="G11" i="7"/>
  <c r="L7" i="4"/>
  <c r="K7" i="5"/>
  <c r="P23" i="4"/>
  <c r="O23" i="5"/>
  <c r="O23" i="7"/>
  <c r="K18" i="4"/>
  <c r="J18" i="5"/>
  <c r="J18" i="7"/>
  <c r="H16" i="4"/>
  <c r="G16" i="5"/>
  <c r="G16" i="7"/>
  <c r="I4" i="4"/>
  <c r="H4" i="5"/>
  <c r="H4" i="7"/>
  <c r="G23" i="4"/>
  <c r="F23" i="5"/>
  <c r="C8" i="4"/>
  <c r="B8" i="5"/>
  <c r="E35" i="4"/>
  <c r="D35" i="5"/>
  <c r="D35" i="7"/>
  <c r="O11" i="4"/>
  <c r="N11" i="5"/>
  <c r="I27" i="4"/>
  <c r="H27" i="5"/>
  <c r="H27" i="7"/>
  <c r="Q18" i="4"/>
  <c r="P18" i="5"/>
  <c r="P18" i="7"/>
  <c r="G7" i="4"/>
  <c r="F7" i="5"/>
  <c r="L8" i="4"/>
  <c r="K8" i="5"/>
  <c r="J23" i="4"/>
  <c r="I23" i="5"/>
  <c r="M8" i="4"/>
  <c r="L8" i="5"/>
  <c r="L8" i="7"/>
  <c r="G27" i="4"/>
  <c r="F27" i="5"/>
  <c r="K27" i="4"/>
  <c r="J27" i="5"/>
  <c r="J27" i="7"/>
  <c r="E27" i="4"/>
  <c r="D27" i="5"/>
  <c r="D27" i="7"/>
  <c r="H27" i="4"/>
  <c r="G27" i="5"/>
  <c r="G27" i="7"/>
  <c r="C18" i="4"/>
  <c r="B18" i="5"/>
  <c r="R18" i="5"/>
  <c r="M23" i="4"/>
  <c r="L23" i="5"/>
  <c r="L23" i="7"/>
  <c r="F8" i="4"/>
  <c r="E8" i="5"/>
  <c r="Q35" i="4"/>
  <c r="P35" i="5"/>
  <c r="P35" i="7"/>
  <c r="F12" i="4"/>
  <c r="E12" i="5"/>
  <c r="I12" i="4"/>
  <c r="H12" i="5"/>
  <c r="H12" i="7"/>
  <c r="J35" i="4"/>
  <c r="I35" i="5"/>
  <c r="E11" i="4"/>
  <c r="D11" i="5"/>
  <c r="D11" i="7"/>
  <c r="N18" i="4"/>
  <c r="M18" i="5"/>
  <c r="O12" i="4"/>
  <c r="N12" i="5"/>
  <c r="F11" i="4"/>
  <c r="E11" i="5"/>
  <c r="L11" i="4"/>
  <c r="K11" i="5"/>
  <c r="I11" i="4"/>
  <c r="H11" i="5"/>
  <c r="H11" i="7"/>
  <c r="C11" i="4"/>
  <c r="B11" i="5"/>
  <c r="K11" i="4"/>
  <c r="J11" i="5"/>
  <c r="J11" i="7"/>
  <c r="J11" i="4"/>
  <c r="I11" i="5"/>
  <c r="Q11" i="4"/>
  <c r="P11" i="5"/>
  <c r="P11" i="7"/>
  <c r="M11" i="4"/>
  <c r="L11" i="5"/>
  <c r="L11" i="7"/>
  <c r="D11" i="4"/>
  <c r="C11" i="5"/>
  <c r="C11" i="7"/>
  <c r="N11" i="4"/>
  <c r="M11" i="5"/>
  <c r="D7" i="4"/>
  <c r="C7" i="5"/>
  <c r="C7" i="7"/>
  <c r="M7" i="4"/>
  <c r="L7" i="5"/>
  <c r="L7" i="7"/>
  <c r="H7" i="4"/>
  <c r="G7" i="5"/>
  <c r="G7" i="7"/>
  <c r="I7" i="4"/>
  <c r="H7" i="5"/>
  <c r="H7" i="7"/>
  <c r="E7" i="4"/>
  <c r="D7" i="5"/>
  <c r="D7" i="7"/>
  <c r="N7" i="4"/>
  <c r="M7" i="5"/>
  <c r="P7" i="4"/>
  <c r="O7" i="5"/>
  <c r="O7" i="7"/>
  <c r="Q7" i="4"/>
  <c r="P7" i="5"/>
  <c r="P7" i="7"/>
  <c r="J7" i="4"/>
  <c r="I7" i="5"/>
  <c r="M35" i="4"/>
  <c r="L35" i="5"/>
  <c r="L35" i="7"/>
  <c r="C12" i="4"/>
  <c r="B12" i="5"/>
  <c r="J12" i="4"/>
  <c r="I12" i="5"/>
  <c r="D12" i="4"/>
  <c r="C12" i="5"/>
  <c r="C12" i="7"/>
  <c r="Q12" i="4"/>
  <c r="P12" i="5"/>
  <c r="P12" i="7"/>
  <c r="K12" i="4"/>
  <c r="J12" i="5"/>
  <c r="J12" i="7"/>
  <c r="L12" i="4"/>
  <c r="K12" i="5"/>
  <c r="H18" i="4"/>
  <c r="G18" i="5"/>
  <c r="G18" i="7"/>
  <c r="J18" i="4"/>
  <c r="I18" i="5"/>
  <c r="P11" i="4"/>
  <c r="O11" i="5"/>
  <c r="O11" i="7"/>
  <c r="F23" i="4"/>
  <c r="E23" i="5"/>
  <c r="H35" i="4"/>
  <c r="G35" i="5"/>
  <c r="G35" i="7"/>
  <c r="F7" i="4"/>
  <c r="E7" i="5"/>
  <c r="G12" i="4"/>
  <c r="F12" i="5"/>
  <c r="J8" i="4"/>
  <c r="I8" i="5"/>
  <c r="K8" i="4"/>
  <c r="J8" i="5"/>
  <c r="J8" i="7"/>
  <c r="Q8" i="4"/>
  <c r="P8" i="5"/>
  <c r="P8" i="7"/>
  <c r="H8" i="4"/>
  <c r="G8" i="5"/>
  <c r="G8" i="7"/>
  <c r="G8" i="4"/>
  <c r="F8" i="5"/>
  <c r="E8" i="4"/>
  <c r="D8" i="5"/>
  <c r="D8" i="7"/>
  <c r="M18" i="4"/>
  <c r="L18" i="5"/>
  <c r="L18" i="7"/>
  <c r="G18" i="4"/>
  <c r="F18" i="5"/>
  <c r="F18" i="4"/>
  <c r="E18" i="5"/>
  <c r="E18" i="4"/>
  <c r="D18" i="5"/>
  <c r="D18" i="7"/>
  <c r="Q23" i="4"/>
  <c r="P23" i="5"/>
  <c r="P23" i="7"/>
  <c r="I23" i="4"/>
  <c r="H23" i="5"/>
  <c r="H23" i="7"/>
  <c r="K23" i="4"/>
  <c r="J23" i="5"/>
  <c r="J23" i="7"/>
  <c r="I18" i="4"/>
  <c r="H18" i="5"/>
  <c r="H18" i="7"/>
  <c r="K16" i="4"/>
  <c r="J16" i="5"/>
  <c r="J16" i="7"/>
  <c r="M16" i="4"/>
  <c r="L16" i="5"/>
  <c r="L16" i="7"/>
  <c r="L16" i="4"/>
  <c r="K16" i="5"/>
  <c r="D16" i="4"/>
  <c r="C16" i="5"/>
  <c r="C16" i="7"/>
  <c r="E16" i="4"/>
  <c r="D16" i="5"/>
  <c r="D16" i="7"/>
  <c r="P27" i="4"/>
  <c r="O27" i="5"/>
  <c r="O27" i="7"/>
  <c r="K35" i="4"/>
  <c r="J35" i="5"/>
  <c r="J35" i="7"/>
  <c r="G16" i="4"/>
  <c r="F16" i="5"/>
  <c r="D35" i="4"/>
  <c r="C35" i="5"/>
  <c r="C35" i="7"/>
  <c r="Q27" i="4"/>
  <c r="P27" i="5"/>
  <c r="P27" i="7"/>
  <c r="F35" i="4"/>
  <c r="E35" i="5"/>
  <c r="J27" i="4"/>
  <c r="I27" i="5"/>
  <c r="M4" i="4"/>
  <c r="L4" i="5"/>
  <c r="L4" i="7"/>
  <c r="K4" i="4"/>
  <c r="J4" i="5"/>
  <c r="J4" i="7"/>
  <c r="N27" i="4"/>
  <c r="M27" i="5"/>
  <c r="N35" i="4"/>
  <c r="M35" i="5"/>
  <c r="O16" i="4"/>
  <c r="N16" i="5"/>
  <c r="N12" i="4"/>
  <c r="M12" i="5"/>
  <c r="P12" i="4"/>
  <c r="O12" i="5"/>
  <c r="O12" i="7"/>
  <c r="D23" i="4"/>
  <c r="C23" i="5"/>
  <c r="C23" i="7"/>
  <c r="O7" i="4"/>
  <c r="N7" i="5"/>
  <c r="N8" i="4"/>
  <c r="M8" i="5"/>
  <c r="O8" i="4"/>
  <c r="N8" i="5"/>
  <c r="N23" i="4"/>
  <c r="M23" i="5"/>
  <c r="N4" i="4"/>
  <c r="M4" i="5"/>
  <c r="D27" i="4"/>
  <c r="C27" i="5"/>
  <c r="C27" i="7"/>
  <c r="P18" i="4"/>
  <c r="O18" i="5"/>
  <c r="O18" i="7"/>
  <c r="O18" i="4"/>
  <c r="N18" i="5"/>
  <c r="O23" i="4"/>
  <c r="N23" i="5"/>
  <c r="O27" i="4"/>
  <c r="N27" i="5"/>
  <c r="E23" i="4"/>
  <c r="D23" i="5"/>
  <c r="D23" i="7"/>
  <c r="I8" i="4"/>
  <c r="H8" i="5"/>
  <c r="H8" i="7"/>
  <c r="O35" i="4"/>
  <c r="N35" i="5"/>
  <c r="A25" i="4"/>
  <c r="J25" i="4"/>
  <c r="I25" i="5"/>
  <c r="A19" i="4"/>
  <c r="P19" i="4"/>
  <c r="O19" i="5"/>
  <c r="O19" i="7"/>
  <c r="A32" i="4"/>
  <c r="N32" i="4"/>
  <c r="M32" i="5"/>
  <c r="A10" i="4"/>
  <c r="N10" i="4"/>
  <c r="M10" i="5"/>
  <c r="A33" i="4"/>
  <c r="E33" i="4"/>
  <c r="D33" i="5"/>
  <c r="D33" i="7"/>
  <c r="A26" i="4"/>
  <c r="A22" i="4"/>
  <c r="O22" i="4"/>
  <c r="N22" i="5"/>
  <c r="A36" i="4"/>
  <c r="M36" i="4"/>
  <c r="L36" i="5"/>
  <c r="L36" i="7"/>
  <c r="A17" i="4"/>
  <c r="O17" i="4"/>
  <c r="N17" i="5"/>
  <c r="A34" i="4"/>
  <c r="E34" i="4"/>
  <c r="D34" i="5"/>
  <c r="D34" i="7"/>
  <c r="A6" i="4"/>
  <c r="J6" i="4"/>
  <c r="I6" i="5"/>
  <c r="A3" i="4"/>
  <c r="D3" i="4"/>
  <c r="C3" i="5"/>
  <c r="C3" i="7"/>
  <c r="A21" i="4"/>
  <c r="A41" i="4"/>
  <c r="N41" i="4"/>
  <c r="M41" i="5"/>
  <c r="A30" i="4"/>
  <c r="E30" i="4"/>
  <c r="D30" i="5"/>
  <c r="D30" i="7"/>
  <c r="A37" i="4"/>
  <c r="O37" i="4"/>
  <c r="N37" i="5"/>
  <c r="A45" i="4"/>
  <c r="N45" i="4"/>
  <c r="M45" i="5"/>
  <c r="A44" i="4"/>
  <c r="N44" i="4"/>
  <c r="M44" i="5"/>
  <c r="A39" i="4"/>
  <c r="A15" i="4"/>
  <c r="O15" i="4"/>
  <c r="N15" i="5"/>
  <c r="A46" i="4"/>
  <c r="N46" i="4"/>
  <c r="M46" i="5"/>
  <c r="A14" i="4"/>
  <c r="E14" i="4"/>
  <c r="D14" i="5"/>
  <c r="D14" i="7"/>
  <c r="A9" i="4"/>
  <c r="O9" i="4"/>
  <c r="N9" i="5"/>
  <c r="A13" i="4"/>
  <c r="L13" i="4"/>
  <c r="K13" i="5"/>
  <c r="A43" i="4"/>
  <c r="I43" i="4"/>
  <c r="H43" i="5"/>
  <c r="H43" i="7"/>
  <c r="A20" i="4"/>
  <c r="O20" i="4"/>
  <c r="N20" i="5"/>
  <c r="A24" i="4"/>
  <c r="H24" i="4"/>
  <c r="G24" i="5"/>
  <c r="G24" i="7"/>
  <c r="A31" i="4"/>
  <c r="A28" i="4"/>
  <c r="N28" i="4"/>
  <c r="M28" i="5"/>
  <c r="A47" i="4"/>
  <c r="H47" i="4"/>
  <c r="G47" i="5"/>
  <c r="G47" i="7"/>
  <c r="A38" i="4"/>
  <c r="E38" i="4"/>
  <c r="D38" i="5"/>
  <c r="D38" i="7"/>
  <c r="A5" i="4"/>
  <c r="P5" i="4"/>
  <c r="O5" i="5"/>
  <c r="O5" i="7"/>
  <c r="A29" i="4"/>
  <c r="O2" i="4"/>
  <c r="N2" i="5"/>
  <c r="A40" i="4"/>
  <c r="M40" i="4"/>
  <c r="L40" i="5"/>
  <c r="L40" i="7"/>
  <c r="A42" i="4"/>
  <c r="M42" i="4"/>
  <c r="L42" i="5"/>
  <c r="L42" i="7"/>
  <c r="R11" i="5"/>
  <c r="M45" i="7"/>
  <c r="F8" i="7"/>
  <c r="S8" i="5"/>
  <c r="R8" i="5"/>
  <c r="M10" i="7"/>
  <c r="M4" i="7"/>
  <c r="U4" i="5"/>
  <c r="F11" i="7"/>
  <c r="S11" i="5"/>
  <c r="B7" i="7"/>
  <c r="R7" i="5"/>
  <c r="M28" i="7"/>
  <c r="M32" i="7"/>
  <c r="M23" i="7"/>
  <c r="U23" i="5"/>
  <c r="I27" i="7"/>
  <c r="T27" i="5"/>
  <c r="M18" i="7"/>
  <c r="U18" i="5"/>
  <c r="F27" i="7"/>
  <c r="S27" i="5"/>
  <c r="M16" i="7"/>
  <c r="U16" i="5"/>
  <c r="I4" i="7"/>
  <c r="T4" i="5"/>
  <c r="R16" i="5"/>
  <c r="F4" i="7"/>
  <c r="S4" i="5"/>
  <c r="F23" i="7"/>
  <c r="S23" i="5"/>
  <c r="M41" i="7"/>
  <c r="I8" i="7"/>
  <c r="T8" i="5"/>
  <c r="AD8" i="5"/>
  <c r="I12" i="7"/>
  <c r="T12" i="5"/>
  <c r="AD12" i="5"/>
  <c r="M11" i="7"/>
  <c r="U11" i="5"/>
  <c r="R23" i="5"/>
  <c r="M44" i="7"/>
  <c r="M35" i="7"/>
  <c r="U35" i="5"/>
  <c r="M27" i="7"/>
  <c r="U27" i="5"/>
  <c r="R35" i="5"/>
  <c r="I25" i="7"/>
  <c r="M8" i="7"/>
  <c r="U8" i="5"/>
  <c r="F12" i="7"/>
  <c r="S12" i="5"/>
  <c r="R12" i="5"/>
  <c r="I35" i="7"/>
  <c r="T35" i="5"/>
  <c r="I23" i="7"/>
  <c r="T23" i="5"/>
  <c r="R27" i="5"/>
  <c r="F35" i="7"/>
  <c r="S35" i="5"/>
  <c r="F7" i="7"/>
  <c r="S7" i="5"/>
  <c r="I16" i="7"/>
  <c r="T16" i="5"/>
  <c r="I6" i="7"/>
  <c r="F16" i="7"/>
  <c r="S16" i="5"/>
  <c r="I7" i="7"/>
  <c r="T7" i="5"/>
  <c r="M46" i="7"/>
  <c r="I11" i="7"/>
  <c r="T11" i="5"/>
  <c r="AC11" i="5"/>
  <c r="R4" i="5"/>
  <c r="F18" i="7"/>
  <c r="S18" i="5"/>
  <c r="M12" i="7"/>
  <c r="U12" i="5"/>
  <c r="I18" i="7"/>
  <c r="T18" i="5"/>
  <c r="M7" i="7"/>
  <c r="U7" i="5"/>
  <c r="B23" i="7"/>
  <c r="B16" i="7"/>
  <c r="N17" i="4"/>
  <c r="M17" i="5"/>
  <c r="O10" i="4"/>
  <c r="N10" i="5"/>
  <c r="N10" i="7"/>
  <c r="J45" i="4"/>
  <c r="I45" i="5"/>
  <c r="E26" i="4"/>
  <c r="D26" i="5"/>
  <c r="D26" i="7"/>
  <c r="O24" i="4"/>
  <c r="N24" i="5"/>
  <c r="O26" i="4"/>
  <c r="N26" i="5"/>
  <c r="N26" i="7"/>
  <c r="F38" i="4"/>
  <c r="E38" i="5"/>
  <c r="E38" i="7"/>
  <c r="O47" i="4"/>
  <c r="N47" i="5"/>
  <c r="N47" i="7"/>
  <c r="N33" i="4"/>
  <c r="M33" i="5"/>
  <c r="N24" i="4"/>
  <c r="M24" i="5"/>
  <c r="P30" i="4"/>
  <c r="O30" i="5"/>
  <c r="O30" i="7"/>
  <c r="N26" i="4"/>
  <c r="M26" i="5"/>
  <c r="N43" i="4"/>
  <c r="M43" i="5"/>
  <c r="E20" i="4"/>
  <c r="D20" i="5"/>
  <c r="D20" i="7"/>
  <c r="P40" i="4"/>
  <c r="O40" i="5"/>
  <c r="O40" i="7"/>
  <c r="G46" i="4"/>
  <c r="F46" i="5"/>
  <c r="O40" i="4"/>
  <c r="N40" i="5"/>
  <c r="N40" i="7"/>
  <c r="N40" i="4"/>
  <c r="M40" i="5"/>
  <c r="N20" i="4"/>
  <c r="M20" i="5"/>
  <c r="P34" i="4"/>
  <c r="O34" i="5"/>
  <c r="O34" i="7"/>
  <c r="H38" i="4"/>
  <c r="G38" i="5"/>
  <c r="G38" i="7"/>
  <c r="E13" i="4"/>
  <c r="D13" i="5"/>
  <c r="D13" i="7"/>
  <c r="P33" i="4"/>
  <c r="O33" i="5"/>
  <c r="O33" i="7"/>
  <c r="N2" i="4"/>
  <c r="M2" i="5"/>
  <c r="P43" i="4"/>
  <c r="O43" i="5"/>
  <c r="O43" i="7"/>
  <c r="N30" i="4"/>
  <c r="M30" i="5"/>
  <c r="E45" i="4"/>
  <c r="D45" i="5"/>
  <c r="D45" i="7"/>
  <c r="D41" i="4"/>
  <c r="C41" i="5"/>
  <c r="C41" i="7"/>
  <c r="M10" i="4"/>
  <c r="L10" i="5"/>
  <c r="L10" i="7"/>
  <c r="N47" i="4"/>
  <c r="M47" i="5"/>
  <c r="P25" i="4"/>
  <c r="O25" i="5"/>
  <c r="O25" i="7"/>
  <c r="D17" i="4"/>
  <c r="C17" i="5"/>
  <c r="C17" i="7"/>
  <c r="D47" i="4"/>
  <c r="C47" i="5"/>
  <c r="C47" i="7"/>
  <c r="D37" i="4"/>
  <c r="C37" i="5"/>
  <c r="C37" i="7"/>
  <c r="G30" i="4"/>
  <c r="F30" i="5"/>
  <c r="O31" i="4"/>
  <c r="N31" i="5"/>
  <c r="N31" i="7"/>
  <c r="I30" i="4"/>
  <c r="H30" i="5"/>
  <c r="H30" i="7"/>
  <c r="J2" i="4"/>
  <c r="I2" i="5"/>
  <c r="P2" i="4"/>
  <c r="O2" i="5"/>
  <c r="O2" i="7"/>
  <c r="P41" i="4"/>
  <c r="O41" i="5"/>
  <c r="O41" i="7"/>
  <c r="N15" i="4"/>
  <c r="M15" i="5"/>
  <c r="P45" i="4"/>
  <c r="O45" i="5"/>
  <c r="O45" i="7"/>
  <c r="P17" i="4"/>
  <c r="O17" i="5"/>
  <c r="O17" i="7"/>
  <c r="P26" i="4"/>
  <c r="O26" i="5"/>
  <c r="O26" i="7"/>
  <c r="O25" i="4"/>
  <c r="N25" i="5"/>
  <c r="N25" i="7"/>
  <c r="O33" i="4"/>
  <c r="N33" i="5"/>
  <c r="N33" i="7"/>
  <c r="E15" i="4"/>
  <c r="D15" i="5"/>
  <c r="D15" i="7"/>
  <c r="N38" i="4"/>
  <c r="M38" i="5"/>
  <c r="O13" i="4"/>
  <c r="N13" i="5"/>
  <c r="N13" i="7"/>
  <c r="N37" i="7"/>
  <c r="N20" i="7"/>
  <c r="N9" i="7"/>
  <c r="N2" i="7"/>
  <c r="N15" i="7"/>
  <c r="K13" i="7"/>
  <c r="N22" i="7"/>
  <c r="N17" i="7"/>
  <c r="Q39" i="4"/>
  <c r="P39" i="5"/>
  <c r="P39" i="7"/>
  <c r="J39" i="4"/>
  <c r="I39" i="5"/>
  <c r="L39" i="4"/>
  <c r="K39" i="5"/>
  <c r="D39" i="4"/>
  <c r="C39" i="5"/>
  <c r="C39" i="7"/>
  <c r="C39" i="4"/>
  <c r="B39" i="5"/>
  <c r="F39" i="4"/>
  <c r="E39" i="5"/>
  <c r="K39" i="4"/>
  <c r="J39" i="5"/>
  <c r="J39" i="7"/>
  <c r="M39" i="4"/>
  <c r="L39" i="5"/>
  <c r="L39" i="7"/>
  <c r="H39" i="4"/>
  <c r="G39" i="5"/>
  <c r="G39" i="7"/>
  <c r="I39" i="4"/>
  <c r="H39" i="5"/>
  <c r="H39" i="7"/>
  <c r="J28" i="4"/>
  <c r="I28" i="5"/>
  <c r="E7" i="7"/>
  <c r="E6" i="4"/>
  <c r="D6" i="5"/>
  <c r="D6" i="7"/>
  <c r="J22" i="4"/>
  <c r="I22" i="5"/>
  <c r="G2" i="4"/>
  <c r="F2" i="5"/>
  <c r="P24" i="4"/>
  <c r="O24" i="5"/>
  <c r="O24" i="7"/>
  <c r="E22" i="4"/>
  <c r="D22" i="5"/>
  <c r="D22" i="7"/>
  <c r="M9" i="4"/>
  <c r="L9" i="5"/>
  <c r="L9" i="7"/>
  <c r="D9" i="4"/>
  <c r="C9" i="5"/>
  <c r="C9" i="7"/>
  <c r="E25" i="4"/>
  <c r="D25" i="5"/>
  <c r="D25" i="7"/>
  <c r="O42" i="4"/>
  <c r="N42" i="5"/>
  <c r="N42" i="4"/>
  <c r="M42" i="5"/>
  <c r="L29" i="4"/>
  <c r="K29" i="5"/>
  <c r="G29" i="4"/>
  <c r="F29" i="5"/>
  <c r="K29" i="4"/>
  <c r="J29" i="5"/>
  <c r="J29" i="7"/>
  <c r="F29" i="4"/>
  <c r="E29" i="5"/>
  <c r="M29" i="4"/>
  <c r="L29" i="5"/>
  <c r="L29" i="7"/>
  <c r="Q29" i="4"/>
  <c r="P29" i="5"/>
  <c r="P29" i="7"/>
  <c r="N29" i="4"/>
  <c r="M29" i="5"/>
  <c r="C29" i="4"/>
  <c r="B29" i="5"/>
  <c r="P29" i="4"/>
  <c r="O29" i="5"/>
  <c r="O29" i="7"/>
  <c r="E18" i="7"/>
  <c r="G39" i="4"/>
  <c r="F39" i="5"/>
  <c r="AD35" i="5"/>
  <c r="L45" i="4"/>
  <c r="K45" i="5"/>
  <c r="E28" i="4"/>
  <c r="D28" i="5"/>
  <c r="D28" i="7"/>
  <c r="D42" i="4"/>
  <c r="C42" i="5"/>
  <c r="C42" i="7"/>
  <c r="E24" i="4"/>
  <c r="D24" i="5"/>
  <c r="D24" i="7"/>
  <c r="J38" i="4"/>
  <c r="I38" i="5"/>
  <c r="K7" i="7"/>
  <c r="M13" i="4"/>
  <c r="L13" i="5"/>
  <c r="L13" i="7"/>
  <c r="E27" i="7"/>
  <c r="K27" i="7"/>
  <c r="B27" i="7"/>
  <c r="E35" i="7"/>
  <c r="L24" i="4"/>
  <c r="K24" i="5"/>
  <c r="J24" i="4"/>
  <c r="I24" i="5"/>
  <c r="P47" i="4"/>
  <c r="O47" i="5"/>
  <c r="O47" i="7"/>
  <c r="L33" i="4"/>
  <c r="K33" i="5"/>
  <c r="E9" i="4"/>
  <c r="D9" i="5"/>
  <c r="D9" i="7"/>
  <c r="H2" i="4"/>
  <c r="G2" i="5"/>
  <c r="G2" i="7"/>
  <c r="G47" i="4"/>
  <c r="F47" i="5"/>
  <c r="J20" i="4"/>
  <c r="I20" i="5"/>
  <c r="N4" i="7"/>
  <c r="J34" i="4"/>
  <c r="I34" i="5"/>
  <c r="I28" i="4"/>
  <c r="H28" i="5"/>
  <c r="H28" i="7"/>
  <c r="F28" i="4"/>
  <c r="E28" i="5"/>
  <c r="G28" i="4"/>
  <c r="F28" i="5"/>
  <c r="H28" i="4"/>
  <c r="G28" i="5"/>
  <c r="G28" i="7"/>
  <c r="M28" i="4"/>
  <c r="L28" i="5"/>
  <c r="L28" i="7"/>
  <c r="C28" i="4"/>
  <c r="B28" i="5"/>
  <c r="Q28" i="4"/>
  <c r="P28" i="5"/>
  <c r="P28" i="7"/>
  <c r="K28" i="4"/>
  <c r="J28" i="5"/>
  <c r="J28" i="7"/>
  <c r="J36" i="4"/>
  <c r="I36" i="5"/>
  <c r="L36" i="4"/>
  <c r="K36" i="5"/>
  <c r="K36" i="4"/>
  <c r="J36" i="5"/>
  <c r="J36" i="7"/>
  <c r="H36" i="4"/>
  <c r="G36" i="5"/>
  <c r="G36" i="7"/>
  <c r="F36" i="4"/>
  <c r="E36" i="5"/>
  <c r="C36" i="4"/>
  <c r="B36" i="5"/>
  <c r="E36" i="4"/>
  <c r="D36" i="5"/>
  <c r="D36" i="7"/>
  <c r="I36" i="4"/>
  <c r="H36" i="5"/>
  <c r="H36" i="7"/>
  <c r="C31" i="4"/>
  <c r="B31" i="5"/>
  <c r="L31" i="4"/>
  <c r="K31" i="5"/>
  <c r="G31" i="4"/>
  <c r="F31" i="5"/>
  <c r="I31" i="4"/>
  <c r="H31" i="5"/>
  <c r="H31" i="7"/>
  <c r="M31" i="4"/>
  <c r="L31" i="5"/>
  <c r="L31" i="7"/>
  <c r="K31" i="4"/>
  <c r="J31" i="5"/>
  <c r="J31" i="7"/>
  <c r="D31" i="4"/>
  <c r="C31" i="5"/>
  <c r="C31" i="7"/>
  <c r="P31" i="4"/>
  <c r="O31" i="5"/>
  <c r="O31" i="7"/>
  <c r="F31" i="4"/>
  <c r="E31" i="5"/>
  <c r="Q31" i="4"/>
  <c r="P31" i="5"/>
  <c r="P31" i="7"/>
  <c r="D28" i="4"/>
  <c r="C28" i="5"/>
  <c r="C28" i="7"/>
  <c r="F5" i="4"/>
  <c r="E5" i="5"/>
  <c r="H5" i="4"/>
  <c r="G5" i="5"/>
  <c r="G5" i="7"/>
  <c r="O5" i="4"/>
  <c r="N5" i="5"/>
  <c r="G5" i="4"/>
  <c r="F5" i="5"/>
  <c r="D5" i="4"/>
  <c r="C5" i="5"/>
  <c r="C5" i="7"/>
  <c r="I5" i="4"/>
  <c r="H5" i="5"/>
  <c r="H5" i="7"/>
  <c r="K5" i="4"/>
  <c r="J5" i="5"/>
  <c r="J5" i="7"/>
  <c r="Q5" i="4"/>
  <c r="P5" i="5"/>
  <c r="P5" i="7"/>
  <c r="J5" i="4"/>
  <c r="I5" i="5"/>
  <c r="M5" i="4"/>
  <c r="L5" i="5"/>
  <c r="L5" i="7"/>
  <c r="C5" i="4"/>
  <c r="B5" i="5"/>
  <c r="E5" i="4"/>
  <c r="D5" i="5"/>
  <c r="D5" i="7"/>
  <c r="L5" i="4"/>
  <c r="K5" i="5"/>
  <c r="K24" i="4"/>
  <c r="J24" i="5"/>
  <c r="J24" i="7"/>
  <c r="Q24" i="4"/>
  <c r="P24" i="5"/>
  <c r="P24" i="7"/>
  <c r="F24" i="4"/>
  <c r="E24" i="5"/>
  <c r="C24" i="4"/>
  <c r="B24" i="5"/>
  <c r="I24" i="4"/>
  <c r="H24" i="5"/>
  <c r="H24" i="7"/>
  <c r="M24" i="4"/>
  <c r="L24" i="5"/>
  <c r="L24" i="7"/>
  <c r="I26" i="4"/>
  <c r="H26" i="5"/>
  <c r="H26" i="7"/>
  <c r="M26" i="4"/>
  <c r="L26" i="5"/>
  <c r="L26" i="7"/>
  <c r="C26" i="4"/>
  <c r="B26" i="5"/>
  <c r="K26" i="4"/>
  <c r="J26" i="5"/>
  <c r="J26" i="7"/>
  <c r="L26" i="4"/>
  <c r="K26" i="5"/>
  <c r="D26" i="4"/>
  <c r="C26" i="5"/>
  <c r="C26" i="7"/>
  <c r="Q26" i="4"/>
  <c r="P26" i="5"/>
  <c r="P26" i="7"/>
  <c r="H26" i="4"/>
  <c r="G26" i="5"/>
  <c r="G26" i="7"/>
  <c r="F26" i="4"/>
  <c r="E26" i="5"/>
  <c r="M19" i="4"/>
  <c r="L19" i="5"/>
  <c r="L19" i="7"/>
  <c r="K19" i="4"/>
  <c r="J19" i="5"/>
  <c r="J19" i="7"/>
  <c r="G19" i="4"/>
  <c r="F19" i="5"/>
  <c r="N19" i="4"/>
  <c r="M19" i="5"/>
  <c r="C19" i="4"/>
  <c r="B19" i="5"/>
  <c r="Q19" i="4"/>
  <c r="P19" i="5"/>
  <c r="P19" i="7"/>
  <c r="O19" i="4"/>
  <c r="N19" i="5"/>
  <c r="I19" i="4"/>
  <c r="H19" i="5"/>
  <c r="H19" i="7"/>
  <c r="H19" i="4"/>
  <c r="G19" i="5"/>
  <c r="G19" i="7"/>
  <c r="J19" i="4"/>
  <c r="I19" i="5"/>
  <c r="F19" i="4"/>
  <c r="E19" i="5"/>
  <c r="L19" i="4"/>
  <c r="K19" i="5"/>
  <c r="D19" i="4"/>
  <c r="C19" i="5"/>
  <c r="C19" i="7"/>
  <c r="E29" i="4"/>
  <c r="D29" i="5"/>
  <c r="D29" i="7"/>
  <c r="D45" i="4"/>
  <c r="C45" i="5"/>
  <c r="C45" i="7"/>
  <c r="E37" i="4"/>
  <c r="D37" i="5"/>
  <c r="D37" i="7"/>
  <c r="N23" i="7"/>
  <c r="E21" i="4"/>
  <c r="D21" i="5"/>
  <c r="D21" i="7"/>
  <c r="O34" i="4"/>
  <c r="N34" i="5"/>
  <c r="N36" i="4"/>
  <c r="M36" i="5"/>
  <c r="AD16" i="5"/>
  <c r="G26" i="4"/>
  <c r="F26" i="5"/>
  <c r="M30" i="4"/>
  <c r="L30" i="5"/>
  <c r="L30" i="7"/>
  <c r="E19" i="4"/>
  <c r="D19" i="5"/>
  <c r="D19" i="7"/>
  <c r="F37" i="4"/>
  <c r="E37" i="5"/>
  <c r="I29" i="4"/>
  <c r="H29" i="5"/>
  <c r="H29" i="7"/>
  <c r="B11" i="7"/>
  <c r="D38" i="4"/>
  <c r="C38" i="5"/>
  <c r="C38" i="7"/>
  <c r="E8" i="7"/>
  <c r="E47" i="4"/>
  <c r="D47" i="5"/>
  <c r="D47" i="7"/>
  <c r="K8" i="7"/>
  <c r="O43" i="4"/>
  <c r="N43" i="5"/>
  <c r="B8" i="7"/>
  <c r="H29" i="4"/>
  <c r="G29" i="5"/>
  <c r="G29" i="7"/>
  <c r="N13" i="4"/>
  <c r="M13" i="5"/>
  <c r="B4" i="7"/>
  <c r="AD23" i="5"/>
  <c r="J13" i="4"/>
  <c r="I13" i="5"/>
  <c r="N35" i="7"/>
  <c r="I21" i="4"/>
  <c r="H21" i="5"/>
  <c r="H21" i="7"/>
  <c r="B18" i="7"/>
  <c r="J31" i="4"/>
  <c r="I31" i="5"/>
  <c r="N37" i="4"/>
  <c r="M37" i="5"/>
  <c r="J26" i="4"/>
  <c r="I26" i="5"/>
  <c r="K4" i="7"/>
  <c r="G24" i="4"/>
  <c r="F24" i="5"/>
  <c r="F42" i="4"/>
  <c r="E42" i="5"/>
  <c r="P42" i="4"/>
  <c r="O42" i="5"/>
  <c r="O42" i="7"/>
  <c r="H42" i="4"/>
  <c r="G42" i="5"/>
  <c r="G42" i="7"/>
  <c r="K42" i="4"/>
  <c r="J42" i="5"/>
  <c r="J42" i="7"/>
  <c r="G42" i="4"/>
  <c r="F42" i="5"/>
  <c r="I42" i="4"/>
  <c r="H42" i="5"/>
  <c r="H42" i="7"/>
  <c r="L42" i="4"/>
  <c r="K42" i="5"/>
  <c r="Q42" i="4"/>
  <c r="P42" i="5"/>
  <c r="P42" i="7"/>
  <c r="C42" i="4"/>
  <c r="B42" i="5"/>
  <c r="K16" i="7"/>
  <c r="M44" i="4"/>
  <c r="L44" i="5"/>
  <c r="L44" i="7"/>
  <c r="K44" i="4"/>
  <c r="J44" i="5"/>
  <c r="J44" i="7"/>
  <c r="F44" i="4"/>
  <c r="E44" i="5"/>
  <c r="Q44" i="4"/>
  <c r="P44" i="5"/>
  <c r="P44" i="7"/>
  <c r="L44" i="4"/>
  <c r="K44" i="5"/>
  <c r="G44" i="4"/>
  <c r="F44" i="5"/>
  <c r="C44" i="4"/>
  <c r="B44" i="5"/>
  <c r="H44" i="4"/>
  <c r="G44" i="5"/>
  <c r="G44" i="7"/>
  <c r="J44" i="4"/>
  <c r="I44" i="5"/>
  <c r="I44" i="4"/>
  <c r="H44" i="5"/>
  <c r="H44" i="7"/>
  <c r="N14" i="4"/>
  <c r="M14" i="5"/>
  <c r="G14" i="4"/>
  <c r="F14" i="5"/>
  <c r="I14" i="4"/>
  <c r="H14" i="5"/>
  <c r="H14" i="7"/>
  <c r="F14" i="4"/>
  <c r="E14" i="5"/>
  <c r="M14" i="4"/>
  <c r="L14" i="5"/>
  <c r="L14" i="7"/>
  <c r="H14" i="4"/>
  <c r="G14" i="5"/>
  <c r="G14" i="7"/>
  <c r="C14" i="4"/>
  <c r="B14" i="5"/>
  <c r="K14" i="4"/>
  <c r="J14" i="5"/>
  <c r="J14" i="7"/>
  <c r="Q14" i="4"/>
  <c r="P14" i="5"/>
  <c r="P14" i="7"/>
  <c r="L14" i="4"/>
  <c r="K14" i="5"/>
  <c r="K6" i="4"/>
  <c r="J6" i="5"/>
  <c r="J6" i="7"/>
  <c r="P6" i="4"/>
  <c r="O6" i="5"/>
  <c r="O6" i="7"/>
  <c r="F6" i="4"/>
  <c r="E6" i="5"/>
  <c r="H6" i="4"/>
  <c r="G6" i="5"/>
  <c r="G6" i="7"/>
  <c r="G6" i="4"/>
  <c r="F6" i="5"/>
  <c r="M6" i="4"/>
  <c r="L6" i="5"/>
  <c r="L6" i="7"/>
  <c r="Q6" i="4"/>
  <c r="P6" i="5"/>
  <c r="P6" i="7"/>
  <c r="L6" i="4"/>
  <c r="K6" i="5"/>
  <c r="I6" i="4"/>
  <c r="H6" i="5"/>
  <c r="H6" i="7"/>
  <c r="D6" i="4"/>
  <c r="C6" i="5"/>
  <c r="C6" i="7"/>
  <c r="C6" i="4"/>
  <c r="B6" i="5"/>
  <c r="D25" i="4"/>
  <c r="C25" i="5"/>
  <c r="C25" i="7"/>
  <c r="C25" i="4"/>
  <c r="B25" i="5"/>
  <c r="G25" i="4"/>
  <c r="F25" i="5"/>
  <c r="M25" i="4"/>
  <c r="L25" i="5"/>
  <c r="L25" i="7"/>
  <c r="H25" i="4"/>
  <c r="G25" i="5"/>
  <c r="G25" i="7"/>
  <c r="K25" i="4"/>
  <c r="J25" i="5"/>
  <c r="J25" i="7"/>
  <c r="Q25" i="4"/>
  <c r="P25" i="5"/>
  <c r="P25" i="7"/>
  <c r="F25" i="4"/>
  <c r="E25" i="5"/>
  <c r="K45" i="4"/>
  <c r="J45" i="5"/>
  <c r="J45" i="7"/>
  <c r="O44" i="4"/>
  <c r="N44" i="5"/>
  <c r="E12" i="7"/>
  <c r="I40" i="4"/>
  <c r="H40" i="5"/>
  <c r="H40" i="7"/>
  <c r="E40" i="4"/>
  <c r="D40" i="5"/>
  <c r="D40" i="7"/>
  <c r="L40" i="4"/>
  <c r="K40" i="5"/>
  <c r="G40" i="4"/>
  <c r="F40" i="5"/>
  <c r="F40" i="4"/>
  <c r="E40" i="5"/>
  <c r="K40" i="4"/>
  <c r="J40" i="5"/>
  <c r="J40" i="7"/>
  <c r="H40" i="4"/>
  <c r="G40" i="5"/>
  <c r="G40" i="7"/>
  <c r="C40" i="4"/>
  <c r="B40" i="5"/>
  <c r="Q40" i="4"/>
  <c r="P40" i="5"/>
  <c r="P40" i="7"/>
  <c r="C20" i="4"/>
  <c r="B20" i="5"/>
  <c r="F20" i="4"/>
  <c r="E20" i="5"/>
  <c r="G20" i="4"/>
  <c r="F20" i="5"/>
  <c r="L20" i="4"/>
  <c r="K20" i="5"/>
  <c r="I20" i="4"/>
  <c r="H20" i="5"/>
  <c r="H20" i="7"/>
  <c r="Q20" i="4"/>
  <c r="P20" i="5"/>
  <c r="P20" i="7"/>
  <c r="K20" i="4"/>
  <c r="J20" i="5"/>
  <c r="J20" i="7"/>
  <c r="H20" i="4"/>
  <c r="G20" i="5"/>
  <c r="G20" i="7"/>
  <c r="Q46" i="4"/>
  <c r="P46" i="5"/>
  <c r="P46" i="7"/>
  <c r="P46" i="4"/>
  <c r="O46" i="5"/>
  <c r="O46" i="7"/>
  <c r="M46" i="4"/>
  <c r="L46" i="5"/>
  <c r="L46" i="7"/>
  <c r="I46" i="4"/>
  <c r="H46" i="5"/>
  <c r="H46" i="7"/>
  <c r="L46" i="4"/>
  <c r="K46" i="5"/>
  <c r="F46" i="4"/>
  <c r="E46" i="5"/>
  <c r="D46" i="4"/>
  <c r="C46" i="5"/>
  <c r="C46" i="7"/>
  <c r="C46" i="4"/>
  <c r="B46" i="5"/>
  <c r="J46" i="4"/>
  <c r="I46" i="5"/>
  <c r="K46" i="4"/>
  <c r="J46" i="5"/>
  <c r="J46" i="7"/>
  <c r="F30" i="4"/>
  <c r="E30" i="5"/>
  <c r="Q30" i="4"/>
  <c r="P30" i="5"/>
  <c r="P30" i="7"/>
  <c r="J30" i="4"/>
  <c r="I30" i="5"/>
  <c r="L30" i="4"/>
  <c r="K30" i="5"/>
  <c r="C30" i="4"/>
  <c r="B30" i="5"/>
  <c r="K30" i="4"/>
  <c r="J30" i="5"/>
  <c r="J30" i="7"/>
  <c r="K34" i="4"/>
  <c r="J34" i="5"/>
  <c r="J34" i="7"/>
  <c r="H34" i="4"/>
  <c r="G34" i="5"/>
  <c r="G34" i="7"/>
  <c r="D34" i="4"/>
  <c r="C34" i="5"/>
  <c r="C34" i="7"/>
  <c r="F34" i="4"/>
  <c r="E34" i="5"/>
  <c r="Q34" i="4"/>
  <c r="P34" i="5"/>
  <c r="P34" i="7"/>
  <c r="G34" i="4"/>
  <c r="F34" i="5"/>
  <c r="L34" i="4"/>
  <c r="K34" i="5"/>
  <c r="C34" i="4"/>
  <c r="B34" i="5"/>
  <c r="I34" i="4"/>
  <c r="H34" i="5"/>
  <c r="H34" i="7"/>
  <c r="M34" i="4"/>
  <c r="L34" i="5"/>
  <c r="L34" i="7"/>
  <c r="H21" i="4"/>
  <c r="G21" i="5"/>
  <c r="G21" i="7"/>
  <c r="I47" i="4"/>
  <c r="H47" i="5"/>
  <c r="H47" i="7"/>
  <c r="H46" i="4"/>
  <c r="G46" i="5"/>
  <c r="G46" i="7"/>
  <c r="J32" i="4"/>
  <c r="I32" i="5"/>
  <c r="N39" i="4"/>
  <c r="M39" i="5"/>
  <c r="D44" i="4"/>
  <c r="C44" i="5"/>
  <c r="C44" i="7"/>
  <c r="H31" i="4"/>
  <c r="G31" i="5"/>
  <c r="G31" i="7"/>
  <c r="N5" i="4"/>
  <c r="M5" i="5"/>
  <c r="O28" i="4"/>
  <c r="N28" i="5"/>
  <c r="E41" i="4"/>
  <c r="D41" i="5"/>
  <c r="D41" i="7"/>
  <c r="D36" i="4"/>
  <c r="C36" i="5"/>
  <c r="C36" i="7"/>
  <c r="D14" i="4"/>
  <c r="C14" i="5"/>
  <c r="C14" i="7"/>
  <c r="AD4" i="5"/>
  <c r="D20" i="4"/>
  <c r="C20" i="5"/>
  <c r="C20" i="7"/>
  <c r="B12" i="7"/>
  <c r="AD7" i="5"/>
  <c r="F2" i="4"/>
  <c r="E2" i="5"/>
  <c r="N12" i="7"/>
  <c r="D30" i="4"/>
  <c r="C30" i="5"/>
  <c r="C30" i="7"/>
  <c r="E42" i="4"/>
  <c r="D42" i="5"/>
  <c r="D42" i="7"/>
  <c r="G36" i="4"/>
  <c r="F36" i="5"/>
  <c r="O46" i="4"/>
  <c r="N46" i="5"/>
  <c r="O30" i="4"/>
  <c r="N30" i="5"/>
  <c r="AD27" i="5"/>
  <c r="Q47" i="4"/>
  <c r="P47" i="5"/>
  <c r="P47" i="7"/>
  <c r="K35" i="7"/>
  <c r="D32" i="4"/>
  <c r="C32" i="5"/>
  <c r="C32" i="7"/>
  <c r="D40" i="4"/>
  <c r="C40" i="5"/>
  <c r="C40" i="7"/>
  <c r="N27" i="7"/>
  <c r="N8" i="7"/>
  <c r="M3" i="4"/>
  <c r="L3" i="5"/>
  <c r="L3" i="7"/>
  <c r="K3" i="4"/>
  <c r="J3" i="5"/>
  <c r="J3" i="7"/>
  <c r="F3" i="4"/>
  <c r="E3" i="5"/>
  <c r="J3" i="4"/>
  <c r="I3" i="5"/>
  <c r="C3" i="4"/>
  <c r="B3" i="5"/>
  <c r="N3" i="4"/>
  <c r="M3" i="5"/>
  <c r="H3" i="4"/>
  <c r="G3" i="5"/>
  <c r="G3" i="7"/>
  <c r="O3" i="4"/>
  <c r="N3" i="5"/>
  <c r="G3" i="4"/>
  <c r="F3" i="5"/>
  <c r="P3" i="4"/>
  <c r="O3" i="5"/>
  <c r="O3" i="7"/>
  <c r="L3" i="4"/>
  <c r="K3" i="5"/>
  <c r="E3" i="4"/>
  <c r="D3" i="5"/>
  <c r="D3" i="7"/>
  <c r="I3" i="4"/>
  <c r="H3" i="5"/>
  <c r="H3" i="7"/>
  <c r="Q3" i="4"/>
  <c r="P3" i="5"/>
  <c r="P3" i="7"/>
  <c r="P36" i="4"/>
  <c r="O36" i="5"/>
  <c r="O36" i="7"/>
  <c r="P22" i="4"/>
  <c r="O22" i="5"/>
  <c r="O22" i="7"/>
  <c r="M22" i="4"/>
  <c r="L22" i="5"/>
  <c r="L22" i="7"/>
  <c r="I22" i="4"/>
  <c r="H22" i="5"/>
  <c r="H22" i="7"/>
  <c r="Q22" i="4"/>
  <c r="P22" i="5"/>
  <c r="P22" i="7"/>
  <c r="G22" i="4"/>
  <c r="F22" i="5"/>
  <c r="K22" i="4"/>
  <c r="J22" i="5"/>
  <c r="J22" i="7"/>
  <c r="H22" i="4"/>
  <c r="G22" i="5"/>
  <c r="G22" i="7"/>
  <c r="L22" i="4"/>
  <c r="K22" i="5"/>
  <c r="F22" i="4"/>
  <c r="E22" i="5"/>
  <c r="C22" i="4"/>
  <c r="B22" i="5"/>
  <c r="Q37" i="4"/>
  <c r="P37" i="5"/>
  <c r="P37" i="7"/>
  <c r="K37" i="4"/>
  <c r="J37" i="5"/>
  <c r="J37" i="7"/>
  <c r="J37" i="4"/>
  <c r="I37" i="5"/>
  <c r="H37" i="4"/>
  <c r="G37" i="5"/>
  <c r="G37" i="7"/>
  <c r="G37" i="4"/>
  <c r="F37" i="5"/>
  <c r="M37" i="4"/>
  <c r="L37" i="5"/>
  <c r="L37" i="7"/>
  <c r="C37" i="4"/>
  <c r="B37" i="5"/>
  <c r="I37" i="4"/>
  <c r="H37" i="5"/>
  <c r="H37" i="7"/>
  <c r="E23" i="7"/>
  <c r="M32" i="4"/>
  <c r="L32" i="5"/>
  <c r="L32" i="7"/>
  <c r="P38" i="4"/>
  <c r="O38" i="5"/>
  <c r="O38" i="7"/>
  <c r="O38" i="4"/>
  <c r="N38" i="5"/>
  <c r="G38" i="4"/>
  <c r="F38" i="5"/>
  <c r="C38" i="4"/>
  <c r="B38" i="5"/>
  <c r="L38" i="4"/>
  <c r="K38" i="5"/>
  <c r="K38" i="4"/>
  <c r="J38" i="5"/>
  <c r="J38" i="7"/>
  <c r="Q38" i="4"/>
  <c r="P38" i="5"/>
  <c r="P38" i="7"/>
  <c r="M38" i="4"/>
  <c r="L38" i="5"/>
  <c r="L38" i="7"/>
  <c r="I15" i="4"/>
  <c r="H15" i="5"/>
  <c r="H15" i="7"/>
  <c r="C15" i="4"/>
  <c r="B15" i="5"/>
  <c r="K15" i="4"/>
  <c r="J15" i="5"/>
  <c r="J15" i="7"/>
  <c r="H15" i="4"/>
  <c r="G15" i="5"/>
  <c r="G15" i="7"/>
  <c r="J15" i="4"/>
  <c r="I15" i="5"/>
  <c r="P15" i="4"/>
  <c r="O15" i="5"/>
  <c r="O15" i="7"/>
  <c r="G15" i="4"/>
  <c r="F15" i="5"/>
  <c r="M15" i="4"/>
  <c r="L15" i="5"/>
  <c r="L15" i="7"/>
  <c r="D15" i="4"/>
  <c r="C15" i="5"/>
  <c r="C15" i="7"/>
  <c r="F15" i="4"/>
  <c r="E15" i="5"/>
  <c r="Q15" i="4"/>
  <c r="P15" i="5"/>
  <c r="P15" i="7"/>
  <c r="M41" i="4"/>
  <c r="L41" i="5"/>
  <c r="L41" i="7"/>
  <c r="L41" i="4"/>
  <c r="K41" i="5"/>
  <c r="K41" i="4"/>
  <c r="J41" i="5"/>
  <c r="J41" i="7"/>
  <c r="Q41" i="4"/>
  <c r="P41" i="5"/>
  <c r="P41" i="7"/>
  <c r="H41" i="4"/>
  <c r="G41" i="5"/>
  <c r="G41" i="7"/>
  <c r="G41" i="4"/>
  <c r="F41" i="5"/>
  <c r="I41" i="4"/>
  <c r="H41" i="5"/>
  <c r="H41" i="7"/>
  <c r="C41" i="4"/>
  <c r="B41" i="5"/>
  <c r="G33" i="4"/>
  <c r="F33" i="5"/>
  <c r="C33" i="4"/>
  <c r="B33" i="5"/>
  <c r="F33" i="4"/>
  <c r="E33" i="5"/>
  <c r="J33" i="4"/>
  <c r="I33" i="5"/>
  <c r="H33" i="4"/>
  <c r="G33" i="5"/>
  <c r="G33" i="7"/>
  <c r="I33" i="4"/>
  <c r="H33" i="5"/>
  <c r="H33" i="7"/>
  <c r="Q33" i="4"/>
  <c r="P33" i="5"/>
  <c r="P33" i="7"/>
  <c r="K33" i="4"/>
  <c r="J33" i="5"/>
  <c r="J33" i="7"/>
  <c r="M33" i="4"/>
  <c r="L33" i="5"/>
  <c r="L33" i="7"/>
  <c r="O6" i="4"/>
  <c r="N6" i="5"/>
  <c r="E2" i="4"/>
  <c r="D2" i="5"/>
  <c r="D2" i="7"/>
  <c r="N34" i="4"/>
  <c r="M34" i="5"/>
  <c r="E39" i="4"/>
  <c r="D39" i="5"/>
  <c r="D39" i="7"/>
  <c r="J29" i="4"/>
  <c r="I29" i="5"/>
  <c r="E10" i="4"/>
  <c r="D10" i="5"/>
  <c r="D10" i="7"/>
  <c r="O36" i="4"/>
  <c r="N36" i="5"/>
  <c r="O41" i="4"/>
  <c r="N41" i="5"/>
  <c r="U41" i="5"/>
  <c r="E46" i="4"/>
  <c r="D46" i="5"/>
  <c r="D46" i="7"/>
  <c r="J41" i="4"/>
  <c r="I41" i="5"/>
  <c r="J14" i="4"/>
  <c r="I14" i="5"/>
  <c r="P28" i="4"/>
  <c r="O28" i="5"/>
  <c r="O28" i="7"/>
  <c r="K12" i="7"/>
  <c r="K11" i="7"/>
  <c r="J42" i="4"/>
  <c r="I42" i="5"/>
  <c r="F41" i="4"/>
  <c r="E41" i="5"/>
  <c r="M20" i="4"/>
  <c r="L20" i="5"/>
  <c r="L20" i="7"/>
  <c r="D22" i="4"/>
  <c r="C22" i="5"/>
  <c r="C22" i="7"/>
  <c r="N11" i="7"/>
  <c r="O29" i="4"/>
  <c r="N29" i="5"/>
  <c r="B35" i="7"/>
  <c r="L28" i="4"/>
  <c r="K28" i="5"/>
  <c r="E4" i="7"/>
  <c r="N25" i="4"/>
  <c r="M25" i="5"/>
  <c r="P21" i="4"/>
  <c r="O21" i="5"/>
  <c r="O21" i="7"/>
  <c r="F21" i="4"/>
  <c r="E21" i="5"/>
  <c r="K21" i="4"/>
  <c r="J21" i="5"/>
  <c r="J21" i="7"/>
  <c r="D21" i="4"/>
  <c r="C21" i="5"/>
  <c r="C21" i="7"/>
  <c r="L21" i="4"/>
  <c r="K21" i="5"/>
  <c r="Q21" i="4"/>
  <c r="P21" i="5"/>
  <c r="P21" i="7"/>
  <c r="M21" i="4"/>
  <c r="L21" i="5"/>
  <c r="L21" i="7"/>
  <c r="G21" i="4"/>
  <c r="F21" i="5"/>
  <c r="C21" i="4"/>
  <c r="B21" i="5"/>
  <c r="J21" i="4"/>
  <c r="I21" i="5"/>
  <c r="N24" i="7"/>
  <c r="Q9" i="4"/>
  <c r="P9" i="5"/>
  <c r="P9" i="7"/>
  <c r="I9" i="4"/>
  <c r="H9" i="5"/>
  <c r="H9" i="7"/>
  <c r="L9" i="4"/>
  <c r="K9" i="5"/>
  <c r="G9" i="4"/>
  <c r="F9" i="5"/>
  <c r="J9" i="4"/>
  <c r="I9" i="5"/>
  <c r="F9" i="4"/>
  <c r="E9" i="5"/>
  <c r="K9" i="4"/>
  <c r="J9" i="5"/>
  <c r="J9" i="7"/>
  <c r="H9" i="4"/>
  <c r="G9" i="5"/>
  <c r="G9" i="7"/>
  <c r="C9" i="4"/>
  <c r="B9" i="5"/>
  <c r="N16" i="7"/>
  <c r="H45" i="4"/>
  <c r="G45" i="5"/>
  <c r="G45" i="7"/>
  <c r="G45" i="4"/>
  <c r="F45" i="5"/>
  <c r="Q45" i="4"/>
  <c r="P45" i="5"/>
  <c r="P45" i="7"/>
  <c r="C45" i="4"/>
  <c r="B45" i="5"/>
  <c r="F45" i="4"/>
  <c r="E45" i="5"/>
  <c r="C32" i="4"/>
  <c r="B32" i="5"/>
  <c r="I32" i="4"/>
  <c r="H32" i="5"/>
  <c r="H32" i="7"/>
  <c r="L32" i="4"/>
  <c r="K32" i="5"/>
  <c r="F32" i="4"/>
  <c r="E32" i="5"/>
  <c r="H32" i="4"/>
  <c r="G32" i="5"/>
  <c r="G32" i="7"/>
  <c r="P32" i="4"/>
  <c r="O32" i="5"/>
  <c r="O32" i="7"/>
  <c r="Q32" i="4"/>
  <c r="P32" i="5"/>
  <c r="P32" i="7"/>
  <c r="G32" i="4"/>
  <c r="F32" i="5"/>
  <c r="K32" i="4"/>
  <c r="J32" i="5"/>
  <c r="J32" i="7"/>
  <c r="N9" i="4"/>
  <c r="M9" i="5"/>
  <c r="E32" i="4"/>
  <c r="D32" i="5"/>
  <c r="D32" i="7"/>
  <c r="P39" i="4"/>
  <c r="O39" i="5"/>
  <c r="O39" i="7"/>
  <c r="N18" i="7"/>
  <c r="O39" i="4"/>
  <c r="N39" i="5"/>
  <c r="O14" i="4"/>
  <c r="N14" i="5"/>
  <c r="P37" i="4"/>
  <c r="O37" i="5"/>
  <c r="O37" i="7"/>
  <c r="N6" i="4"/>
  <c r="M6" i="5"/>
  <c r="AD18" i="5"/>
  <c r="D29" i="4"/>
  <c r="C29" i="5"/>
  <c r="C29" i="7"/>
  <c r="M45" i="4"/>
  <c r="L45" i="5"/>
  <c r="L45" i="7"/>
  <c r="I25" i="4"/>
  <c r="H25" i="5"/>
  <c r="H25" i="7"/>
  <c r="C2" i="4"/>
  <c r="B2" i="5"/>
  <c r="D2" i="4"/>
  <c r="C2" i="5"/>
  <c r="C2" i="7"/>
  <c r="I2" i="4"/>
  <c r="H2" i="5"/>
  <c r="H2" i="7"/>
  <c r="K2" i="4"/>
  <c r="J2" i="5"/>
  <c r="J2" i="7"/>
  <c r="M2" i="4"/>
  <c r="L2" i="5"/>
  <c r="L2" i="7"/>
  <c r="Q2" i="4"/>
  <c r="P2" i="5"/>
  <c r="P2" i="7"/>
  <c r="D43" i="4"/>
  <c r="C43" i="5"/>
  <c r="C43" i="7"/>
  <c r="C43" i="4"/>
  <c r="B43" i="5"/>
  <c r="E43" i="4"/>
  <c r="D43" i="5"/>
  <c r="D43" i="7"/>
  <c r="H43" i="4"/>
  <c r="G43" i="5"/>
  <c r="G43" i="7"/>
  <c r="G43" i="4"/>
  <c r="F43" i="5"/>
  <c r="K43" i="4"/>
  <c r="J43" i="5"/>
  <c r="J43" i="7"/>
  <c r="J43" i="4"/>
  <c r="I43" i="5"/>
  <c r="Q43" i="4"/>
  <c r="P43" i="5"/>
  <c r="P43" i="7"/>
  <c r="M43" i="4"/>
  <c r="L43" i="5"/>
  <c r="L43" i="7"/>
  <c r="F43" i="4"/>
  <c r="E43" i="5"/>
  <c r="L43" i="4"/>
  <c r="K43" i="5"/>
  <c r="J47" i="4"/>
  <c r="I47" i="5"/>
  <c r="L47" i="4"/>
  <c r="K47" i="5"/>
  <c r="K47" i="4"/>
  <c r="J47" i="5"/>
  <c r="J47" i="7"/>
  <c r="C47" i="4"/>
  <c r="B47" i="5"/>
  <c r="F47" i="4"/>
  <c r="E47" i="5"/>
  <c r="M47" i="4"/>
  <c r="L47" i="5"/>
  <c r="L47" i="7"/>
  <c r="I13" i="4"/>
  <c r="H13" i="5"/>
  <c r="H13" i="7"/>
  <c r="G13" i="4"/>
  <c r="F13" i="5"/>
  <c r="F13" i="4"/>
  <c r="E13" i="5"/>
  <c r="H13" i="4"/>
  <c r="G13" i="5"/>
  <c r="G13" i="7"/>
  <c r="K13" i="4"/>
  <c r="J13" i="5"/>
  <c r="J13" i="7"/>
  <c r="Q13" i="4"/>
  <c r="P13" i="5"/>
  <c r="P13" i="7"/>
  <c r="D13" i="4"/>
  <c r="C13" i="5"/>
  <c r="C13" i="7"/>
  <c r="P13" i="4"/>
  <c r="O13" i="5"/>
  <c r="O13" i="7"/>
  <c r="C13" i="4"/>
  <c r="B13" i="5"/>
  <c r="K17" i="4"/>
  <c r="J17" i="5"/>
  <c r="J17" i="7"/>
  <c r="L17" i="4"/>
  <c r="K17" i="5"/>
  <c r="J17" i="4"/>
  <c r="I17" i="5"/>
  <c r="M17" i="4"/>
  <c r="L17" i="5"/>
  <c r="L17" i="7"/>
  <c r="C17" i="4"/>
  <c r="B17" i="5"/>
  <c r="I17" i="4"/>
  <c r="H17" i="5"/>
  <c r="H17" i="7"/>
  <c r="Q17" i="4"/>
  <c r="P17" i="5"/>
  <c r="P17" i="7"/>
  <c r="G17" i="4"/>
  <c r="F17" i="5"/>
  <c r="F17" i="4"/>
  <c r="E17" i="5"/>
  <c r="H17" i="4"/>
  <c r="G17" i="5"/>
  <c r="G17" i="7"/>
  <c r="E17" i="4"/>
  <c r="D17" i="5"/>
  <c r="D17" i="7"/>
  <c r="C10" i="4"/>
  <c r="B10" i="5"/>
  <c r="D10" i="4"/>
  <c r="C10" i="5"/>
  <c r="C10" i="7"/>
  <c r="J10" i="4"/>
  <c r="I10" i="5"/>
  <c r="P10" i="4"/>
  <c r="O10" i="5"/>
  <c r="O10" i="7"/>
  <c r="H10" i="4"/>
  <c r="G10" i="5"/>
  <c r="G10" i="7"/>
  <c r="I10" i="4"/>
  <c r="H10" i="5"/>
  <c r="H10" i="7"/>
  <c r="F10" i="4"/>
  <c r="E10" i="5"/>
  <c r="L10" i="4"/>
  <c r="K10" i="5"/>
  <c r="K10" i="4"/>
  <c r="J10" i="5"/>
  <c r="J10" i="7"/>
  <c r="Q10" i="4"/>
  <c r="P10" i="5"/>
  <c r="P10" i="7"/>
  <c r="G10" i="4"/>
  <c r="F10" i="5"/>
  <c r="N22" i="4"/>
  <c r="M22" i="5"/>
  <c r="D33" i="4"/>
  <c r="C33" i="5"/>
  <c r="C33" i="7"/>
  <c r="O32" i="4"/>
  <c r="N32" i="5"/>
  <c r="P14" i="4"/>
  <c r="O14" i="5"/>
  <c r="O14" i="7"/>
  <c r="E31" i="4"/>
  <c r="D31" i="5"/>
  <c r="D31" i="7"/>
  <c r="D24" i="4"/>
  <c r="C24" i="5"/>
  <c r="C24" i="7"/>
  <c r="O21" i="4"/>
  <c r="N21" i="5"/>
  <c r="P9" i="4"/>
  <c r="O9" i="5"/>
  <c r="O9" i="7"/>
  <c r="L2" i="4"/>
  <c r="K2" i="5"/>
  <c r="N7" i="7"/>
  <c r="N31" i="4"/>
  <c r="M31" i="5"/>
  <c r="N21" i="4"/>
  <c r="M21" i="5"/>
  <c r="O45" i="4"/>
  <c r="N45" i="5"/>
  <c r="U45" i="5"/>
  <c r="Q36" i="4"/>
  <c r="P36" i="5"/>
  <c r="P36" i="7"/>
  <c r="H30" i="4"/>
  <c r="G30" i="5"/>
  <c r="G30" i="7"/>
  <c r="L25" i="4"/>
  <c r="K25" i="5"/>
  <c r="E11" i="7"/>
  <c r="I38" i="4"/>
  <c r="H38" i="5"/>
  <c r="H38" i="7"/>
  <c r="J40" i="4"/>
  <c r="I40" i="5"/>
  <c r="P20" i="4"/>
  <c r="O20" i="5"/>
  <c r="O20" i="7"/>
  <c r="L37" i="4"/>
  <c r="K37" i="5"/>
  <c r="L15" i="4"/>
  <c r="K15" i="5"/>
  <c r="P44" i="4"/>
  <c r="O44" i="5"/>
  <c r="O44" i="7"/>
  <c r="I45" i="4"/>
  <c r="H45" i="5"/>
  <c r="H45" i="7"/>
  <c r="E44" i="4"/>
  <c r="D44" i="5"/>
  <c r="D44" i="7"/>
  <c r="U46" i="5"/>
  <c r="R38" i="5"/>
  <c r="AE12" i="5"/>
  <c r="R22" i="5"/>
  <c r="R25" i="5"/>
  <c r="T25" i="5"/>
  <c r="U32" i="5"/>
  <c r="AD11" i="5"/>
  <c r="R21" i="5"/>
  <c r="U44" i="5"/>
  <c r="R20" i="5"/>
  <c r="R40" i="5"/>
  <c r="T6" i="5"/>
  <c r="R17" i="5"/>
  <c r="R2" i="5"/>
  <c r="U28" i="5"/>
  <c r="I30" i="7"/>
  <c r="T30" i="5"/>
  <c r="AD30" i="5"/>
  <c r="I26" i="7"/>
  <c r="T26" i="5"/>
  <c r="AD26" i="5"/>
  <c r="M15" i="7"/>
  <c r="U15" i="5"/>
  <c r="F45" i="7"/>
  <c r="S45" i="5"/>
  <c r="M25" i="7"/>
  <c r="U25" i="5"/>
  <c r="M34" i="7"/>
  <c r="U34" i="5"/>
  <c r="R41" i="5"/>
  <c r="F15" i="7"/>
  <c r="S15" i="5"/>
  <c r="F38" i="7"/>
  <c r="S38" i="5"/>
  <c r="R34" i="5"/>
  <c r="M14" i="7"/>
  <c r="U14" i="5"/>
  <c r="R42" i="5"/>
  <c r="M37" i="7"/>
  <c r="U37" i="5"/>
  <c r="M36" i="7"/>
  <c r="U36" i="5"/>
  <c r="I20" i="7"/>
  <c r="T20" i="5"/>
  <c r="AD20" i="5"/>
  <c r="R29" i="5"/>
  <c r="F46" i="7"/>
  <c r="S46" i="5"/>
  <c r="F33" i="7"/>
  <c r="S33" i="5"/>
  <c r="F32" i="7"/>
  <c r="S32" i="5"/>
  <c r="M5" i="7"/>
  <c r="U5" i="5"/>
  <c r="I10" i="7"/>
  <c r="T10" i="5"/>
  <c r="AD10" i="5"/>
  <c r="I21" i="7"/>
  <c r="T21" i="5"/>
  <c r="F41" i="7"/>
  <c r="S41" i="5"/>
  <c r="I15" i="7"/>
  <c r="T15" i="5"/>
  <c r="AD15" i="5"/>
  <c r="F34" i="7"/>
  <c r="S34" i="5"/>
  <c r="I44" i="7"/>
  <c r="T44" i="5"/>
  <c r="AD44" i="5"/>
  <c r="R26" i="5"/>
  <c r="R24" i="5"/>
  <c r="I38" i="7"/>
  <c r="T38" i="5"/>
  <c r="I2" i="7"/>
  <c r="T2" i="5"/>
  <c r="M30" i="7"/>
  <c r="U30" i="5"/>
  <c r="F43" i="7"/>
  <c r="S43" i="5"/>
  <c r="F25" i="7"/>
  <c r="S25" i="5"/>
  <c r="I31" i="7"/>
  <c r="T31" i="5"/>
  <c r="AD31" i="5"/>
  <c r="I36" i="7"/>
  <c r="T36" i="5"/>
  <c r="AD36" i="5"/>
  <c r="R39" i="5"/>
  <c r="R47" i="5"/>
  <c r="I14" i="7"/>
  <c r="T14" i="5"/>
  <c r="AD14" i="5"/>
  <c r="I46" i="7"/>
  <c r="T46" i="5"/>
  <c r="AD46" i="5"/>
  <c r="R19" i="5"/>
  <c r="F5" i="7"/>
  <c r="S5" i="5"/>
  <c r="F31" i="7"/>
  <c r="S31" i="5"/>
  <c r="F2" i="7"/>
  <c r="S2" i="5"/>
  <c r="M43" i="7"/>
  <c r="U43" i="5"/>
  <c r="I45" i="7"/>
  <c r="T45" i="5"/>
  <c r="F47" i="7"/>
  <c r="S47" i="5"/>
  <c r="R10" i="5"/>
  <c r="R13" i="5"/>
  <c r="R43" i="5"/>
  <c r="M6" i="7"/>
  <c r="U6" i="5"/>
  <c r="R9" i="5"/>
  <c r="F21" i="7"/>
  <c r="S21" i="5"/>
  <c r="I41" i="7"/>
  <c r="T41" i="5"/>
  <c r="AD41" i="5"/>
  <c r="M39" i="7"/>
  <c r="U39" i="5"/>
  <c r="R46" i="5"/>
  <c r="R6" i="5"/>
  <c r="R44" i="5"/>
  <c r="F42" i="7"/>
  <c r="S42" i="5"/>
  <c r="M19" i="7"/>
  <c r="U19" i="5"/>
  <c r="R28" i="5"/>
  <c r="I22" i="7"/>
  <c r="T22" i="5"/>
  <c r="AD22" i="5"/>
  <c r="I39" i="7"/>
  <c r="T39" i="5"/>
  <c r="AD39" i="5"/>
  <c r="M38" i="7"/>
  <c r="U38" i="5"/>
  <c r="M2" i="7"/>
  <c r="U2" i="5"/>
  <c r="M26" i="7"/>
  <c r="U26" i="5"/>
  <c r="U10" i="5"/>
  <c r="F40" i="7"/>
  <c r="S40" i="5"/>
  <c r="M21" i="7"/>
  <c r="U21" i="5"/>
  <c r="R15" i="5"/>
  <c r="F3" i="7"/>
  <c r="S3" i="5"/>
  <c r="I32" i="7"/>
  <c r="T32" i="5"/>
  <c r="AD32" i="5"/>
  <c r="F20" i="7"/>
  <c r="S20" i="5"/>
  <c r="F44" i="7"/>
  <c r="S44" i="5"/>
  <c r="F19" i="7"/>
  <c r="S19" i="5"/>
  <c r="R31" i="5"/>
  <c r="F30" i="7"/>
  <c r="S30" i="5"/>
  <c r="M17" i="7"/>
  <c r="U17" i="5"/>
  <c r="F13" i="7"/>
  <c r="S13" i="5"/>
  <c r="I17" i="7"/>
  <c r="T17" i="5"/>
  <c r="M29" i="7"/>
  <c r="U29" i="5"/>
  <c r="M22" i="7"/>
  <c r="U22" i="5"/>
  <c r="M31" i="7"/>
  <c r="U31" i="5"/>
  <c r="F10" i="7"/>
  <c r="S10" i="5"/>
  <c r="I47" i="7"/>
  <c r="T47" i="5"/>
  <c r="R37" i="5"/>
  <c r="F22" i="7"/>
  <c r="S22" i="5"/>
  <c r="R14" i="5"/>
  <c r="I13" i="7"/>
  <c r="T13" i="5"/>
  <c r="I24" i="7"/>
  <c r="T24" i="5"/>
  <c r="AD24" i="5"/>
  <c r="F29" i="7"/>
  <c r="S29" i="5"/>
  <c r="M24" i="7"/>
  <c r="U24" i="5"/>
  <c r="F28" i="7"/>
  <c r="S28" i="5"/>
  <c r="I28" i="7"/>
  <c r="T28" i="5"/>
  <c r="AD28" i="5"/>
  <c r="M33" i="7"/>
  <c r="U33" i="5"/>
  <c r="I43" i="7"/>
  <c r="T43" i="5"/>
  <c r="AD43" i="5"/>
  <c r="F17" i="7"/>
  <c r="S17" i="5"/>
  <c r="R32" i="5"/>
  <c r="I9" i="7"/>
  <c r="T9" i="5"/>
  <c r="AD9" i="5"/>
  <c r="I33" i="7"/>
  <c r="T33" i="5"/>
  <c r="AD33" i="5"/>
  <c r="F37" i="7"/>
  <c r="S37" i="5"/>
  <c r="M3" i="7"/>
  <c r="U3" i="5"/>
  <c r="R5" i="5"/>
  <c r="R36" i="5"/>
  <c r="F39" i="7"/>
  <c r="S39" i="5"/>
  <c r="M42" i="7"/>
  <c r="U42" i="5"/>
  <c r="M9" i="7"/>
  <c r="U9" i="5"/>
  <c r="F36" i="7"/>
  <c r="S36" i="5"/>
  <c r="F14" i="7"/>
  <c r="S14" i="5"/>
  <c r="I40" i="7"/>
  <c r="T40" i="5"/>
  <c r="I42" i="7"/>
  <c r="T42" i="5"/>
  <c r="AD42" i="5"/>
  <c r="R3" i="5"/>
  <c r="R30" i="5"/>
  <c r="F24" i="7"/>
  <c r="S24" i="5"/>
  <c r="M13" i="7"/>
  <c r="U13" i="5"/>
  <c r="M20" i="7"/>
  <c r="U20" i="5"/>
  <c r="F9" i="7"/>
  <c r="S9" i="5"/>
  <c r="R45" i="5"/>
  <c r="I29" i="7"/>
  <c r="T29" i="5"/>
  <c r="R33" i="5"/>
  <c r="I37" i="7"/>
  <c r="T37" i="5"/>
  <c r="I3" i="7"/>
  <c r="T3" i="5"/>
  <c r="AD3" i="5"/>
  <c r="F6" i="7"/>
  <c r="S6" i="5"/>
  <c r="F26" i="7"/>
  <c r="S26" i="5"/>
  <c r="I19" i="7"/>
  <c r="T19" i="5"/>
  <c r="AD19" i="5"/>
  <c r="I5" i="7"/>
  <c r="T5" i="5"/>
  <c r="AD5" i="5"/>
  <c r="I34" i="7"/>
  <c r="T34" i="5"/>
  <c r="AD34" i="5"/>
  <c r="M47" i="7"/>
  <c r="U47" i="5"/>
  <c r="M40" i="7"/>
  <c r="U40" i="5"/>
  <c r="AC12" i="5"/>
  <c r="AE8" i="5"/>
  <c r="AC23" i="5"/>
  <c r="AE23" i="5"/>
  <c r="AE35" i="5"/>
  <c r="AC8" i="5"/>
  <c r="AC35" i="5"/>
  <c r="AE18" i="5"/>
  <c r="AB12" i="5"/>
  <c r="AB35" i="5"/>
  <c r="AE27" i="5"/>
  <c r="AB18" i="5"/>
  <c r="AC4" i="5"/>
  <c r="AE16" i="5"/>
  <c r="AE4" i="5"/>
  <c r="AC18" i="5"/>
  <c r="AB27" i="5"/>
  <c r="AB4" i="5"/>
  <c r="AE11" i="5"/>
  <c r="AC27" i="5"/>
  <c r="AB7" i="5"/>
  <c r="AB23" i="5"/>
  <c r="AB11" i="5"/>
  <c r="AC7" i="5"/>
  <c r="AB16" i="5"/>
  <c r="AC16" i="5"/>
  <c r="AE7" i="5"/>
  <c r="AB8" i="5"/>
  <c r="Y12" i="5"/>
  <c r="E10" i="7"/>
  <c r="X4" i="5"/>
  <c r="N29" i="7"/>
  <c r="E41" i="7"/>
  <c r="B41" i="7"/>
  <c r="K41" i="7"/>
  <c r="K38" i="7"/>
  <c r="E22" i="7"/>
  <c r="K3" i="7"/>
  <c r="B3" i="7"/>
  <c r="Y27" i="5"/>
  <c r="N28" i="7"/>
  <c r="K34" i="7"/>
  <c r="B20" i="7"/>
  <c r="B6" i="7"/>
  <c r="AD6" i="5"/>
  <c r="K14" i="7"/>
  <c r="B44" i="7"/>
  <c r="Z4" i="5"/>
  <c r="W4" i="5"/>
  <c r="N43" i="7"/>
  <c r="B28" i="7"/>
  <c r="Z27" i="5"/>
  <c r="E39" i="7"/>
  <c r="E2" i="7"/>
  <c r="B46" i="7"/>
  <c r="E40" i="7"/>
  <c r="X12" i="5"/>
  <c r="E31" i="7"/>
  <c r="K31" i="7"/>
  <c r="K24" i="7"/>
  <c r="Y8" i="5"/>
  <c r="B39" i="7"/>
  <c r="B43" i="7"/>
  <c r="B17" i="7"/>
  <c r="B13" i="7"/>
  <c r="N39" i="7"/>
  <c r="B45" i="7"/>
  <c r="N6" i="7"/>
  <c r="E33" i="7"/>
  <c r="E15" i="7"/>
  <c r="K22" i="7"/>
  <c r="W16" i="5"/>
  <c r="K2" i="7"/>
  <c r="N32" i="7"/>
  <c r="E13" i="7"/>
  <c r="W23" i="5"/>
  <c r="K32" i="7"/>
  <c r="E21" i="7"/>
  <c r="K28" i="7"/>
  <c r="N36" i="7"/>
  <c r="B33" i="7"/>
  <c r="B38" i="7"/>
  <c r="E3" i="7"/>
  <c r="N30" i="7"/>
  <c r="Y7" i="5"/>
  <c r="B30" i="7"/>
  <c r="K20" i="7"/>
  <c r="E14" i="7"/>
  <c r="Z16" i="5"/>
  <c r="E37" i="7"/>
  <c r="B24" i="7"/>
  <c r="N5" i="7"/>
  <c r="K33" i="7"/>
  <c r="Z7" i="5"/>
  <c r="K45" i="7"/>
  <c r="K29" i="7"/>
  <c r="AD21" i="5"/>
  <c r="N46" i="7"/>
  <c r="E30" i="7"/>
  <c r="E46" i="7"/>
  <c r="N44" i="7"/>
  <c r="K6" i="7"/>
  <c r="K44" i="7"/>
  <c r="Z8" i="5"/>
  <c r="N34" i="7"/>
  <c r="N19" i="7"/>
  <c r="K26" i="7"/>
  <c r="E24" i="7"/>
  <c r="K5" i="7"/>
  <c r="B31" i="7"/>
  <c r="B36" i="7"/>
  <c r="X35" i="5"/>
  <c r="X18" i="5"/>
  <c r="K46" i="7"/>
  <c r="E20" i="7"/>
  <c r="B40" i="7"/>
  <c r="E25" i="7"/>
  <c r="AD25" i="5"/>
  <c r="E6" i="7"/>
  <c r="B14" i="7"/>
  <c r="B42" i="7"/>
  <c r="X8" i="5"/>
  <c r="E5" i="7"/>
  <c r="E36" i="7"/>
  <c r="K15" i="7"/>
  <c r="E32" i="7"/>
  <c r="E17" i="7"/>
  <c r="X23" i="5"/>
  <c r="AD2" i="5"/>
  <c r="AD38" i="5"/>
  <c r="K25" i="7"/>
  <c r="N21" i="7"/>
  <c r="AD17" i="5"/>
  <c r="K43" i="7"/>
  <c r="N14" i="7"/>
  <c r="K21" i="7"/>
  <c r="AD37" i="5"/>
  <c r="Z35" i="5"/>
  <c r="W12" i="5"/>
  <c r="Y4" i="5"/>
  <c r="E34" i="7"/>
  <c r="K30" i="7"/>
  <c r="B25" i="7"/>
  <c r="E44" i="7"/>
  <c r="E42" i="7"/>
  <c r="W18" i="5"/>
  <c r="W11" i="5"/>
  <c r="K19" i="7"/>
  <c r="B26" i="7"/>
  <c r="B5" i="7"/>
  <c r="W27" i="5"/>
  <c r="AD29" i="5"/>
  <c r="K39" i="7"/>
  <c r="AD45" i="5"/>
  <c r="E9" i="7"/>
  <c r="Z11" i="5"/>
  <c r="B15" i="7"/>
  <c r="AD13" i="5"/>
  <c r="B32" i="7"/>
  <c r="N3" i="7"/>
  <c r="X11" i="5"/>
  <c r="AD47" i="5"/>
  <c r="E43" i="7"/>
  <c r="B2" i="7"/>
  <c r="E45" i="7"/>
  <c r="B9" i="7"/>
  <c r="W35" i="5"/>
  <c r="Z12" i="5"/>
  <c r="N38" i="7"/>
  <c r="B37" i="7"/>
  <c r="B34" i="7"/>
  <c r="K40" i="7"/>
  <c r="W7" i="5"/>
  <c r="W8" i="5"/>
  <c r="Y16" i="5"/>
  <c r="B19" i="7"/>
  <c r="E28" i="7"/>
  <c r="Y35" i="5"/>
  <c r="E29" i="7"/>
  <c r="N42" i="7"/>
  <c r="X7" i="5"/>
  <c r="B10" i="7"/>
  <c r="E47" i="7"/>
  <c r="B47" i="7"/>
  <c r="Z18" i="5"/>
  <c r="N45" i="7"/>
  <c r="K37" i="7"/>
  <c r="K10" i="7"/>
  <c r="K17" i="7"/>
  <c r="K47" i="7"/>
  <c r="Y18" i="5"/>
  <c r="K9" i="7"/>
  <c r="B21" i="7"/>
  <c r="N41" i="7"/>
  <c r="B22" i="7"/>
  <c r="X16" i="5"/>
  <c r="Z23" i="5"/>
  <c r="AD40" i="5"/>
  <c r="K42" i="7"/>
  <c r="Y11" i="5"/>
  <c r="Y23" i="5"/>
  <c r="E19" i="7"/>
  <c r="E26" i="7"/>
  <c r="K36" i="7"/>
  <c r="X27" i="5"/>
  <c r="B29" i="7"/>
  <c r="AC28" i="5"/>
  <c r="X2" i="5"/>
  <c r="AE26" i="5"/>
  <c r="AE9" i="5"/>
  <c r="AC6" i="5"/>
  <c r="AE36" i="5"/>
  <c r="AE39" i="5"/>
  <c r="AC25" i="5"/>
  <c r="AE17" i="5"/>
  <c r="AC17" i="5"/>
  <c r="AE19" i="5"/>
  <c r="AE37" i="5"/>
  <c r="AC29" i="5"/>
  <c r="AE47" i="5"/>
  <c r="AC19" i="5"/>
  <c r="AC47" i="5"/>
  <c r="AC38" i="5"/>
  <c r="AC20" i="5"/>
  <c r="AE44" i="5"/>
  <c r="AC26" i="5"/>
  <c r="AE21" i="5"/>
  <c r="AE28" i="5"/>
  <c r="AE2" i="5"/>
  <c r="AC39" i="5"/>
  <c r="AB24" i="5"/>
  <c r="AB33" i="5"/>
  <c r="AC44" i="5"/>
  <c r="AE13" i="5"/>
  <c r="AE40" i="5"/>
  <c r="AC43" i="5"/>
  <c r="AE25" i="5"/>
  <c r="AC36" i="5"/>
  <c r="AE5" i="5"/>
  <c r="AE6" i="5"/>
  <c r="AE33" i="5"/>
  <c r="AC21" i="5"/>
  <c r="AB36" i="5"/>
  <c r="AB25" i="5"/>
  <c r="AB41" i="5"/>
  <c r="AC33" i="5"/>
  <c r="AE14" i="5"/>
  <c r="AB19" i="5"/>
  <c r="AB32" i="5"/>
  <c r="AB31" i="5"/>
  <c r="AB34" i="5"/>
  <c r="AB44" i="5"/>
  <c r="AB29" i="5"/>
  <c r="AB3" i="5"/>
  <c r="AC5" i="5"/>
  <c r="AC24" i="5"/>
  <c r="AC14" i="5"/>
  <c r="AE32" i="5"/>
  <c r="AC40" i="5"/>
  <c r="AC22" i="5"/>
  <c r="AB6" i="5"/>
  <c r="AB39" i="5"/>
  <c r="AB47" i="5"/>
  <c r="AE3" i="5"/>
  <c r="AC32" i="5"/>
  <c r="AC46" i="5"/>
  <c r="AC3" i="5"/>
  <c r="AC10" i="5"/>
  <c r="AB46" i="5"/>
  <c r="AB17" i="5"/>
  <c r="AE42" i="5"/>
  <c r="AE46" i="5"/>
  <c r="AE29" i="5"/>
  <c r="AE20" i="5"/>
  <c r="AE22" i="5"/>
  <c r="AE24" i="5"/>
  <c r="AE38" i="5"/>
  <c r="AB13" i="5"/>
  <c r="AB26" i="5"/>
  <c r="AB9" i="5"/>
  <c r="AC30" i="5"/>
  <c r="AC2" i="5"/>
  <c r="AE34" i="5"/>
  <c r="AB14" i="5"/>
  <c r="AB42" i="5"/>
  <c r="AC9" i="5"/>
  <c r="AE30" i="5"/>
  <c r="AE45" i="5"/>
  <c r="AE31" i="5"/>
  <c r="AE41" i="5"/>
  <c r="AB22" i="5"/>
  <c r="AB5" i="5"/>
  <c r="AB40" i="5"/>
  <c r="AB45" i="5"/>
  <c r="AE43" i="5"/>
  <c r="AE15" i="5"/>
  <c r="AC37" i="5"/>
  <c r="AC13" i="5"/>
  <c r="AC15" i="5"/>
  <c r="AB38" i="5"/>
  <c r="AB21" i="5"/>
  <c r="AB15" i="5"/>
  <c r="AB37" i="5"/>
  <c r="AC45" i="5"/>
  <c r="AC34" i="5"/>
  <c r="AC31" i="5"/>
  <c r="AB2" i="5"/>
  <c r="AB28" i="5"/>
  <c r="AB30" i="5"/>
  <c r="AB10" i="5"/>
  <c r="AE10" i="5"/>
  <c r="AC42" i="5"/>
  <c r="AC41" i="5"/>
  <c r="AB43" i="5"/>
  <c r="AB20" i="5"/>
  <c r="W2" i="5"/>
  <c r="Y28" i="5"/>
  <c r="W25" i="5"/>
  <c r="Y22" i="5"/>
  <c r="Y34" i="5"/>
  <c r="Z44" i="5"/>
  <c r="X30" i="5"/>
  <c r="Y3" i="5"/>
  <c r="Z2" i="5"/>
  <c r="X33" i="5"/>
  <c r="W39" i="5"/>
  <c r="X40" i="5"/>
  <c r="Z34" i="5"/>
  <c r="X22" i="5"/>
  <c r="W15" i="5"/>
  <c r="X5" i="5"/>
  <c r="W14" i="5"/>
  <c r="Z31" i="5"/>
  <c r="Y36" i="5"/>
  <c r="W6" i="5"/>
  <c r="Y38" i="5"/>
  <c r="Y2" i="5"/>
  <c r="Z15" i="5"/>
  <c r="Z36" i="5"/>
  <c r="X26" i="5"/>
  <c r="Z42" i="5"/>
  <c r="Y30" i="5"/>
  <c r="Z10" i="5"/>
  <c r="X29" i="5"/>
  <c r="Y24" i="5"/>
  <c r="Z19" i="5"/>
  <c r="Z30" i="5"/>
  <c r="Z21" i="5"/>
  <c r="Y44" i="5"/>
  <c r="Y14" i="5"/>
  <c r="X14" i="5"/>
  <c r="X13" i="5"/>
  <c r="W45" i="5"/>
  <c r="W17" i="5"/>
  <c r="Y39" i="5"/>
  <c r="W46" i="5"/>
  <c r="W3" i="5"/>
  <c r="Z38" i="5"/>
  <c r="Z43" i="5"/>
  <c r="Z25" i="5"/>
  <c r="X17" i="5"/>
  <c r="W42" i="5"/>
  <c r="X6" i="5"/>
  <c r="W40" i="5"/>
  <c r="Z29" i="5"/>
  <c r="X37" i="5"/>
  <c r="W38" i="5"/>
  <c r="Z28" i="5"/>
  <c r="X31" i="5"/>
  <c r="Y43" i="5"/>
  <c r="W36" i="5"/>
  <c r="Z6" i="5"/>
  <c r="X46" i="5"/>
  <c r="Z20" i="5"/>
  <c r="Y42" i="5"/>
  <c r="X15" i="5"/>
  <c r="W13" i="5"/>
  <c r="Y26" i="5"/>
  <c r="Z3" i="5"/>
  <c r="Z41" i="5"/>
  <c r="W10" i="5"/>
  <c r="Y5" i="5"/>
  <c r="Z9" i="5"/>
  <c r="X43" i="5"/>
  <c r="W34" i="5"/>
  <c r="Y9" i="5"/>
  <c r="Z5" i="5"/>
  <c r="Z40" i="5"/>
  <c r="W37" i="5"/>
  <c r="W9" i="5"/>
  <c r="W32" i="5"/>
  <c r="X9" i="5"/>
  <c r="Y29" i="5"/>
  <c r="Y32" i="5"/>
  <c r="X42" i="5"/>
  <c r="X38" i="5"/>
  <c r="Y17" i="5"/>
  <c r="X32" i="5"/>
  <c r="Y25" i="5"/>
  <c r="X20" i="5"/>
  <c r="Z45" i="5"/>
  <c r="Z33" i="5"/>
  <c r="W24" i="5"/>
  <c r="X3" i="5"/>
  <c r="X21" i="5"/>
  <c r="Z32" i="5"/>
  <c r="X39" i="5"/>
  <c r="W28" i="5"/>
  <c r="Z14" i="5"/>
  <c r="W22" i="5"/>
  <c r="Z17" i="5"/>
  <c r="Z13" i="5"/>
  <c r="X45" i="5"/>
  <c r="Z39" i="5"/>
  <c r="W29" i="5"/>
  <c r="X19" i="5"/>
  <c r="X34" i="5"/>
  <c r="Y37" i="5"/>
  <c r="Z47" i="5"/>
  <c r="W19" i="5"/>
  <c r="Y20" i="5"/>
  <c r="Y46" i="5"/>
  <c r="Y31" i="5"/>
  <c r="W31" i="5"/>
  <c r="X24" i="5"/>
  <c r="Z26" i="5"/>
  <c r="Y21" i="5"/>
  <c r="W30" i="5"/>
  <c r="Z22" i="5"/>
  <c r="Y41" i="5"/>
  <c r="W43" i="5"/>
  <c r="W20" i="5"/>
  <c r="W41" i="5"/>
  <c r="X41" i="5"/>
  <c r="X10" i="5"/>
  <c r="W47" i="5"/>
  <c r="Y19" i="5"/>
  <c r="Y33" i="5"/>
  <c r="Y40" i="5"/>
  <c r="Z37" i="5"/>
  <c r="X47" i="5"/>
  <c r="X28" i="5"/>
  <c r="W21" i="5"/>
  <c r="Y47" i="5"/>
  <c r="Y15" i="5"/>
  <c r="Y13" i="5"/>
  <c r="Y10" i="5"/>
  <c r="Y45" i="5"/>
  <c r="W5" i="5"/>
  <c r="W26" i="5"/>
  <c r="X44" i="5"/>
  <c r="X36" i="5"/>
  <c r="X25" i="5"/>
  <c r="Z46" i="5"/>
  <c r="W33" i="5"/>
  <c r="Z24" i="5"/>
  <c r="W44" i="5"/>
  <c r="Y6" i="5"/>
</calcChain>
</file>

<file path=xl/sharedStrings.xml><?xml version="1.0" encoding="utf-8"?>
<sst xmlns="http://schemas.openxmlformats.org/spreadsheetml/2006/main" count="256" uniqueCount="132">
  <si>
    <t>Undetermined</t>
  </si>
  <si>
    <t>count</t>
  </si>
  <si>
    <t>mRNA (mouse)</t>
  </si>
  <si>
    <t>NR3C1</t>
  </si>
  <si>
    <t>ACTB</t>
  </si>
  <si>
    <t>B2M</t>
  </si>
  <si>
    <t>GAPDH</t>
  </si>
  <si>
    <t>HPRT1</t>
  </si>
  <si>
    <t>RPLP0</t>
  </si>
  <si>
    <t>RTC</t>
  </si>
  <si>
    <t>PPC</t>
  </si>
  <si>
    <t>cutoff 36</t>
  </si>
  <si>
    <t>EndCtrl avg</t>
  </si>
  <si>
    <t>calibrator 2</t>
  </si>
  <si>
    <t>global mean</t>
  </si>
  <si>
    <t>BCL6</t>
  </si>
  <si>
    <t>C3</t>
  </si>
  <si>
    <t>C3AR1</t>
  </si>
  <si>
    <t>CCL11</t>
  </si>
  <si>
    <t>CCL13</t>
  </si>
  <si>
    <t>CCL16</t>
  </si>
  <si>
    <t>CCL17</t>
  </si>
  <si>
    <t>CCL19</t>
  </si>
  <si>
    <t>CCL2</t>
  </si>
  <si>
    <t>CCL21</t>
  </si>
  <si>
    <t>CCL22</t>
  </si>
  <si>
    <t>CCL23</t>
  </si>
  <si>
    <t>CCL24</t>
  </si>
  <si>
    <t>CCL3</t>
  </si>
  <si>
    <t>CCL4</t>
  </si>
  <si>
    <t>CCL5</t>
  </si>
  <si>
    <t>CCL7</t>
  </si>
  <si>
    <t>CCL8</t>
  </si>
  <si>
    <t>CCR1</t>
  </si>
  <si>
    <t>CCR2</t>
  </si>
  <si>
    <t>CCR3</t>
  </si>
  <si>
    <t>CCR4</t>
  </si>
  <si>
    <t>CCR7</t>
  </si>
  <si>
    <t>CD14</t>
  </si>
  <si>
    <t>CD40</t>
  </si>
  <si>
    <t>CD40LG</t>
  </si>
  <si>
    <t>CEBPB</t>
  </si>
  <si>
    <t>CRP</t>
  </si>
  <si>
    <t>CSF1</t>
  </si>
  <si>
    <t>CXCL1</t>
  </si>
  <si>
    <t>CXCL10</t>
  </si>
  <si>
    <t>CXCL2</t>
  </si>
  <si>
    <t>CXCL3</t>
  </si>
  <si>
    <t>CXCL5</t>
  </si>
  <si>
    <t>CXCL6</t>
  </si>
  <si>
    <t>CXCL9</t>
  </si>
  <si>
    <t>CXCR1</t>
  </si>
  <si>
    <t>CXCR2</t>
  </si>
  <si>
    <t>CXCR4</t>
  </si>
  <si>
    <t>FASLG</t>
  </si>
  <si>
    <t>FOS</t>
  </si>
  <si>
    <t>IFNG</t>
  </si>
  <si>
    <t>IL10</t>
  </si>
  <si>
    <t>IL10RB</t>
  </si>
  <si>
    <t>IL15</t>
  </si>
  <si>
    <t>IL17A</t>
  </si>
  <si>
    <t>IL18</t>
  </si>
  <si>
    <t>IL1A</t>
  </si>
  <si>
    <t>IL1B</t>
  </si>
  <si>
    <t>IL1R1</t>
  </si>
  <si>
    <t>IL1RAP</t>
  </si>
  <si>
    <t>IL1RN</t>
  </si>
  <si>
    <t>IL22</t>
  </si>
  <si>
    <t>IL23A</t>
  </si>
  <si>
    <t>IL23R</t>
  </si>
  <si>
    <t>IL5</t>
  </si>
  <si>
    <t>IL6</t>
  </si>
  <si>
    <t>IL6R</t>
  </si>
  <si>
    <t>CXCL8</t>
  </si>
  <si>
    <t>IL9</t>
  </si>
  <si>
    <t>ITGB2</t>
  </si>
  <si>
    <t>KNG1</t>
  </si>
  <si>
    <t>LTA</t>
  </si>
  <si>
    <t>LTB</t>
  </si>
  <si>
    <t>LY96</t>
  </si>
  <si>
    <t>MYD88</t>
  </si>
  <si>
    <t>NFKB1</t>
  </si>
  <si>
    <t>NOS2</t>
  </si>
  <si>
    <t>PTGS2</t>
  </si>
  <si>
    <t>RIPK2</t>
  </si>
  <si>
    <t>SELE</t>
  </si>
  <si>
    <t>TIRAP</t>
  </si>
  <si>
    <t>TLR1</t>
  </si>
  <si>
    <t>TLR2</t>
  </si>
  <si>
    <t>TLR3</t>
  </si>
  <si>
    <t>TLR4</t>
  </si>
  <si>
    <t>TLR5</t>
  </si>
  <si>
    <t>TLR6</t>
  </si>
  <si>
    <t>TLR7</t>
  </si>
  <si>
    <t>TLR9</t>
  </si>
  <si>
    <t>TNF</t>
  </si>
  <si>
    <t>TNFSF14</t>
  </si>
  <si>
    <t>TOLLIP</t>
  </si>
  <si>
    <t>HGDC</t>
  </si>
  <si>
    <t>Filtered Air Male</t>
  </si>
  <si>
    <t>Ozone Male</t>
  </si>
  <si>
    <t>Filtered Air Female</t>
  </si>
  <si>
    <t>Ozone Female</t>
  </si>
  <si>
    <t>Average MFA</t>
  </si>
  <si>
    <t>Average MO3</t>
  </si>
  <si>
    <t>Average FFA</t>
  </si>
  <si>
    <t>Average FO3</t>
  </si>
  <si>
    <t>Genes removed from analysis due to low expression in all groups</t>
  </si>
  <si>
    <t>logFC MFA</t>
  </si>
  <si>
    <t>logFC MO3</t>
  </si>
  <si>
    <t>logFC FFA</t>
  </si>
  <si>
    <t>logFC FO3</t>
  </si>
  <si>
    <t>Male FA vs O3</t>
  </si>
  <si>
    <t>gene</t>
  </si>
  <si>
    <t>logFC</t>
  </si>
  <si>
    <t>FC</t>
  </si>
  <si>
    <t>P.Value</t>
  </si>
  <si>
    <t>FDR</t>
  </si>
  <si>
    <t>2-1</t>
  </si>
  <si>
    <t>Female FA vs O3</t>
  </si>
  <si>
    <t>FA vs O3</t>
  </si>
  <si>
    <t>Male FA vs Female FA</t>
  </si>
  <si>
    <t>FDR &lt; 0.15</t>
  </si>
  <si>
    <t>skew</t>
  </si>
  <si>
    <t>kurtosis</t>
  </si>
  <si>
    <t>JB</t>
  </si>
  <si>
    <t>p-value</t>
  </si>
  <si>
    <t>Male O3 vs Female O3</t>
  </si>
  <si>
    <t>Male FA</t>
  </si>
  <si>
    <t>Male O3</t>
  </si>
  <si>
    <t>Female FA</t>
  </si>
  <si>
    <t>Female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</si>
</sst>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8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B050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2" borderId="0" xfId="0" applyFill="1"/>
    <xf numFmtId="0" fontId="0" fillId="0" borderId="1" xfId="0" applyBorder="1"/>
    <xf numFmtId="0" fontId="3" fillId="3" borderId="1" xfId="0" applyFont="1" applyFill="1" applyBorder="1"/>
    <xf numFmtId="0" fontId="3" fillId="3" borderId="0" xfId="0" applyFont="1" applyFill="1"/>
    <xf numFmtId="164" fontId="0" fillId="0" borderId="1" xfId="0" applyNumberFormat="1" applyBorder="1"/>
    <xf numFmtId="164" fontId="3" fillId="3" borderId="1" xfId="0" applyNumberFormat="1" applyFont="1" applyFill="1" applyBorder="1"/>
    <xf numFmtId="0" fontId="4" fillId="0" borderId="0" xfId="0" applyFont="1"/>
    <xf numFmtId="0" fontId="4" fillId="0" borderId="1" xfId="0" applyFont="1" applyBorder="1"/>
    <xf numFmtId="0" fontId="5" fillId="0" borderId="2" xfId="1" applyFont="1" applyBorder="1"/>
    <xf numFmtId="0" fontId="0" fillId="0" borderId="0" xfId="0" applyFill="1"/>
    <xf numFmtId="0" fontId="0" fillId="0" borderId="1" xfId="0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0" fillId="0" borderId="0" xfId="0" quotePrefix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1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2" fontId="7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8239B654-F456-4107-846E-DB57B9CB6DFF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IL-1</a:t>
            </a:r>
            <a:r>
              <a:rPr lang="en-US" sz="1400" b="0" i="0" u="none" strike="noStrike" baseline="0">
                <a:effectLst/>
              </a:rPr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graphs!$B$1:$E$1</c:f>
              <c:strCache>
                <c:ptCount val="4"/>
                <c:pt idx="0">
                  <c:v>Male FA</c:v>
                </c:pt>
                <c:pt idx="1">
                  <c:v>Male O3</c:v>
                </c:pt>
                <c:pt idx="2">
                  <c:v>Female FA</c:v>
                </c:pt>
                <c:pt idx="3">
                  <c:v>Female O3</c:v>
                </c:pt>
              </c:strCache>
            </c:strRef>
          </c:cat>
          <c:val>
            <c:numRef>
              <c:f>graphs!$B$6:$E$6</c:f>
              <c:numCache>
                <c:formatCode>General</c:formatCode>
                <c:ptCount val="4"/>
                <c:pt idx="0">
                  <c:v>0.90030713311205401</c:v>
                </c:pt>
                <c:pt idx="1">
                  <c:v>0.98036110591728776</c:v>
                </c:pt>
                <c:pt idx="2">
                  <c:v>0.92958423470090179</c:v>
                </c:pt>
                <c:pt idx="3">
                  <c:v>1.1112186008921037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F-44BA-A225-0FCEBEF84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273935"/>
        <c:axId val="1038264367"/>
      </c:barChart>
      <c:catAx>
        <c:axId val="10382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64367"/>
        <c:crosses val="autoZero"/>
        <c:auto val="1"/>
        <c:lblAlgn val="ctr"/>
        <c:lblOffset val="100"/>
        <c:noMultiLvlLbl val="0"/>
      </c:catAx>
      <c:valAx>
        <c:axId val="103826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27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graphs!$B$1:$E$1</c:f>
              <c:strCache>
                <c:ptCount val="4"/>
                <c:pt idx="0">
                  <c:v>Male FA</c:v>
                </c:pt>
                <c:pt idx="1">
                  <c:v>Male O3</c:v>
                </c:pt>
                <c:pt idx="2">
                  <c:v>Female FA</c:v>
                </c:pt>
                <c:pt idx="3">
                  <c:v>Female O3</c:v>
                </c:pt>
              </c:strCache>
            </c:strRef>
          </c:cat>
          <c:val>
            <c:numRef>
              <c:f>graphs!$B$13:$E$13</c:f>
              <c:numCache>
                <c:formatCode>General</c:formatCode>
                <c:ptCount val="4"/>
                <c:pt idx="0">
                  <c:v>1.0309496302696808</c:v>
                </c:pt>
                <c:pt idx="1">
                  <c:v>1.3800352865823167</c:v>
                </c:pt>
                <c:pt idx="2">
                  <c:v>4.4157059674404042</c:v>
                </c:pt>
                <c:pt idx="3">
                  <c:v>4.0889823391496396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75-4562-9C33-8AC9C3556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0444415"/>
        <c:axId val="1030442335"/>
      </c:barChart>
      <c:catAx>
        <c:axId val="103044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42335"/>
        <c:crosses val="autoZero"/>
        <c:auto val="1"/>
        <c:lblAlgn val="ctr"/>
        <c:lblOffset val="100"/>
        <c:noMultiLvlLbl val="0"/>
      </c:catAx>
      <c:valAx>
        <c:axId val="103044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4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graphs!$B$1:$E$1</c:f>
              <c:strCache>
                <c:ptCount val="4"/>
                <c:pt idx="0">
                  <c:v>Male FA</c:v>
                </c:pt>
                <c:pt idx="1">
                  <c:v>Male O3</c:v>
                </c:pt>
                <c:pt idx="2">
                  <c:v>Female FA</c:v>
                </c:pt>
                <c:pt idx="3">
                  <c:v>Female O3</c:v>
                </c:pt>
              </c:strCache>
            </c:strRef>
          </c:cat>
          <c:val>
            <c:numRef>
              <c:f>graphs!$B$19:$E$19</c:f>
              <c:numCache>
                <c:formatCode>General</c:formatCode>
                <c:ptCount val="4"/>
                <c:pt idx="0">
                  <c:v>1.4013768266264834</c:v>
                </c:pt>
                <c:pt idx="1">
                  <c:v>2.8989198789669133</c:v>
                </c:pt>
                <c:pt idx="2">
                  <c:v>1.0362314272953175</c:v>
                </c:pt>
                <c:pt idx="3">
                  <c:v>1.3439122906979837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6-410C-A2A8-64868D40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5954031"/>
        <c:axId val="1035949039"/>
      </c:barChart>
      <c:catAx>
        <c:axId val="103595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49039"/>
        <c:crosses val="autoZero"/>
        <c:auto val="1"/>
        <c:lblAlgn val="ctr"/>
        <c:lblOffset val="100"/>
        <c:noMultiLvlLbl val="0"/>
      </c:catAx>
      <c:valAx>
        <c:axId val="103594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95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538162</xdr:colOff>
      <xdr:row>0</xdr:row>
      <xdr:rowOff>0</xdr:rowOff>
    </xdr:from>
    <xdr:to>
      <xdr:col>24</xdr:col>
      <xdr:colOff>309562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4F6ABB-E12F-6E81-DF45-DD6E38D21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414337</xdr:colOff>
      <xdr:row>17</xdr:row>
      <xdr:rowOff>133350</xdr:rowOff>
    </xdr:from>
    <xdr:to>
      <xdr:col>16</xdr:col>
      <xdr:colOff>185737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5E64F-C50E-5806-11DC-3AF363B04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280987</xdr:colOff>
      <xdr:row>22</xdr:row>
      <xdr:rowOff>133350</xdr:rowOff>
    </xdr:from>
    <xdr:to>
      <xdr:col>8</xdr:col>
      <xdr:colOff>52387</xdr:colOff>
      <xdr:row>37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7ECCEB-7AAA-8A2C-34EE-3D5C7E01B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9"/>
  <sheetViews>
    <sheetView zoomScale="83" zoomScaleNormal="60" workbookViewId="0">
      <pane ySplit="1" topLeftCell="A29" activePane="bottomLeft" state="frozen"/>
      <selection pane="bottomLeft" activeCell="N65" sqref="N65"/>
    </sheetView>
  </sheetViews>
  <sheetFormatPr defaultColWidth="8.875" defaultRowHeight="14.25" x14ac:dyDescent="0.2"/>
  <cols>
    <col min="1" max="1" width="16.875" customWidth="1"/>
    <col min="2" max="3" width="14" bestFit="1" customWidth="1"/>
    <col min="4" max="4" width="13.625" bestFit="1" customWidth="1"/>
    <col min="5" max="7" width="12.625" bestFit="1" customWidth="1"/>
    <col min="8" max="8" width="14" bestFit="1" customWidth="1"/>
    <col min="9" max="11" width="12.625" bestFit="1" customWidth="1"/>
    <col min="12" max="13" width="12.625" customWidth="1"/>
    <col min="14" max="15" width="13.625" bestFit="1" customWidth="1"/>
    <col min="16" max="17" width="12.625" customWidth="1"/>
  </cols>
  <sheetData>
    <row r="1" spans="1:18" s="7" customFormat="1" ht="15" x14ac:dyDescent="0.25">
      <c r="A1" s="7" t="s">
        <v>2</v>
      </c>
      <c r="B1" s="8" t="s">
        <v>99</v>
      </c>
      <c r="C1" s="8" t="s">
        <v>99</v>
      </c>
      <c r="D1" s="8" t="s">
        <v>99</v>
      </c>
      <c r="E1" s="8" t="s">
        <v>99</v>
      </c>
      <c r="F1" s="8" t="s">
        <v>100</v>
      </c>
      <c r="G1" s="8" t="s">
        <v>100</v>
      </c>
      <c r="H1" s="8" t="s">
        <v>100</v>
      </c>
      <c r="I1" s="8" t="s">
        <v>100</v>
      </c>
      <c r="J1" s="8" t="s">
        <v>101</v>
      </c>
      <c r="K1" s="8" t="s">
        <v>101</v>
      </c>
      <c r="L1" s="8" t="s">
        <v>101</v>
      </c>
      <c r="M1" s="8" t="s">
        <v>101</v>
      </c>
      <c r="N1" s="8" t="s">
        <v>102</v>
      </c>
      <c r="O1" s="8" t="s">
        <v>102</v>
      </c>
      <c r="P1" s="8" t="s">
        <v>102</v>
      </c>
      <c r="Q1" s="8" t="s">
        <v>102</v>
      </c>
    </row>
    <row r="2" spans="1:18" ht="15" x14ac:dyDescent="0.25">
      <c r="A2" s="9" t="s">
        <v>15</v>
      </c>
      <c r="B2" s="5">
        <v>28.591463000000001</v>
      </c>
      <c r="C2" s="5">
        <v>28.399809000000001</v>
      </c>
      <c r="D2" s="5">
        <v>27.471886000000001</v>
      </c>
      <c r="E2" s="5">
        <v>27.516356999999999</v>
      </c>
      <c r="F2" s="5">
        <v>29.087586999999999</v>
      </c>
      <c r="G2" s="5">
        <v>28.89246</v>
      </c>
      <c r="H2" s="5">
        <v>36.649742000000003</v>
      </c>
      <c r="I2" s="5">
        <v>30.123524</v>
      </c>
      <c r="J2" s="5">
        <v>28.928913000000001</v>
      </c>
      <c r="K2" s="5">
        <v>28.764557</v>
      </c>
      <c r="L2" s="2">
        <v>28.244408</v>
      </c>
      <c r="M2" s="2">
        <v>27.74051</v>
      </c>
      <c r="N2" s="5">
        <v>28.962102999999999</v>
      </c>
      <c r="O2" s="5">
        <v>28.829160000000002</v>
      </c>
      <c r="P2" s="2">
        <v>30.103113</v>
      </c>
      <c r="Q2" s="2">
        <v>30.28877</v>
      </c>
      <c r="R2">
        <f>COUNTIF(B2:Q2, "&lt;34")</f>
        <v>15</v>
      </c>
    </row>
    <row r="3" spans="1:18" ht="15" x14ac:dyDescent="0.25">
      <c r="A3" s="9" t="s">
        <v>16</v>
      </c>
      <c r="B3" s="5">
        <v>26.0061</v>
      </c>
      <c r="C3" s="5">
        <v>25.874963999999999</v>
      </c>
      <c r="D3" s="5">
        <v>26.23076</v>
      </c>
      <c r="E3" s="5">
        <v>26.400815999999999</v>
      </c>
      <c r="F3" s="5">
        <v>27.532530000000001</v>
      </c>
      <c r="G3" s="5">
        <v>27.608678999999999</v>
      </c>
      <c r="H3" s="5">
        <v>35.205241999999998</v>
      </c>
      <c r="I3" s="5">
        <v>26.723068000000001</v>
      </c>
      <c r="J3" s="5">
        <v>26.836279000000001</v>
      </c>
      <c r="K3" s="5">
        <v>26.899972999999999</v>
      </c>
      <c r="L3" s="2">
        <v>24.449515999999999</v>
      </c>
      <c r="M3" s="2">
        <v>25.64376</v>
      </c>
      <c r="N3" s="5">
        <v>26.981375</v>
      </c>
      <c r="O3" s="5">
        <v>26.825513999999998</v>
      </c>
      <c r="P3" s="2">
        <v>28.809985999999999</v>
      </c>
      <c r="Q3" s="2">
        <v>26.833621999999998</v>
      </c>
      <c r="R3">
        <f t="shared" ref="R3:R49" si="0">COUNTIF(B3:Q3, "&lt;34")</f>
        <v>15</v>
      </c>
    </row>
    <row r="4" spans="1:18" ht="15" x14ac:dyDescent="0.25">
      <c r="A4" s="9" t="s">
        <v>17</v>
      </c>
      <c r="B4" s="5">
        <v>30.965363</v>
      </c>
      <c r="C4" s="5">
        <v>29.967495</v>
      </c>
      <c r="D4" s="5">
        <v>31.546022000000001</v>
      </c>
      <c r="E4" s="5">
        <v>31.817440000000001</v>
      </c>
      <c r="F4" s="5">
        <v>32.934049999999999</v>
      </c>
      <c r="G4" s="5">
        <v>32.962738000000002</v>
      </c>
      <c r="H4" s="5" t="s">
        <v>0</v>
      </c>
      <c r="I4" s="5">
        <v>31.864132000000001</v>
      </c>
      <c r="J4" s="5">
        <v>33.096449999999997</v>
      </c>
      <c r="K4" s="5">
        <v>34.322144000000002</v>
      </c>
      <c r="L4" s="2">
        <v>32.836697000000001</v>
      </c>
      <c r="M4" s="2">
        <v>32.025382999999998</v>
      </c>
      <c r="N4" s="5">
        <v>32.538809999999998</v>
      </c>
      <c r="O4" s="5">
        <v>33.701779999999999</v>
      </c>
      <c r="P4" s="2">
        <v>34.811534999999999</v>
      </c>
      <c r="Q4" s="2">
        <v>35.418148000000002</v>
      </c>
      <c r="R4">
        <f t="shared" si="0"/>
        <v>12</v>
      </c>
    </row>
    <row r="5" spans="1:18" ht="15" x14ac:dyDescent="0.25">
      <c r="A5" s="9" t="s">
        <v>28</v>
      </c>
      <c r="B5" s="5">
        <v>32.280895000000001</v>
      </c>
      <c r="C5" s="5">
        <v>32.863567000000003</v>
      </c>
      <c r="D5" s="5">
        <v>32.858176999999998</v>
      </c>
      <c r="E5" s="5">
        <v>32.911155999999998</v>
      </c>
      <c r="F5" s="5">
        <v>32.337063000000001</v>
      </c>
      <c r="G5" s="5">
        <v>32.017110000000002</v>
      </c>
      <c r="H5" s="5" t="s">
        <v>0</v>
      </c>
      <c r="I5" s="5">
        <v>33.751460000000002</v>
      </c>
      <c r="J5" s="5">
        <v>31.955853000000001</v>
      </c>
      <c r="K5" s="5">
        <v>31.368504999999999</v>
      </c>
      <c r="L5" s="2">
        <v>30.249248999999999</v>
      </c>
      <c r="M5" s="2">
        <v>29.877089000000002</v>
      </c>
      <c r="N5" s="5">
        <v>31.113952999999999</v>
      </c>
      <c r="O5" s="5">
        <v>31.490379999999998</v>
      </c>
      <c r="P5" s="2">
        <v>33.76623</v>
      </c>
      <c r="Q5" s="2">
        <v>32.699097000000002</v>
      </c>
      <c r="R5">
        <f t="shared" si="0"/>
        <v>15</v>
      </c>
    </row>
    <row r="6" spans="1:18" ht="15" x14ac:dyDescent="0.25">
      <c r="A6" s="9" t="s">
        <v>29</v>
      </c>
      <c r="B6" s="5">
        <v>31.433669999999999</v>
      </c>
      <c r="C6" s="5">
        <v>32.486550000000001</v>
      </c>
      <c r="D6" s="5">
        <v>31.396833000000001</v>
      </c>
      <c r="E6" s="5">
        <v>30.971632</v>
      </c>
      <c r="F6" s="5">
        <v>31.124383999999999</v>
      </c>
      <c r="G6" s="5">
        <v>30.168424999999999</v>
      </c>
      <c r="H6" s="5">
        <v>34.125335999999997</v>
      </c>
      <c r="I6" s="5">
        <v>31.421227999999999</v>
      </c>
      <c r="J6" s="5">
        <v>31.747406000000002</v>
      </c>
      <c r="K6" s="5">
        <v>32.155166999999999</v>
      </c>
      <c r="L6" s="2">
        <v>29.640689999999999</v>
      </c>
      <c r="M6" s="2">
        <v>30.948554999999999</v>
      </c>
      <c r="N6" s="5">
        <v>31.309849</v>
      </c>
      <c r="O6" s="5">
        <v>31.438535999999999</v>
      </c>
      <c r="P6" s="2">
        <v>32.428339999999999</v>
      </c>
      <c r="Q6" s="2">
        <v>31.389209999999999</v>
      </c>
      <c r="R6">
        <f t="shared" si="0"/>
        <v>15</v>
      </c>
    </row>
    <row r="7" spans="1:18" ht="15" x14ac:dyDescent="0.25">
      <c r="A7" s="9" t="s">
        <v>30</v>
      </c>
      <c r="B7" s="5">
        <v>33.700806</v>
      </c>
      <c r="C7" s="5">
        <v>33.813380000000002</v>
      </c>
      <c r="D7" s="5">
        <v>31.569783999999999</v>
      </c>
      <c r="E7" s="5">
        <v>32.103023999999998</v>
      </c>
      <c r="F7" s="5">
        <v>32.486640000000001</v>
      </c>
      <c r="G7" s="5">
        <v>32.131762999999999</v>
      </c>
      <c r="H7" s="5" t="s">
        <v>0</v>
      </c>
      <c r="I7" s="5" t="s">
        <v>0</v>
      </c>
      <c r="J7" s="5">
        <v>31.56456</v>
      </c>
      <c r="K7" s="5">
        <v>31.694838000000001</v>
      </c>
      <c r="L7" s="2">
        <v>32.196159999999999</v>
      </c>
      <c r="M7" s="2">
        <v>30.164238000000001</v>
      </c>
      <c r="N7" s="5">
        <v>33.311053999999999</v>
      </c>
      <c r="O7" s="5">
        <v>32.337440000000001</v>
      </c>
      <c r="P7" s="2">
        <v>32.954639999999998</v>
      </c>
      <c r="Q7" s="2">
        <v>36.544246999999999</v>
      </c>
      <c r="R7">
        <f t="shared" si="0"/>
        <v>13</v>
      </c>
    </row>
    <row r="8" spans="1:18" ht="15" x14ac:dyDescent="0.25">
      <c r="A8" s="9" t="s">
        <v>38</v>
      </c>
      <c r="B8" s="5">
        <v>31.835498999999999</v>
      </c>
      <c r="C8" s="5">
        <v>31.535678999999998</v>
      </c>
      <c r="D8" s="5">
        <v>30.986060999999999</v>
      </c>
      <c r="E8" s="5">
        <v>31.341085</v>
      </c>
      <c r="F8" s="5">
        <v>32.678600000000003</v>
      </c>
      <c r="G8" s="5">
        <v>32.818309999999997</v>
      </c>
      <c r="H8" s="5">
        <v>36.624589999999998</v>
      </c>
      <c r="I8" s="5">
        <v>34.085850000000001</v>
      </c>
      <c r="J8" s="5">
        <v>29.984898000000001</v>
      </c>
      <c r="K8" s="5">
        <v>30.392513000000001</v>
      </c>
      <c r="L8" s="2">
        <v>29.988973999999999</v>
      </c>
      <c r="M8" s="2">
        <v>28.864979999999999</v>
      </c>
      <c r="N8" s="5">
        <v>30.810911000000001</v>
      </c>
      <c r="O8" s="5">
        <v>30.828415</v>
      </c>
      <c r="P8" s="2">
        <v>31.871297999999999</v>
      </c>
      <c r="Q8" s="2">
        <v>32.928116000000003</v>
      </c>
      <c r="R8">
        <f t="shared" si="0"/>
        <v>14</v>
      </c>
    </row>
    <row r="9" spans="1:18" ht="15" x14ac:dyDescent="0.25">
      <c r="A9" s="9" t="s">
        <v>39</v>
      </c>
      <c r="B9" s="5">
        <v>29.541357000000001</v>
      </c>
      <c r="C9" s="5">
        <v>29.725618000000001</v>
      </c>
      <c r="D9" s="5">
        <v>28.879367999999999</v>
      </c>
      <c r="E9" s="5">
        <v>29.056380000000001</v>
      </c>
      <c r="F9" s="5">
        <v>29.968636</v>
      </c>
      <c r="G9" s="5">
        <v>30.582647000000001</v>
      </c>
      <c r="H9" s="5">
        <v>35.970295</v>
      </c>
      <c r="I9" s="5">
        <v>30.808461999999999</v>
      </c>
      <c r="J9" s="5">
        <v>29.46951</v>
      </c>
      <c r="K9" s="5">
        <v>28.939717999999999</v>
      </c>
      <c r="L9" s="2">
        <v>28.119627000000001</v>
      </c>
      <c r="M9" s="2">
        <v>28.283625000000001</v>
      </c>
      <c r="N9" s="5">
        <v>28.955309</v>
      </c>
      <c r="O9" s="5">
        <v>29.517123999999999</v>
      </c>
      <c r="P9" s="2">
        <v>30.671202000000001</v>
      </c>
      <c r="Q9" s="2">
        <v>30.254905999999998</v>
      </c>
      <c r="R9">
        <f t="shared" si="0"/>
        <v>15</v>
      </c>
    </row>
    <row r="10" spans="1:18" ht="15" x14ac:dyDescent="0.25">
      <c r="A10" s="9" t="s">
        <v>41</v>
      </c>
      <c r="B10" s="5">
        <v>27.370705000000001</v>
      </c>
      <c r="C10" s="5">
        <v>27.118103000000001</v>
      </c>
      <c r="D10" s="5">
        <v>25.465707999999999</v>
      </c>
      <c r="E10" s="5">
        <v>25.634436000000001</v>
      </c>
      <c r="F10" s="5">
        <v>26.897959</v>
      </c>
      <c r="G10" s="5">
        <v>26.866244999999999</v>
      </c>
      <c r="H10" s="5">
        <v>36.80236</v>
      </c>
      <c r="I10" s="5">
        <v>28.104433</v>
      </c>
      <c r="J10" s="5">
        <v>27.856307999999999</v>
      </c>
      <c r="K10" s="5">
        <v>27.650406</v>
      </c>
      <c r="L10" s="2">
        <v>26.143995</v>
      </c>
      <c r="M10" s="2">
        <v>25.768553000000001</v>
      </c>
      <c r="N10" s="5">
        <v>27.248545</v>
      </c>
      <c r="O10" s="5">
        <v>26.323864</v>
      </c>
      <c r="P10" s="2">
        <v>29.964632000000002</v>
      </c>
      <c r="Q10" s="2">
        <v>27.836233</v>
      </c>
      <c r="R10">
        <f t="shared" si="0"/>
        <v>15</v>
      </c>
    </row>
    <row r="11" spans="1:18" ht="15" x14ac:dyDescent="0.25">
      <c r="A11" s="9" t="s">
        <v>43</v>
      </c>
      <c r="B11" s="5">
        <v>28.831769999999999</v>
      </c>
      <c r="C11" s="5">
        <v>28.128698</v>
      </c>
      <c r="D11" s="5">
        <v>27.600097999999999</v>
      </c>
      <c r="E11" s="5">
        <v>27.706054999999999</v>
      </c>
      <c r="F11" s="5">
        <v>28.763058000000001</v>
      </c>
      <c r="G11" s="5">
        <v>28.547718</v>
      </c>
      <c r="H11" s="5">
        <v>36.788254000000002</v>
      </c>
      <c r="I11" s="5">
        <v>29.366465000000002</v>
      </c>
      <c r="J11" s="5">
        <v>29.790365000000001</v>
      </c>
      <c r="K11" s="5">
        <v>29.450189999999999</v>
      </c>
      <c r="L11" s="2">
        <v>27.83511</v>
      </c>
      <c r="M11" s="2">
        <v>28.969465</v>
      </c>
      <c r="N11" s="5">
        <v>29.022293000000001</v>
      </c>
      <c r="O11" s="5">
        <v>29.411633999999999</v>
      </c>
      <c r="P11" s="2">
        <v>30.61955</v>
      </c>
      <c r="Q11" s="2">
        <v>30.004297000000001</v>
      </c>
      <c r="R11">
        <f t="shared" si="0"/>
        <v>15</v>
      </c>
    </row>
    <row r="12" spans="1:18" ht="15" x14ac:dyDescent="0.25">
      <c r="A12" s="9" t="s">
        <v>44</v>
      </c>
      <c r="B12" s="5">
        <v>22.661567999999999</v>
      </c>
      <c r="C12" s="5">
        <v>22.474665000000002</v>
      </c>
      <c r="D12" s="5">
        <v>22.187768999999999</v>
      </c>
      <c r="E12" s="5">
        <v>22.03105</v>
      </c>
      <c r="F12" s="5">
        <v>22.329184000000001</v>
      </c>
      <c r="G12" s="5">
        <v>22.111190000000001</v>
      </c>
      <c r="H12" s="5">
        <v>28.039019</v>
      </c>
      <c r="I12" s="5">
        <v>23.184809999999999</v>
      </c>
      <c r="J12" s="5">
        <v>23.9331</v>
      </c>
      <c r="K12" s="5">
        <v>23.579689999999999</v>
      </c>
      <c r="L12" s="2">
        <v>22.262377000000001</v>
      </c>
      <c r="M12" s="2">
        <v>23.96332</v>
      </c>
      <c r="N12" s="5">
        <v>22.900482</v>
      </c>
      <c r="O12" s="5">
        <v>23.294119999999999</v>
      </c>
      <c r="P12" s="2">
        <v>24.092943000000002</v>
      </c>
      <c r="Q12" s="2">
        <v>23.37491</v>
      </c>
      <c r="R12">
        <f t="shared" si="0"/>
        <v>16</v>
      </c>
    </row>
    <row r="13" spans="1:18" ht="15" x14ac:dyDescent="0.25">
      <c r="A13" s="9" t="s">
        <v>45</v>
      </c>
      <c r="B13" s="5">
        <v>27.55415</v>
      </c>
      <c r="C13" s="5">
        <v>27.456146</v>
      </c>
      <c r="D13" s="5">
        <v>28.980105999999999</v>
      </c>
      <c r="E13" s="5">
        <v>28.959005000000001</v>
      </c>
      <c r="F13" s="5">
        <v>30.251927999999999</v>
      </c>
      <c r="G13" s="5">
        <v>29.969415999999999</v>
      </c>
      <c r="H13" s="5">
        <v>32.570613999999999</v>
      </c>
      <c r="I13" s="5">
        <v>28.954895</v>
      </c>
      <c r="J13" s="5">
        <v>31.237494999999999</v>
      </c>
      <c r="K13" s="5">
        <v>30.957314</v>
      </c>
      <c r="L13" s="2">
        <v>31.740019</v>
      </c>
      <c r="M13" s="2">
        <v>31.154012999999999</v>
      </c>
      <c r="N13" s="5">
        <v>30.405156999999999</v>
      </c>
      <c r="O13" s="5">
        <v>31.166668000000001</v>
      </c>
      <c r="P13" s="2">
        <v>31.593454000000001</v>
      </c>
      <c r="Q13" s="2">
        <v>31.586743999999999</v>
      </c>
      <c r="R13">
        <f t="shared" si="0"/>
        <v>16</v>
      </c>
    </row>
    <row r="14" spans="1:18" ht="15" x14ac:dyDescent="0.25">
      <c r="A14" s="9" t="s">
        <v>46</v>
      </c>
      <c r="B14" s="5">
        <v>22.204837999999999</v>
      </c>
      <c r="C14" s="5">
        <v>22.092945</v>
      </c>
      <c r="D14" s="5">
        <v>21.559066999999999</v>
      </c>
      <c r="E14" s="5">
        <v>21.604845000000001</v>
      </c>
      <c r="F14" s="5">
        <v>21.745857000000001</v>
      </c>
      <c r="G14" s="5">
        <v>21.750343000000001</v>
      </c>
      <c r="H14" s="5">
        <v>27.586366999999999</v>
      </c>
      <c r="I14" s="5">
        <v>23.007845</v>
      </c>
      <c r="J14" s="5">
        <v>23.348965</v>
      </c>
      <c r="K14" s="5">
        <v>22.978429999999999</v>
      </c>
      <c r="L14" s="2">
        <v>22.108550999999999</v>
      </c>
      <c r="M14" s="2">
        <v>22.757937999999999</v>
      </c>
      <c r="N14" s="5">
        <v>22.389285999999998</v>
      </c>
      <c r="O14" s="5">
        <v>22.918486000000001</v>
      </c>
      <c r="P14" s="2">
        <v>23.506772999999999</v>
      </c>
      <c r="Q14" s="2">
        <v>23.133219</v>
      </c>
      <c r="R14">
        <f t="shared" si="0"/>
        <v>16</v>
      </c>
    </row>
    <row r="15" spans="1:18" ht="15" x14ac:dyDescent="0.25">
      <c r="A15" s="9" t="s">
        <v>47</v>
      </c>
      <c r="B15" s="2">
        <v>26.94942</v>
      </c>
      <c r="C15" s="5">
        <v>26.569040000000001</v>
      </c>
      <c r="D15" s="5">
        <v>24.499092000000001</v>
      </c>
      <c r="E15" s="5">
        <v>24.958114999999999</v>
      </c>
      <c r="F15" s="2">
        <v>24.791063000000001</v>
      </c>
      <c r="G15" s="5">
        <v>24.967680000000001</v>
      </c>
      <c r="H15" s="2">
        <v>30.640115999999999</v>
      </c>
      <c r="I15" s="2">
        <v>27.028948</v>
      </c>
      <c r="J15" s="5">
        <v>27.029322000000001</v>
      </c>
      <c r="K15" s="2">
        <v>26.605951000000001</v>
      </c>
      <c r="L15" s="2">
        <v>24.749576999999999</v>
      </c>
      <c r="M15" s="2">
        <v>24.18421</v>
      </c>
      <c r="N15" s="2">
        <v>24.591201999999999</v>
      </c>
      <c r="O15" s="5">
        <v>25.201183</v>
      </c>
      <c r="P15" s="2">
        <v>27.389679000000001</v>
      </c>
      <c r="Q15" s="2">
        <v>26.177689000000001</v>
      </c>
      <c r="R15">
        <f t="shared" si="0"/>
        <v>16</v>
      </c>
    </row>
    <row r="16" spans="1:18" ht="15" x14ac:dyDescent="0.25">
      <c r="A16" s="9" t="s">
        <v>48</v>
      </c>
      <c r="B16" s="5">
        <v>31.500957</v>
      </c>
      <c r="C16" s="5">
        <v>30.417902000000002</v>
      </c>
      <c r="D16" s="5">
        <v>27.484418999999999</v>
      </c>
      <c r="E16" s="5">
        <v>27.669499999999999</v>
      </c>
      <c r="F16" s="5">
        <v>27.616602</v>
      </c>
      <c r="G16" s="5">
        <v>27.906271</v>
      </c>
      <c r="H16" s="5">
        <v>36.228990000000003</v>
      </c>
      <c r="I16" s="5">
        <v>29.334527999999999</v>
      </c>
      <c r="J16" s="5">
        <v>31.309519999999999</v>
      </c>
      <c r="K16" s="5">
        <v>31.162261999999998</v>
      </c>
      <c r="L16" s="2">
        <v>27.898523000000001</v>
      </c>
      <c r="M16" s="2">
        <v>27.646494000000001</v>
      </c>
      <c r="N16" s="5">
        <v>27.753208000000001</v>
      </c>
      <c r="O16" s="5">
        <v>28.521042000000001</v>
      </c>
      <c r="P16" s="2">
        <v>31.203849999999999</v>
      </c>
      <c r="Q16" s="2">
        <v>29.684187000000001</v>
      </c>
      <c r="R16">
        <f t="shared" si="0"/>
        <v>15</v>
      </c>
    </row>
    <row r="17" spans="1:18" ht="15" x14ac:dyDescent="0.25">
      <c r="A17" s="9" t="s">
        <v>49</v>
      </c>
      <c r="B17" s="5">
        <v>29.102336999999999</v>
      </c>
      <c r="C17" s="5">
        <v>28.085539000000001</v>
      </c>
      <c r="D17" s="5">
        <v>28.678443999999999</v>
      </c>
      <c r="E17" s="5">
        <v>28.774042000000001</v>
      </c>
      <c r="F17" s="5">
        <v>29.604361999999998</v>
      </c>
      <c r="G17" s="5">
        <v>29.068455</v>
      </c>
      <c r="H17" s="5">
        <v>32.879379999999998</v>
      </c>
      <c r="I17" s="5">
        <v>29.70673</v>
      </c>
      <c r="J17" s="5">
        <v>30.520320000000002</v>
      </c>
      <c r="K17" s="5">
        <v>29.699099</v>
      </c>
      <c r="L17" s="2">
        <v>28.110154999999999</v>
      </c>
      <c r="M17" s="2">
        <v>29.557794999999999</v>
      </c>
      <c r="N17" s="5">
        <v>29.522649999999999</v>
      </c>
      <c r="O17" s="5">
        <v>29.944489999999998</v>
      </c>
      <c r="P17" s="2">
        <v>30.023658999999999</v>
      </c>
      <c r="Q17" s="2">
        <v>29.576021000000001</v>
      </c>
      <c r="R17">
        <f t="shared" si="0"/>
        <v>16</v>
      </c>
    </row>
    <row r="18" spans="1:18" ht="15" x14ac:dyDescent="0.25">
      <c r="A18" s="9" t="s">
        <v>52</v>
      </c>
      <c r="B18" s="5">
        <v>33.794199999999996</v>
      </c>
      <c r="C18" s="5">
        <v>33.111651999999999</v>
      </c>
      <c r="D18" s="5">
        <v>31.477547000000001</v>
      </c>
      <c r="E18" s="5">
        <v>31.961962</v>
      </c>
      <c r="F18" s="5">
        <v>32.341422999999999</v>
      </c>
      <c r="G18" s="5">
        <v>32.976554999999998</v>
      </c>
      <c r="H18" s="5">
        <v>39.091835000000003</v>
      </c>
      <c r="I18" s="5">
        <v>33.973075999999999</v>
      </c>
      <c r="J18" s="5">
        <v>33.516117000000001</v>
      </c>
      <c r="K18" s="5">
        <v>33.462176999999997</v>
      </c>
      <c r="L18" s="2">
        <v>31.959057000000001</v>
      </c>
      <c r="M18" s="2">
        <v>31.783186000000001</v>
      </c>
      <c r="N18" s="5">
        <v>33.136589999999998</v>
      </c>
      <c r="O18" s="5">
        <v>33.304962000000003</v>
      </c>
      <c r="P18" s="2">
        <v>34.254669999999997</v>
      </c>
      <c r="Q18" s="2">
        <v>34.721885999999998</v>
      </c>
      <c r="R18">
        <f t="shared" si="0"/>
        <v>13</v>
      </c>
    </row>
    <row r="19" spans="1:18" ht="15" x14ac:dyDescent="0.25">
      <c r="A19" s="9" t="s">
        <v>53</v>
      </c>
      <c r="B19" s="5">
        <v>32.430233000000001</v>
      </c>
      <c r="C19" s="5">
        <v>33.721783000000002</v>
      </c>
      <c r="D19" s="5">
        <v>30.307310000000001</v>
      </c>
      <c r="E19" s="5">
        <v>30.803799000000001</v>
      </c>
      <c r="F19" s="5">
        <v>31.733232000000001</v>
      </c>
      <c r="G19" s="5">
        <v>32.280476</v>
      </c>
      <c r="H19" s="5" t="s">
        <v>0</v>
      </c>
      <c r="I19" s="5">
        <v>34.801519999999996</v>
      </c>
      <c r="J19" s="5">
        <v>32.971961999999998</v>
      </c>
      <c r="K19" s="5">
        <v>32.516373000000002</v>
      </c>
      <c r="L19" s="2">
        <v>31.801863000000001</v>
      </c>
      <c r="M19" s="2">
        <v>30.524649</v>
      </c>
      <c r="N19" s="5">
        <v>32.965941999999998</v>
      </c>
      <c r="O19" s="5">
        <v>32.653419999999997</v>
      </c>
      <c r="P19" s="2">
        <v>34.247869999999999</v>
      </c>
      <c r="Q19" s="2">
        <v>34.536439999999999</v>
      </c>
      <c r="R19">
        <f t="shared" si="0"/>
        <v>12</v>
      </c>
    </row>
    <row r="20" spans="1:18" s="4" customFormat="1" ht="15" x14ac:dyDescent="0.25">
      <c r="A20" s="9" t="s">
        <v>55</v>
      </c>
      <c r="B20" s="6">
        <v>25.245609999999999</v>
      </c>
      <c r="C20" s="6">
        <v>26.15297</v>
      </c>
      <c r="D20" s="6">
        <v>23.978864999999999</v>
      </c>
      <c r="E20" s="6">
        <v>24.687984</v>
      </c>
      <c r="F20" s="6">
        <v>25.465824000000001</v>
      </c>
      <c r="G20" s="6">
        <v>25.586684999999999</v>
      </c>
      <c r="H20" s="6">
        <v>33.247208000000001</v>
      </c>
      <c r="I20" s="6">
        <v>27.944037999999999</v>
      </c>
      <c r="J20" s="6">
        <v>25.024328000000001</v>
      </c>
      <c r="K20" s="6">
        <v>25.006992</v>
      </c>
      <c r="L20" s="3">
        <v>25.087714999999999</v>
      </c>
      <c r="M20" s="3">
        <v>23.341584999999998</v>
      </c>
      <c r="N20" s="6">
        <v>25.495526999999999</v>
      </c>
      <c r="O20" s="6">
        <v>24.561589999999999</v>
      </c>
      <c r="P20" s="3">
        <v>25.69163</v>
      </c>
      <c r="Q20" s="3">
        <v>27.790839999999999</v>
      </c>
      <c r="R20">
        <f t="shared" si="0"/>
        <v>16</v>
      </c>
    </row>
    <row r="21" spans="1:18" ht="15" x14ac:dyDescent="0.25">
      <c r="A21" s="9" t="s">
        <v>58</v>
      </c>
      <c r="B21" s="2">
        <v>28.447641000000001</v>
      </c>
      <c r="C21" s="2">
        <v>28.081934</v>
      </c>
      <c r="D21" s="2">
        <v>27.283059999999999</v>
      </c>
      <c r="E21" s="2">
        <v>27.642465999999999</v>
      </c>
      <c r="F21" s="2">
        <v>29.223929999999999</v>
      </c>
      <c r="G21" s="2">
        <v>28.949459999999998</v>
      </c>
      <c r="H21" s="2">
        <v>35.050175000000003</v>
      </c>
      <c r="I21" s="2">
        <v>29.831016999999999</v>
      </c>
      <c r="J21" s="2">
        <v>28.012577</v>
      </c>
      <c r="K21" s="2">
        <v>27.793500000000002</v>
      </c>
      <c r="L21" s="2">
        <v>28.160270000000001</v>
      </c>
      <c r="M21" s="2">
        <v>27.146840000000001</v>
      </c>
      <c r="N21" s="2">
        <v>28.25949</v>
      </c>
      <c r="O21" s="2">
        <v>28.350349999999999</v>
      </c>
      <c r="P21" s="2">
        <v>28.759922</v>
      </c>
      <c r="Q21" s="2">
        <v>29.403673000000001</v>
      </c>
      <c r="R21">
        <f t="shared" si="0"/>
        <v>15</v>
      </c>
    </row>
    <row r="22" spans="1:18" ht="15" x14ac:dyDescent="0.25">
      <c r="A22" s="9" t="s">
        <v>59</v>
      </c>
      <c r="B22" s="5">
        <v>30.512802000000001</v>
      </c>
      <c r="C22" s="5">
        <v>29.8264</v>
      </c>
      <c r="D22" s="5">
        <v>29.496721000000001</v>
      </c>
      <c r="E22" s="5">
        <v>29.383752999999999</v>
      </c>
      <c r="F22" s="5">
        <v>30.514246</v>
      </c>
      <c r="G22" s="5">
        <v>29.994033999999999</v>
      </c>
      <c r="H22" s="5">
        <v>33.805003999999997</v>
      </c>
      <c r="I22" s="5">
        <v>30.945941999999999</v>
      </c>
      <c r="J22" s="5">
        <v>29.986063000000001</v>
      </c>
      <c r="K22" s="5">
        <v>29.814194000000001</v>
      </c>
      <c r="L22" s="2">
        <v>29.732230000000001</v>
      </c>
      <c r="M22" s="2">
        <v>29.013521000000001</v>
      </c>
      <c r="N22" s="5">
        <v>29.487734</v>
      </c>
      <c r="O22" s="5">
        <v>30.172356000000001</v>
      </c>
      <c r="P22" s="2">
        <v>30.392047999999999</v>
      </c>
      <c r="Q22" s="2">
        <v>30.804977000000001</v>
      </c>
      <c r="R22">
        <f t="shared" si="0"/>
        <v>16</v>
      </c>
    </row>
    <row r="23" spans="1:18" ht="15" x14ac:dyDescent="0.25">
      <c r="A23" s="9" t="s">
        <v>61</v>
      </c>
      <c r="B23" s="5">
        <v>25.979240000000001</v>
      </c>
      <c r="C23" s="5">
        <v>25.607498</v>
      </c>
      <c r="D23" s="5">
        <v>24.828959999999999</v>
      </c>
      <c r="E23" s="5">
        <v>24.879004999999999</v>
      </c>
      <c r="F23" s="5">
        <v>26.178425000000001</v>
      </c>
      <c r="G23" s="5">
        <v>25.806538</v>
      </c>
      <c r="H23" s="5">
        <v>30.638855</v>
      </c>
      <c r="I23" s="5">
        <v>26.872146999999998</v>
      </c>
      <c r="J23" s="5">
        <v>26.600584000000001</v>
      </c>
      <c r="K23" s="5">
        <v>26.347898000000001</v>
      </c>
      <c r="L23" s="2">
        <v>26.358843</v>
      </c>
      <c r="M23" s="2">
        <v>25.661757000000001</v>
      </c>
      <c r="N23" s="5">
        <v>26.096447000000001</v>
      </c>
      <c r="O23" s="5">
        <v>26.460049999999999</v>
      </c>
      <c r="P23" s="2">
        <v>26.672594</v>
      </c>
      <c r="Q23" s="2">
        <v>27.011123999999999</v>
      </c>
      <c r="R23">
        <f t="shared" si="0"/>
        <v>16</v>
      </c>
    </row>
    <row r="24" spans="1:18" ht="15" x14ac:dyDescent="0.25">
      <c r="A24" s="9" t="s">
        <v>62</v>
      </c>
      <c r="B24" s="5">
        <v>22.238292999999999</v>
      </c>
      <c r="C24" s="5">
        <v>21.740639999999999</v>
      </c>
      <c r="D24" s="5">
        <v>21.467966000000001</v>
      </c>
      <c r="E24" s="5">
        <v>21.180292000000001</v>
      </c>
      <c r="F24" s="5">
        <v>21.968160000000001</v>
      </c>
      <c r="G24" s="5">
        <v>21.882277999999999</v>
      </c>
      <c r="H24" s="5">
        <v>26.780408999999999</v>
      </c>
      <c r="I24" s="5">
        <v>22.605328</v>
      </c>
      <c r="J24" s="5">
        <v>22.957977</v>
      </c>
      <c r="K24" s="5">
        <v>22.417293999999998</v>
      </c>
      <c r="L24" s="2">
        <v>22.098347</v>
      </c>
      <c r="M24" s="2">
        <v>22.227202999999999</v>
      </c>
      <c r="N24" s="5">
        <v>21.867363000000001</v>
      </c>
      <c r="O24" s="5">
        <v>22.426254</v>
      </c>
      <c r="P24" s="2">
        <v>22.70871</v>
      </c>
      <c r="Q24" s="2">
        <v>22.568239999999999</v>
      </c>
      <c r="R24">
        <f t="shared" si="0"/>
        <v>16</v>
      </c>
    </row>
    <row r="25" spans="1:18" ht="15" x14ac:dyDescent="0.25">
      <c r="A25" s="9" t="s">
        <v>63</v>
      </c>
      <c r="B25" s="2">
        <v>21.70515</v>
      </c>
      <c r="C25" s="5">
        <v>21.121835999999998</v>
      </c>
      <c r="D25" s="5">
        <v>20.964397000000002</v>
      </c>
      <c r="E25" s="5">
        <v>21.019757999999999</v>
      </c>
      <c r="F25" s="5">
        <v>21.862750999999999</v>
      </c>
      <c r="G25" s="5">
        <v>21.635265</v>
      </c>
      <c r="H25" s="5">
        <v>27.539580999999998</v>
      </c>
      <c r="I25" s="5">
        <v>22.690598000000001</v>
      </c>
      <c r="J25" s="5">
        <v>22.159465999999998</v>
      </c>
      <c r="K25" s="5">
        <v>21.986737999999999</v>
      </c>
      <c r="L25" s="2">
        <v>20.874839999999999</v>
      </c>
      <c r="M25" s="2">
        <v>21.221392000000002</v>
      </c>
      <c r="N25" s="5">
        <v>21.109459000000001</v>
      </c>
      <c r="O25" s="5">
        <v>21.564046999999999</v>
      </c>
      <c r="P25" s="2">
        <v>22.297574999999998</v>
      </c>
      <c r="Q25" s="2">
        <v>22.534016000000001</v>
      </c>
      <c r="R25">
        <f t="shared" si="0"/>
        <v>16</v>
      </c>
    </row>
    <row r="26" spans="1:18" ht="15" x14ac:dyDescent="0.25">
      <c r="A26" s="9" t="s">
        <v>64</v>
      </c>
      <c r="B26" s="2">
        <v>27.783432000000001</v>
      </c>
      <c r="C26" s="2">
        <v>27.421906</v>
      </c>
      <c r="D26" s="2">
        <v>26.545437</v>
      </c>
      <c r="E26" s="2">
        <v>26.643547000000002</v>
      </c>
      <c r="F26" s="2">
        <v>28.022860999999999</v>
      </c>
      <c r="G26" s="2">
        <v>27.616399999999999</v>
      </c>
      <c r="H26" s="2">
        <v>34.959724000000001</v>
      </c>
      <c r="I26" s="2">
        <v>28.655365</v>
      </c>
      <c r="J26" s="2">
        <v>28.604558999999998</v>
      </c>
      <c r="K26" s="2">
        <v>28.283760000000001</v>
      </c>
      <c r="L26" s="2">
        <v>28.285954</v>
      </c>
      <c r="M26" s="2">
        <v>27.287293999999999</v>
      </c>
      <c r="N26" s="2">
        <v>28.51858</v>
      </c>
      <c r="O26" s="2">
        <v>28.524080000000001</v>
      </c>
      <c r="P26" s="2">
        <v>29.603580000000001</v>
      </c>
      <c r="Q26" s="2">
        <v>29.338660000000001</v>
      </c>
      <c r="R26">
        <f t="shared" si="0"/>
        <v>15</v>
      </c>
    </row>
    <row r="27" spans="1:18" ht="15" x14ac:dyDescent="0.25">
      <c r="A27" s="9" t="s">
        <v>65</v>
      </c>
      <c r="B27" s="2">
        <v>25.792560000000002</v>
      </c>
      <c r="C27" s="5">
        <v>25.256720000000001</v>
      </c>
      <c r="D27" s="2">
        <v>25.692114</v>
      </c>
      <c r="E27" s="2">
        <v>25.86626</v>
      </c>
      <c r="F27" s="2">
        <v>27.509706000000001</v>
      </c>
      <c r="G27" s="2">
        <v>26.985234999999999</v>
      </c>
      <c r="H27" s="2">
        <v>32.858429999999998</v>
      </c>
      <c r="I27" s="2">
        <v>26.967749999999999</v>
      </c>
      <c r="J27" s="2">
        <v>26.752147999999998</v>
      </c>
      <c r="K27" s="2">
        <v>26.55294</v>
      </c>
      <c r="L27" s="2">
        <v>27.665545000000002</v>
      </c>
      <c r="M27" s="2">
        <v>25.759926</v>
      </c>
      <c r="N27" s="2">
        <v>26.351469999999999</v>
      </c>
      <c r="O27" s="2">
        <v>26.667870000000001</v>
      </c>
      <c r="P27" s="2">
        <v>27.272124999999999</v>
      </c>
      <c r="Q27" s="2">
        <v>28.222797</v>
      </c>
      <c r="R27">
        <f t="shared" si="0"/>
        <v>16</v>
      </c>
    </row>
    <row r="28" spans="1:18" ht="15" x14ac:dyDescent="0.25">
      <c r="A28" s="9" t="s">
        <v>66</v>
      </c>
      <c r="B28" s="5">
        <v>21.964766999999998</v>
      </c>
      <c r="C28" s="5">
        <v>21.968226999999999</v>
      </c>
      <c r="D28" s="5">
        <v>20.893433000000002</v>
      </c>
      <c r="E28" s="5">
        <v>20.937722999999998</v>
      </c>
      <c r="F28" s="5">
        <v>21.962109999999999</v>
      </c>
      <c r="G28" s="5">
        <v>21.873944999999999</v>
      </c>
      <c r="H28" s="5">
        <v>26.756777</v>
      </c>
      <c r="I28" s="5">
        <v>23.266515999999999</v>
      </c>
      <c r="J28" s="5">
        <v>22.117574999999999</v>
      </c>
      <c r="K28" s="5">
        <v>21.826992000000001</v>
      </c>
      <c r="L28" s="2">
        <v>21.180969999999999</v>
      </c>
      <c r="M28" s="2">
        <v>20.647939999999998</v>
      </c>
      <c r="N28" s="5">
        <v>22.162848</v>
      </c>
      <c r="O28" s="5">
        <v>22.174536</v>
      </c>
      <c r="P28" s="2">
        <v>23.3201</v>
      </c>
      <c r="Q28" s="2">
        <v>23.211307999999999</v>
      </c>
      <c r="R28">
        <f t="shared" si="0"/>
        <v>16</v>
      </c>
    </row>
    <row r="29" spans="1:18" ht="15" x14ac:dyDescent="0.25">
      <c r="A29" s="9" t="s">
        <v>68</v>
      </c>
      <c r="B29" s="5">
        <v>29.113910000000001</v>
      </c>
      <c r="C29" s="5">
        <v>28.975418000000001</v>
      </c>
      <c r="D29" s="5">
        <v>27.917529999999999</v>
      </c>
      <c r="E29" s="5">
        <v>27.996555000000001</v>
      </c>
      <c r="F29" s="5">
        <v>28.040903</v>
      </c>
      <c r="G29" s="5">
        <v>27.964573000000001</v>
      </c>
      <c r="H29" s="5">
        <v>33.605440000000002</v>
      </c>
      <c r="I29" s="5">
        <v>28.970040999999998</v>
      </c>
      <c r="J29" s="5">
        <v>29.607337999999999</v>
      </c>
      <c r="K29" s="5">
        <v>29.703133000000001</v>
      </c>
      <c r="L29" s="2">
        <v>27.513013999999998</v>
      </c>
      <c r="M29" s="2">
        <v>28.508527999999998</v>
      </c>
      <c r="N29" s="5">
        <v>28.425056000000001</v>
      </c>
      <c r="O29" s="5">
        <v>28.547688000000001</v>
      </c>
      <c r="P29" s="2">
        <v>29.887730000000001</v>
      </c>
      <c r="Q29" s="2">
        <v>29.108494</v>
      </c>
      <c r="R29">
        <f t="shared" si="0"/>
        <v>16</v>
      </c>
    </row>
    <row r="30" spans="1:18" ht="15" x14ac:dyDescent="0.25">
      <c r="A30" s="9" t="s">
        <v>71</v>
      </c>
      <c r="B30" s="5">
        <v>25.678049999999999</v>
      </c>
      <c r="C30" s="5">
        <v>25.309221000000001</v>
      </c>
      <c r="D30" s="5">
        <v>24.935707000000001</v>
      </c>
      <c r="E30" s="5">
        <v>24.855352</v>
      </c>
      <c r="F30" s="5">
        <v>25.418346</v>
      </c>
      <c r="G30" s="5">
        <v>25.162345999999999</v>
      </c>
      <c r="H30" s="2">
        <v>30.000340000000001</v>
      </c>
      <c r="I30" s="2">
        <v>26.919733000000001</v>
      </c>
      <c r="J30" s="2">
        <v>24.535805</v>
      </c>
      <c r="K30" s="5">
        <v>24.469389</v>
      </c>
      <c r="L30" s="2">
        <v>22.308304</v>
      </c>
      <c r="M30" s="2">
        <v>23.211237000000001</v>
      </c>
      <c r="N30" s="5">
        <v>23.918130000000001</v>
      </c>
      <c r="O30" s="5">
        <v>24.577691999999999</v>
      </c>
      <c r="P30" s="2">
        <v>24.862583000000001</v>
      </c>
      <c r="Q30" s="2">
        <v>23.920846999999998</v>
      </c>
      <c r="R30">
        <f t="shared" si="0"/>
        <v>16</v>
      </c>
    </row>
    <row r="31" spans="1:18" ht="15" x14ac:dyDescent="0.25">
      <c r="A31" s="9" t="s">
        <v>72</v>
      </c>
      <c r="B31" s="5">
        <v>26.961575</v>
      </c>
      <c r="C31" s="5">
        <v>26.960875999999999</v>
      </c>
      <c r="D31" s="5">
        <v>25.947686999999998</v>
      </c>
      <c r="E31" s="5">
        <v>26.224948999999999</v>
      </c>
      <c r="F31" s="5">
        <v>27.585864999999998</v>
      </c>
      <c r="G31" s="5">
        <v>27.585215000000002</v>
      </c>
      <c r="H31" s="5">
        <v>35.726059999999997</v>
      </c>
      <c r="I31" s="5">
        <v>28.027761000000002</v>
      </c>
      <c r="J31" s="5">
        <v>27.264513000000001</v>
      </c>
      <c r="K31" s="5">
        <v>27.137415000000001</v>
      </c>
      <c r="L31" s="2">
        <v>26.916454000000002</v>
      </c>
      <c r="M31" s="2">
        <v>26.009726000000001</v>
      </c>
      <c r="N31" s="5">
        <v>27.621507999999999</v>
      </c>
      <c r="O31" s="5">
        <v>27.601286000000002</v>
      </c>
      <c r="P31" s="2">
        <v>29.281734</v>
      </c>
      <c r="Q31" s="2">
        <v>28.99033</v>
      </c>
      <c r="R31">
        <f t="shared" si="0"/>
        <v>15</v>
      </c>
    </row>
    <row r="32" spans="1:18" ht="15" x14ac:dyDescent="0.25">
      <c r="A32" s="9" t="s">
        <v>73</v>
      </c>
      <c r="B32" s="5">
        <v>20.760185</v>
      </c>
      <c r="C32" s="5">
        <v>20.632801000000001</v>
      </c>
      <c r="D32" s="5">
        <v>19.572365000000001</v>
      </c>
      <c r="E32" s="5">
        <v>19.506295999999999</v>
      </c>
      <c r="F32" s="5">
        <v>19.557960000000001</v>
      </c>
      <c r="G32" s="5">
        <v>19.614386</v>
      </c>
      <c r="H32" s="5">
        <v>25.7866</v>
      </c>
      <c r="I32" s="5">
        <v>21.014215</v>
      </c>
      <c r="J32" s="5">
        <v>21.942778000000001</v>
      </c>
      <c r="K32" s="5">
        <v>21.694710000000001</v>
      </c>
      <c r="L32" s="2">
        <v>19.913027</v>
      </c>
      <c r="M32" s="2">
        <v>20.392489999999999</v>
      </c>
      <c r="N32" s="5">
        <v>20.655246999999999</v>
      </c>
      <c r="O32" s="5">
        <v>20.980602000000001</v>
      </c>
      <c r="P32" s="2">
        <v>21.81203</v>
      </c>
      <c r="Q32" s="2">
        <v>21.146570000000001</v>
      </c>
      <c r="R32">
        <f t="shared" si="0"/>
        <v>16</v>
      </c>
    </row>
    <row r="33" spans="1:18" ht="15" x14ac:dyDescent="0.25">
      <c r="A33" s="9" t="s">
        <v>75</v>
      </c>
      <c r="B33" s="2">
        <v>32.173160000000003</v>
      </c>
      <c r="C33" s="2">
        <v>31.612404000000002</v>
      </c>
      <c r="D33" s="2">
        <v>30.961545999999998</v>
      </c>
      <c r="E33" s="2">
        <v>31.800415000000001</v>
      </c>
      <c r="F33" s="2">
        <v>31.649767000000001</v>
      </c>
      <c r="G33" s="2">
        <v>32.173050000000003</v>
      </c>
      <c r="H33" s="2" t="s">
        <v>0</v>
      </c>
      <c r="I33" s="5">
        <v>33.033313999999997</v>
      </c>
      <c r="J33" s="2">
        <v>33.447445000000002</v>
      </c>
      <c r="K33" s="2">
        <v>33.907516000000001</v>
      </c>
      <c r="L33" s="2">
        <v>32.035282000000002</v>
      </c>
      <c r="M33" s="2">
        <v>33.492393</v>
      </c>
      <c r="N33" s="2">
        <v>33.648364999999998</v>
      </c>
      <c r="O33" s="2">
        <v>33.368259999999999</v>
      </c>
      <c r="P33" s="2">
        <v>34.920765000000003</v>
      </c>
      <c r="Q33" s="2">
        <v>33.25611</v>
      </c>
      <c r="R33">
        <f t="shared" si="0"/>
        <v>14</v>
      </c>
    </row>
    <row r="34" spans="1:18" ht="15" x14ac:dyDescent="0.25">
      <c r="A34" s="9" t="s">
        <v>78</v>
      </c>
      <c r="B34" s="5">
        <v>34.98263</v>
      </c>
      <c r="C34" s="5">
        <v>33.656295999999998</v>
      </c>
      <c r="D34" s="5">
        <v>32.606403</v>
      </c>
      <c r="E34" s="5">
        <v>31.863436</v>
      </c>
      <c r="F34" s="5">
        <v>32.133994999999999</v>
      </c>
      <c r="G34" s="5">
        <v>33.050995</v>
      </c>
      <c r="H34" s="5" t="s">
        <v>0</v>
      </c>
      <c r="I34" s="5">
        <v>34.391919999999999</v>
      </c>
      <c r="J34" s="5">
        <v>34.375411999999997</v>
      </c>
      <c r="K34" s="5">
        <v>33.629100000000001</v>
      </c>
      <c r="L34" s="2">
        <v>30.491040999999999</v>
      </c>
      <c r="M34" s="2">
        <v>31.256065</v>
      </c>
      <c r="N34" s="5">
        <v>31.401772999999999</v>
      </c>
      <c r="O34" s="5">
        <v>31.967832999999999</v>
      </c>
      <c r="P34" s="2">
        <v>34.565474999999999</v>
      </c>
      <c r="Q34" s="2">
        <v>32.809882999999999</v>
      </c>
      <c r="R34">
        <f t="shared" si="0"/>
        <v>11</v>
      </c>
    </row>
    <row r="35" spans="1:18" ht="15" x14ac:dyDescent="0.25">
      <c r="A35" s="9" t="s">
        <v>79</v>
      </c>
      <c r="B35" s="5">
        <v>28.991244999999999</v>
      </c>
      <c r="C35" s="5">
        <v>28.797533000000001</v>
      </c>
      <c r="D35" s="5">
        <v>26.953082999999999</v>
      </c>
      <c r="E35" s="5">
        <v>27.011225</v>
      </c>
      <c r="F35" s="5">
        <v>27.874279999999999</v>
      </c>
      <c r="G35" s="5">
        <v>27.998671999999999</v>
      </c>
      <c r="H35" s="5">
        <v>32.971040000000002</v>
      </c>
      <c r="I35" s="5">
        <v>30.062062999999998</v>
      </c>
      <c r="J35" s="5">
        <v>29.045794999999998</v>
      </c>
      <c r="K35" s="5">
        <v>28.753740000000001</v>
      </c>
      <c r="L35" s="2">
        <v>28.865342999999999</v>
      </c>
      <c r="M35" s="2">
        <v>27.558295999999999</v>
      </c>
      <c r="N35" s="5">
        <v>28.944372000000001</v>
      </c>
      <c r="O35" s="5">
        <v>28.826817999999999</v>
      </c>
      <c r="P35" s="2">
        <v>28.945329999999998</v>
      </c>
      <c r="Q35" s="2">
        <v>31.058413000000002</v>
      </c>
      <c r="R35">
        <f t="shared" si="0"/>
        <v>16</v>
      </c>
    </row>
    <row r="36" spans="1:18" ht="15" x14ac:dyDescent="0.25">
      <c r="A36" s="9" t="s">
        <v>80</v>
      </c>
      <c r="B36" s="5">
        <v>26.499929999999999</v>
      </c>
      <c r="C36" s="5">
        <v>26.027539999999998</v>
      </c>
      <c r="D36" s="5">
        <v>26.094363999999999</v>
      </c>
      <c r="E36" s="5">
        <v>26.184904</v>
      </c>
      <c r="F36" s="2">
        <v>27.412094</v>
      </c>
      <c r="G36" s="2">
        <v>27.219083999999999</v>
      </c>
      <c r="H36" s="2">
        <v>32.987920000000003</v>
      </c>
      <c r="I36" s="2">
        <v>27.909565000000001</v>
      </c>
      <c r="J36" s="5">
        <v>27.420034000000001</v>
      </c>
      <c r="K36" s="5">
        <v>26.878692999999998</v>
      </c>
      <c r="L36" s="2">
        <v>26.183191000000001</v>
      </c>
      <c r="M36" s="2">
        <v>26.089221999999999</v>
      </c>
      <c r="N36" s="2">
        <v>27.417259999999999</v>
      </c>
      <c r="O36" s="2">
        <v>27.000827999999998</v>
      </c>
      <c r="P36" s="2">
        <v>27.744016999999999</v>
      </c>
      <c r="Q36" s="2">
        <v>28.115763000000001</v>
      </c>
      <c r="R36">
        <f t="shared" si="0"/>
        <v>16</v>
      </c>
    </row>
    <row r="37" spans="1:18" ht="15" x14ac:dyDescent="0.25">
      <c r="A37" s="9" t="s">
        <v>81</v>
      </c>
      <c r="B37" s="5">
        <v>26.967838</v>
      </c>
      <c r="C37" s="5">
        <v>26.674630000000001</v>
      </c>
      <c r="D37" s="5">
        <v>26.120522999999999</v>
      </c>
      <c r="E37" s="5">
        <v>26.138348000000001</v>
      </c>
      <c r="F37" s="5">
        <v>27.250513000000002</v>
      </c>
      <c r="G37" s="5">
        <v>26.848911000000001</v>
      </c>
      <c r="H37" s="5">
        <v>34.274974999999998</v>
      </c>
      <c r="I37" s="5">
        <v>27.493819999999999</v>
      </c>
      <c r="J37" s="5">
        <v>27.494959000000001</v>
      </c>
      <c r="K37" s="5">
        <v>27.224173</v>
      </c>
      <c r="L37" s="2">
        <v>26.54569</v>
      </c>
      <c r="M37" s="2">
        <v>26.427322</v>
      </c>
      <c r="N37" s="5">
        <v>26.903099999999998</v>
      </c>
      <c r="O37" s="5">
        <v>27.044899999999998</v>
      </c>
      <c r="P37" s="2">
        <v>28.210160999999999</v>
      </c>
      <c r="Q37" s="2">
        <v>27.873245000000001</v>
      </c>
      <c r="R37">
        <f t="shared" si="0"/>
        <v>15</v>
      </c>
    </row>
    <row r="38" spans="1:18" ht="15" x14ac:dyDescent="0.25">
      <c r="A38" s="9" t="s">
        <v>3</v>
      </c>
      <c r="B38" s="2">
        <v>26.383818000000002</v>
      </c>
      <c r="C38" s="2">
        <v>25.630737</v>
      </c>
      <c r="D38" s="2">
        <v>25.836680000000001</v>
      </c>
      <c r="E38" s="2">
        <v>25.960121000000001</v>
      </c>
      <c r="F38" s="2">
        <v>27.095343</v>
      </c>
      <c r="G38" s="2">
        <v>26.920770000000001</v>
      </c>
      <c r="H38" s="2">
        <v>33.837257000000001</v>
      </c>
      <c r="I38" s="2">
        <v>27.564395999999999</v>
      </c>
      <c r="J38" s="2">
        <v>26.916460000000001</v>
      </c>
      <c r="K38" s="2">
        <v>26.627414999999999</v>
      </c>
      <c r="L38" s="2">
        <v>27.69828</v>
      </c>
      <c r="M38" s="2">
        <v>25.960836</v>
      </c>
      <c r="N38" s="2">
        <v>26.906765</v>
      </c>
      <c r="O38" s="2">
        <v>26.938725999999999</v>
      </c>
      <c r="P38" s="2">
        <v>27.426924</v>
      </c>
      <c r="Q38" s="2">
        <v>28.205624</v>
      </c>
      <c r="R38">
        <f t="shared" si="0"/>
        <v>16</v>
      </c>
    </row>
    <row r="39" spans="1:18" ht="15" x14ac:dyDescent="0.25">
      <c r="A39" s="9" t="s">
        <v>83</v>
      </c>
      <c r="B39" s="5">
        <v>22.956406000000001</v>
      </c>
      <c r="C39" s="2">
        <v>22.958410000000001</v>
      </c>
      <c r="D39" s="2">
        <v>22.305748000000001</v>
      </c>
      <c r="E39" s="5">
        <v>22.308085999999999</v>
      </c>
      <c r="F39" s="5">
        <v>23.126159999999999</v>
      </c>
      <c r="G39" s="5">
        <v>23.009094000000001</v>
      </c>
      <c r="H39" s="2">
        <v>29.430869999999999</v>
      </c>
      <c r="I39" s="5">
        <v>23.870749</v>
      </c>
      <c r="J39" s="5">
        <v>23.930498</v>
      </c>
      <c r="K39" s="2">
        <v>23.761282000000001</v>
      </c>
      <c r="L39" s="2">
        <v>22.955185</v>
      </c>
      <c r="M39" s="2">
        <v>23.014969000000001</v>
      </c>
      <c r="N39" s="2">
        <v>23.601555000000001</v>
      </c>
      <c r="O39" s="5">
        <v>23.941604999999999</v>
      </c>
      <c r="P39" s="2">
        <v>24.128056999999998</v>
      </c>
      <c r="Q39" s="2">
        <v>24.107775</v>
      </c>
      <c r="R39">
        <f t="shared" si="0"/>
        <v>16</v>
      </c>
    </row>
    <row r="40" spans="1:18" ht="15" x14ac:dyDescent="0.25">
      <c r="A40" s="9" t="s">
        <v>84</v>
      </c>
      <c r="B40" s="2">
        <v>26.982471</v>
      </c>
      <c r="C40" s="2">
        <v>26.624566999999999</v>
      </c>
      <c r="D40" s="2">
        <v>26.411144</v>
      </c>
      <c r="E40" s="2">
        <v>26.356169999999999</v>
      </c>
      <c r="F40" s="2">
        <v>26.998626999999999</v>
      </c>
      <c r="G40" s="2">
        <v>26.853415999999999</v>
      </c>
      <c r="H40" s="2">
        <v>31.336637</v>
      </c>
      <c r="I40" s="2">
        <v>27.305475000000001</v>
      </c>
      <c r="J40" s="2">
        <v>27.548089999999998</v>
      </c>
      <c r="K40" s="2">
        <v>27.171171000000001</v>
      </c>
      <c r="L40" s="2">
        <v>26.633614999999999</v>
      </c>
      <c r="M40" s="2">
        <v>26.493216</v>
      </c>
      <c r="N40" s="2">
        <v>26.956811999999999</v>
      </c>
      <c r="O40" s="2">
        <v>27.168737</v>
      </c>
      <c r="P40" s="2">
        <v>28.245868999999999</v>
      </c>
      <c r="Q40" s="2">
        <v>27.759573</v>
      </c>
      <c r="R40">
        <f t="shared" si="0"/>
        <v>16</v>
      </c>
    </row>
    <row r="41" spans="1:18" ht="15" x14ac:dyDescent="0.25">
      <c r="A41" s="9" t="s">
        <v>86</v>
      </c>
      <c r="B41" s="5">
        <v>31.788112999999999</v>
      </c>
      <c r="C41" s="5">
        <v>31.179787000000001</v>
      </c>
      <c r="D41" s="5">
        <v>30.832424</v>
      </c>
      <c r="E41" s="5">
        <v>31.009180000000001</v>
      </c>
      <c r="F41" s="5">
        <v>32.406135999999996</v>
      </c>
      <c r="G41" s="5">
        <v>32.274709999999999</v>
      </c>
      <c r="H41" s="5">
        <v>39.500244000000002</v>
      </c>
      <c r="I41" s="5">
        <v>33.334760000000003</v>
      </c>
      <c r="J41" s="5">
        <v>31.620833999999999</v>
      </c>
      <c r="K41" s="5">
        <v>31.256657000000001</v>
      </c>
      <c r="L41" s="2">
        <v>30.873622999999998</v>
      </c>
      <c r="M41" s="2">
        <v>31.177399999999999</v>
      </c>
      <c r="N41" s="5">
        <v>31.480170999999999</v>
      </c>
      <c r="O41" s="5">
        <v>31.363264000000001</v>
      </c>
      <c r="P41" s="2">
        <v>32.580337999999998</v>
      </c>
      <c r="Q41" s="2">
        <v>31.967289000000001</v>
      </c>
      <c r="R41">
        <f t="shared" si="0"/>
        <v>15</v>
      </c>
    </row>
    <row r="42" spans="1:18" ht="15" x14ac:dyDescent="0.25">
      <c r="A42" s="9" t="s">
        <v>88</v>
      </c>
      <c r="B42" s="5">
        <v>28.241755999999999</v>
      </c>
      <c r="C42" s="5">
        <v>28.137982999999998</v>
      </c>
      <c r="D42" s="2">
        <v>27.787956000000001</v>
      </c>
      <c r="E42" s="5">
        <v>27.478693</v>
      </c>
      <c r="F42" s="2">
        <v>28.475594999999998</v>
      </c>
      <c r="G42" s="5">
        <v>28.519691000000002</v>
      </c>
      <c r="H42" s="2">
        <v>34.927799999999998</v>
      </c>
      <c r="I42" s="5">
        <v>28.960331</v>
      </c>
      <c r="J42" s="2">
        <v>28.911989999999999</v>
      </c>
      <c r="K42" s="2">
        <v>28.523790000000002</v>
      </c>
      <c r="L42" s="2">
        <v>29.123090000000001</v>
      </c>
      <c r="M42" s="2">
        <v>27.253817000000002</v>
      </c>
      <c r="N42" s="2">
        <v>29.718385999999999</v>
      </c>
      <c r="O42" s="2">
        <v>28.962101000000001</v>
      </c>
      <c r="P42" s="2">
        <v>30.157554999999999</v>
      </c>
      <c r="Q42" s="2">
        <v>30.366396000000002</v>
      </c>
      <c r="R42">
        <f t="shared" si="0"/>
        <v>15</v>
      </c>
    </row>
    <row r="43" spans="1:18" ht="15" x14ac:dyDescent="0.25">
      <c r="A43" s="9" t="s">
        <v>89</v>
      </c>
      <c r="B43" s="2">
        <v>30.805081999999999</v>
      </c>
      <c r="C43" s="2">
        <v>30.844501000000001</v>
      </c>
      <c r="D43" s="2">
        <v>30.972646999999998</v>
      </c>
      <c r="E43" s="5">
        <v>30.881070000000001</v>
      </c>
      <c r="F43" s="2">
        <v>32.455739999999999</v>
      </c>
      <c r="G43" s="2">
        <v>32.323096999999997</v>
      </c>
      <c r="H43" s="2">
        <v>36.797576999999997</v>
      </c>
      <c r="I43" s="2">
        <v>31.891832000000001</v>
      </c>
      <c r="J43" s="2">
        <v>31.553792999999999</v>
      </c>
      <c r="K43" s="2">
        <v>31.226299999999998</v>
      </c>
      <c r="L43" s="2">
        <v>32.027720000000002</v>
      </c>
      <c r="M43" s="2">
        <v>30.956429</v>
      </c>
      <c r="N43" s="2">
        <v>32.590626</v>
      </c>
      <c r="O43" s="2">
        <v>31.405906999999999</v>
      </c>
      <c r="P43" s="2">
        <v>31.526586999999999</v>
      </c>
      <c r="Q43" s="2">
        <v>32.966442000000001</v>
      </c>
      <c r="R43">
        <f t="shared" si="0"/>
        <v>15</v>
      </c>
    </row>
    <row r="44" spans="1:18" ht="15" x14ac:dyDescent="0.25">
      <c r="A44" s="9" t="s">
        <v>90</v>
      </c>
      <c r="B44" s="2">
        <v>29.813483999999999</v>
      </c>
      <c r="C44" s="2">
        <v>29.302979000000001</v>
      </c>
      <c r="D44" s="2">
        <v>28.904219000000001</v>
      </c>
      <c r="E44" s="2">
        <v>29.218903999999998</v>
      </c>
      <c r="F44" s="2">
        <v>30.050630000000002</v>
      </c>
      <c r="G44" s="2">
        <v>30.53124</v>
      </c>
      <c r="H44" s="2" t="s">
        <v>0</v>
      </c>
      <c r="I44" s="2">
        <v>31.064793000000002</v>
      </c>
      <c r="J44" s="2">
        <v>32.011093000000002</v>
      </c>
      <c r="K44" s="2">
        <v>32.932568000000003</v>
      </c>
      <c r="L44" s="2">
        <v>30.873950000000001</v>
      </c>
      <c r="M44" s="2">
        <v>31.091294999999999</v>
      </c>
      <c r="N44" s="2">
        <v>32.069626</v>
      </c>
      <c r="O44" s="2">
        <v>33.257820000000002</v>
      </c>
      <c r="P44" s="2">
        <v>33.370517999999997</v>
      </c>
      <c r="Q44" s="2">
        <v>31.795424000000001</v>
      </c>
      <c r="R44">
        <f t="shared" si="0"/>
        <v>15</v>
      </c>
    </row>
    <row r="45" spans="1:18" ht="15" x14ac:dyDescent="0.25">
      <c r="A45" s="9" t="s">
        <v>92</v>
      </c>
      <c r="B45" s="5">
        <v>30.491693000000001</v>
      </c>
      <c r="C45" s="5">
        <v>31.171223000000001</v>
      </c>
      <c r="D45" s="5">
        <v>30.335025999999999</v>
      </c>
      <c r="E45" s="5">
        <v>30.131796000000001</v>
      </c>
      <c r="F45" s="5">
        <v>31.130645999999999</v>
      </c>
      <c r="G45" s="5">
        <v>30.941217000000002</v>
      </c>
      <c r="H45" s="5" t="s">
        <v>0</v>
      </c>
      <c r="I45" s="5">
        <v>31.981417</v>
      </c>
      <c r="J45" s="5">
        <v>29.734362000000001</v>
      </c>
      <c r="K45" s="5">
        <v>30.009394</v>
      </c>
      <c r="L45" s="2">
        <v>30.808655000000002</v>
      </c>
      <c r="M45" s="2">
        <v>29.104562999999999</v>
      </c>
      <c r="N45" s="5">
        <v>29.893218999999998</v>
      </c>
      <c r="O45" s="5">
        <v>29.595092999999999</v>
      </c>
      <c r="P45" s="2">
        <v>30.657830000000001</v>
      </c>
      <c r="Q45" s="2">
        <v>31.665993</v>
      </c>
      <c r="R45">
        <f t="shared" si="0"/>
        <v>15</v>
      </c>
    </row>
    <row r="46" spans="1:18" ht="15" x14ac:dyDescent="0.25">
      <c r="A46" s="9" t="s">
        <v>95</v>
      </c>
      <c r="B46" s="2">
        <v>28.954763</v>
      </c>
      <c r="C46" s="2">
        <v>29.102318</v>
      </c>
      <c r="D46" s="2">
        <v>27.782374999999998</v>
      </c>
      <c r="E46" s="2">
        <v>27.625741999999999</v>
      </c>
      <c r="F46" s="2">
        <v>27.802268999999999</v>
      </c>
      <c r="G46" s="2">
        <v>27.888204999999999</v>
      </c>
      <c r="H46" s="2">
        <v>34.203032999999998</v>
      </c>
      <c r="I46" s="2">
        <v>28.585016</v>
      </c>
      <c r="J46" s="2">
        <v>28.392130000000002</v>
      </c>
      <c r="K46" s="2">
        <v>28.337885</v>
      </c>
      <c r="L46" s="2">
        <v>26.707257999999999</v>
      </c>
      <c r="M46" s="2">
        <v>27.56643</v>
      </c>
      <c r="N46" s="2">
        <v>27.433767</v>
      </c>
      <c r="O46" s="2">
        <v>27.597988000000001</v>
      </c>
      <c r="P46" s="2">
        <v>29.082552</v>
      </c>
      <c r="Q46" s="2">
        <v>27.928864999999998</v>
      </c>
      <c r="R46">
        <f t="shared" si="0"/>
        <v>15</v>
      </c>
    </row>
    <row r="47" spans="1:18" ht="15" x14ac:dyDescent="0.25">
      <c r="A47" s="9" t="s">
        <v>97</v>
      </c>
      <c r="B47" s="5">
        <v>27.319970000000001</v>
      </c>
      <c r="C47" s="5">
        <v>26.917921</v>
      </c>
      <c r="D47" s="5">
        <v>25.395330000000001</v>
      </c>
      <c r="E47" s="5">
        <v>25.839157</v>
      </c>
      <c r="F47" s="5">
        <v>26.938793</v>
      </c>
      <c r="G47" s="5">
        <v>26.892315</v>
      </c>
      <c r="H47" s="5">
        <v>34.212400000000002</v>
      </c>
      <c r="I47" s="5">
        <v>27.677301</v>
      </c>
      <c r="J47" s="5">
        <v>27.329505999999999</v>
      </c>
      <c r="K47" s="5">
        <v>26.934636999999999</v>
      </c>
      <c r="L47" s="2">
        <v>26.076277000000001</v>
      </c>
      <c r="M47" s="2">
        <v>25.899688999999999</v>
      </c>
      <c r="N47" s="5">
        <v>26.708646999999999</v>
      </c>
      <c r="O47" s="5">
        <v>26.887906999999998</v>
      </c>
      <c r="P47" s="2">
        <v>28.472100999999999</v>
      </c>
      <c r="Q47" s="2">
        <v>27.646249999999998</v>
      </c>
      <c r="R47">
        <f t="shared" si="0"/>
        <v>15</v>
      </c>
    </row>
    <row r="48" spans="1:18" ht="15" x14ac:dyDescent="0.25">
      <c r="A48" s="9" t="s">
        <v>4</v>
      </c>
      <c r="B48" s="5">
        <v>18.537393999999999</v>
      </c>
      <c r="C48" s="5">
        <v>18.164010000000001</v>
      </c>
      <c r="D48" s="5">
        <v>17.345814000000001</v>
      </c>
      <c r="E48" s="5">
        <v>17.567657000000001</v>
      </c>
      <c r="F48" s="5">
        <v>18.568408999999999</v>
      </c>
      <c r="G48" s="5">
        <v>18.612158000000001</v>
      </c>
      <c r="H48" s="5">
        <v>25.896963</v>
      </c>
      <c r="I48" s="5">
        <v>19.416460000000001</v>
      </c>
      <c r="J48" s="5">
        <v>18.207386</v>
      </c>
      <c r="K48" s="5">
        <v>17.992726999999999</v>
      </c>
      <c r="L48" s="2">
        <v>17.791717999999999</v>
      </c>
      <c r="M48" s="2">
        <v>17.462648000000002</v>
      </c>
      <c r="N48" s="5">
        <v>17.845714999999998</v>
      </c>
      <c r="O48" s="5">
        <v>17.909521000000002</v>
      </c>
      <c r="P48" s="2">
        <v>19.510784000000001</v>
      </c>
      <c r="Q48" s="2">
        <v>19.085598000000001</v>
      </c>
      <c r="R48">
        <f t="shared" si="0"/>
        <v>16</v>
      </c>
    </row>
    <row r="49" spans="1:18" ht="15" x14ac:dyDescent="0.25">
      <c r="A49" s="9" t="s">
        <v>5</v>
      </c>
      <c r="B49" s="2">
        <v>22.215305000000001</v>
      </c>
      <c r="C49" s="2">
        <v>22.0989</v>
      </c>
      <c r="D49" s="2">
        <v>21.740117999999999</v>
      </c>
      <c r="E49" s="2">
        <v>21.794281000000002</v>
      </c>
      <c r="F49" s="2">
        <v>22.753170000000001</v>
      </c>
      <c r="G49" s="2">
        <v>22.636374</v>
      </c>
      <c r="H49" s="5">
        <v>27.925753</v>
      </c>
      <c r="I49" s="2">
        <v>23.35209</v>
      </c>
      <c r="J49" s="2">
        <v>23.123132999999999</v>
      </c>
      <c r="K49" s="5">
        <v>22.889313000000001</v>
      </c>
      <c r="L49" s="2">
        <v>22.08935</v>
      </c>
      <c r="M49" s="2">
        <v>21.746386999999999</v>
      </c>
      <c r="N49" s="2">
        <v>22.883348000000002</v>
      </c>
      <c r="O49" s="2">
        <v>22.702006999999998</v>
      </c>
      <c r="P49" s="2">
        <v>23.515270000000001</v>
      </c>
      <c r="Q49" s="2">
        <v>23.678328</v>
      </c>
      <c r="R49">
        <f t="shared" si="0"/>
        <v>16</v>
      </c>
    </row>
    <row r="50" spans="1:18" ht="15" x14ac:dyDescent="0.25">
      <c r="A50" s="9" t="s">
        <v>6</v>
      </c>
      <c r="B50" s="2">
        <v>19.448983999999999</v>
      </c>
      <c r="C50" s="2">
        <v>19.194133999999998</v>
      </c>
      <c r="D50" s="2">
        <v>19.019055999999999</v>
      </c>
      <c r="E50" s="5">
        <v>19.126162999999998</v>
      </c>
      <c r="F50" s="2">
        <v>20.258364</v>
      </c>
      <c r="G50" s="2">
        <v>20.108550000000001</v>
      </c>
      <c r="H50" s="2">
        <v>27.600722999999999</v>
      </c>
      <c r="I50" s="2">
        <v>20.230097000000001</v>
      </c>
      <c r="J50" s="2">
        <v>20.145855000000001</v>
      </c>
      <c r="K50" s="2">
        <v>19.955803</v>
      </c>
      <c r="L50" s="2">
        <v>19.25976</v>
      </c>
      <c r="M50" s="2">
        <v>18.983654000000001</v>
      </c>
      <c r="N50" s="2">
        <v>19.656685</v>
      </c>
      <c r="O50" s="2">
        <v>19.163267000000001</v>
      </c>
      <c r="P50" s="2">
        <v>21.008703000000001</v>
      </c>
      <c r="Q50" s="2">
        <v>20.793921999999998</v>
      </c>
      <c r="R50">
        <f t="shared" ref="R50:R59" si="1">COUNTIF(B50:Q50, "&lt;34")</f>
        <v>16</v>
      </c>
    </row>
    <row r="51" spans="1:18" ht="15" x14ac:dyDescent="0.25">
      <c r="A51" s="9" t="s">
        <v>7</v>
      </c>
      <c r="B51" s="2">
        <v>27.623497</v>
      </c>
      <c r="C51" s="2">
        <v>27.276181999999999</v>
      </c>
      <c r="D51" s="2">
        <v>27.334574</v>
      </c>
      <c r="E51" s="2">
        <v>27.226727</v>
      </c>
      <c r="F51" s="2">
        <v>28.442347999999999</v>
      </c>
      <c r="G51" s="2">
        <v>27.953989</v>
      </c>
      <c r="H51" s="2">
        <v>33.202423000000003</v>
      </c>
      <c r="I51" s="2">
        <v>28.403435000000002</v>
      </c>
      <c r="J51" s="2">
        <v>28.413038</v>
      </c>
      <c r="K51" s="2">
        <v>28.166191000000001</v>
      </c>
      <c r="L51" s="2">
        <v>27.649681000000001</v>
      </c>
      <c r="M51" s="2">
        <v>27.570429000000001</v>
      </c>
      <c r="N51" s="2">
        <v>27.73312</v>
      </c>
      <c r="O51" s="2">
        <v>28.053571999999999</v>
      </c>
      <c r="P51" s="2">
        <v>28.634499999999999</v>
      </c>
      <c r="Q51" s="2">
        <v>28.597607</v>
      </c>
      <c r="R51">
        <f t="shared" si="1"/>
        <v>16</v>
      </c>
    </row>
    <row r="52" spans="1:18" ht="15" x14ac:dyDescent="0.25">
      <c r="A52" s="9" t="s">
        <v>8</v>
      </c>
      <c r="B52" s="5">
        <v>18.784210000000002</v>
      </c>
      <c r="C52" s="2">
        <v>18.423680000000001</v>
      </c>
      <c r="D52" s="2">
        <v>18.032667</v>
      </c>
      <c r="E52" s="2">
        <v>18.186972000000001</v>
      </c>
      <c r="F52" s="2">
        <v>19.312946</v>
      </c>
      <c r="G52" s="2">
        <v>19.055496000000002</v>
      </c>
      <c r="H52" s="2">
        <v>23.789045000000002</v>
      </c>
      <c r="I52" s="2">
        <v>19.806763</v>
      </c>
      <c r="J52" s="2">
        <v>19.471039000000001</v>
      </c>
      <c r="K52" s="2">
        <v>19.209250999999998</v>
      </c>
      <c r="L52" s="2">
        <v>18.640253000000001</v>
      </c>
      <c r="M52" s="2">
        <v>18.048138000000002</v>
      </c>
      <c r="N52" s="2">
        <v>18.979092000000001</v>
      </c>
      <c r="O52" s="2">
        <v>18.961641</v>
      </c>
      <c r="P52" s="2">
        <v>19.419086</v>
      </c>
      <c r="Q52" s="2">
        <v>20.377770000000002</v>
      </c>
      <c r="R52">
        <f t="shared" si="1"/>
        <v>16</v>
      </c>
    </row>
    <row r="53" spans="1:18" ht="15" x14ac:dyDescent="0.25">
      <c r="A53" s="9" t="s">
        <v>98</v>
      </c>
      <c r="B53" s="2" t="s">
        <v>0</v>
      </c>
      <c r="C53" s="2" t="s">
        <v>0</v>
      </c>
      <c r="D53" s="5" t="s">
        <v>0</v>
      </c>
      <c r="E53" s="5" t="s">
        <v>0</v>
      </c>
      <c r="F53" s="5" t="s">
        <v>0</v>
      </c>
      <c r="G53" s="5" t="s">
        <v>0</v>
      </c>
      <c r="H53" s="5" t="s">
        <v>0</v>
      </c>
      <c r="I53" s="5" t="s">
        <v>0</v>
      </c>
      <c r="J53" s="5" t="s">
        <v>0</v>
      </c>
      <c r="K53" s="5" t="s">
        <v>0</v>
      </c>
      <c r="L53" s="2" t="s">
        <v>0</v>
      </c>
      <c r="M53" s="2" t="s">
        <v>0</v>
      </c>
      <c r="N53" s="5">
        <v>36.013106999999998</v>
      </c>
      <c r="O53" s="5" t="s">
        <v>0</v>
      </c>
      <c r="P53" s="2" t="s">
        <v>0</v>
      </c>
      <c r="Q53" s="2" t="s">
        <v>0</v>
      </c>
      <c r="R53">
        <f t="shared" si="1"/>
        <v>0</v>
      </c>
    </row>
    <row r="54" spans="1:18" ht="15" x14ac:dyDescent="0.25">
      <c r="A54" s="9" t="s">
        <v>9</v>
      </c>
      <c r="B54" s="2">
        <v>22.526150000000001</v>
      </c>
      <c r="C54" s="2">
        <v>22.696465</v>
      </c>
      <c r="D54" s="5">
        <v>21.95674</v>
      </c>
      <c r="E54" s="5">
        <v>21.98931</v>
      </c>
      <c r="F54" s="5">
        <v>21.910582999999999</v>
      </c>
      <c r="G54" s="5">
        <v>22.263055999999999</v>
      </c>
      <c r="H54" s="5">
        <v>22.946894</v>
      </c>
      <c r="I54" s="5">
        <v>22.451632</v>
      </c>
      <c r="J54" s="5">
        <v>22.600034999999998</v>
      </c>
      <c r="K54" s="5">
        <v>22.472536000000002</v>
      </c>
      <c r="L54" s="2">
        <v>21.994423000000001</v>
      </c>
      <c r="M54" s="2">
        <v>21.935915000000001</v>
      </c>
      <c r="N54" s="5">
        <v>21.852550000000001</v>
      </c>
      <c r="O54" s="5">
        <v>22.206095000000001</v>
      </c>
      <c r="P54" s="2">
        <v>22.451319000000002</v>
      </c>
      <c r="Q54" s="2">
        <v>22.651342</v>
      </c>
      <c r="R54">
        <f t="shared" si="1"/>
        <v>16</v>
      </c>
    </row>
    <row r="55" spans="1:18" ht="15" x14ac:dyDescent="0.25">
      <c r="A55" s="9" t="s">
        <v>9</v>
      </c>
      <c r="B55">
        <v>22.587858000000001</v>
      </c>
      <c r="C55">
        <v>22.956676000000002</v>
      </c>
      <c r="D55">
        <v>21.963380000000001</v>
      </c>
      <c r="E55">
        <v>21.957820000000002</v>
      </c>
      <c r="F55">
        <v>22.036539999999999</v>
      </c>
      <c r="G55">
        <v>22.276146000000001</v>
      </c>
      <c r="H55">
        <v>22.951782000000001</v>
      </c>
      <c r="I55">
        <v>22.464417000000001</v>
      </c>
      <c r="J55">
        <v>22.580666999999998</v>
      </c>
      <c r="K55">
        <v>22.489622000000001</v>
      </c>
      <c r="L55">
        <v>22.029205000000001</v>
      </c>
      <c r="M55">
        <v>22.010586</v>
      </c>
      <c r="N55">
        <v>21.890250000000002</v>
      </c>
      <c r="O55">
        <v>22.248650000000001</v>
      </c>
      <c r="P55">
        <v>22.487376999999999</v>
      </c>
      <c r="Q55">
        <v>22.655532999999998</v>
      </c>
      <c r="R55">
        <f t="shared" si="1"/>
        <v>16</v>
      </c>
    </row>
    <row r="56" spans="1:18" ht="15" x14ac:dyDescent="0.25">
      <c r="A56" s="9" t="s">
        <v>9</v>
      </c>
      <c r="B56">
        <v>22.622682999999999</v>
      </c>
      <c r="C56">
        <v>22.772171</v>
      </c>
      <c r="D56">
        <v>21.935058999999999</v>
      </c>
      <c r="E56">
        <v>21.953316000000001</v>
      </c>
      <c r="F56">
        <v>21.925806000000001</v>
      </c>
      <c r="G56">
        <v>22.304462000000001</v>
      </c>
      <c r="H56">
        <v>22.902816999999999</v>
      </c>
      <c r="I56">
        <v>22.501166999999999</v>
      </c>
      <c r="J56">
        <v>22.540962</v>
      </c>
      <c r="K56">
        <v>22.524381999999999</v>
      </c>
      <c r="L56">
        <v>21.969973</v>
      </c>
      <c r="M56">
        <v>22.065887</v>
      </c>
      <c r="N56">
        <v>21.800523999999999</v>
      </c>
      <c r="O56">
        <v>22.282837000000001</v>
      </c>
      <c r="P56">
        <v>22.483412000000001</v>
      </c>
      <c r="Q56">
        <v>22.665146</v>
      </c>
      <c r="R56">
        <f t="shared" si="1"/>
        <v>16</v>
      </c>
    </row>
    <row r="57" spans="1:18" ht="15" x14ac:dyDescent="0.25">
      <c r="A57" s="9" t="s">
        <v>10</v>
      </c>
      <c r="B57">
        <v>20.272808000000001</v>
      </c>
      <c r="C57">
        <v>20.266020000000001</v>
      </c>
      <c r="D57">
        <v>19.993568</v>
      </c>
      <c r="E57">
        <v>20.028611999999999</v>
      </c>
      <c r="F57">
        <v>19.951091999999999</v>
      </c>
      <c r="G57">
        <v>20.023859999999999</v>
      </c>
      <c r="H57">
        <v>20.264800999999999</v>
      </c>
      <c r="I57">
        <v>19.996894999999999</v>
      </c>
      <c r="J57">
        <v>20.310403999999998</v>
      </c>
      <c r="K57">
        <v>20.176365000000001</v>
      </c>
      <c r="L57">
        <v>20.427209999999999</v>
      </c>
      <c r="M57">
        <v>19.984708999999999</v>
      </c>
      <c r="N57">
        <v>19.953776999999999</v>
      </c>
      <c r="O57">
        <v>20.276074999999999</v>
      </c>
      <c r="P57">
        <v>20.096150999999999</v>
      </c>
      <c r="Q57">
        <v>20.300196</v>
      </c>
      <c r="R57">
        <f t="shared" si="1"/>
        <v>16</v>
      </c>
    </row>
    <row r="58" spans="1:18" ht="15" x14ac:dyDescent="0.25">
      <c r="A58" s="9" t="s">
        <v>10</v>
      </c>
      <c r="B58">
        <v>20.225939</v>
      </c>
      <c r="C58">
        <v>20.322254000000001</v>
      </c>
      <c r="D58">
        <v>20.055199999999999</v>
      </c>
      <c r="E58">
        <v>20.052607999999999</v>
      </c>
      <c r="F58">
        <v>19.975954000000002</v>
      </c>
      <c r="G58">
        <v>20.048689</v>
      </c>
      <c r="H58">
        <v>20.253367999999998</v>
      </c>
      <c r="I58">
        <v>20.193396</v>
      </c>
      <c r="J58">
        <v>20.260809999999999</v>
      </c>
      <c r="K58">
        <v>20.104019999999998</v>
      </c>
      <c r="L58">
        <v>20.347062999999999</v>
      </c>
      <c r="M58">
        <v>20.096509999999999</v>
      </c>
      <c r="N58">
        <v>19.949137</v>
      </c>
      <c r="O58">
        <v>20.382328000000001</v>
      </c>
      <c r="P58">
        <v>20.019093999999999</v>
      </c>
      <c r="Q58">
        <v>20.28857</v>
      </c>
      <c r="R58">
        <f t="shared" si="1"/>
        <v>16</v>
      </c>
    </row>
    <row r="59" spans="1:18" ht="15" x14ac:dyDescent="0.25">
      <c r="A59" s="9" t="s">
        <v>10</v>
      </c>
      <c r="B59">
        <v>20.128817000000002</v>
      </c>
      <c r="C59">
        <v>20.164158</v>
      </c>
      <c r="D59">
        <v>20.065735</v>
      </c>
      <c r="E59">
        <v>19.975003999999998</v>
      </c>
      <c r="F59">
        <v>19.976595</v>
      </c>
      <c r="G59">
        <v>19.958385</v>
      </c>
      <c r="H59">
        <v>20.1858</v>
      </c>
      <c r="I59">
        <v>20.105077999999999</v>
      </c>
      <c r="J59">
        <v>20.260677000000001</v>
      </c>
      <c r="K59">
        <v>20.069479999999999</v>
      </c>
      <c r="L59">
        <v>20.373584999999999</v>
      </c>
      <c r="M59">
        <v>19.974049999999998</v>
      </c>
      <c r="N59">
        <v>19.955029</v>
      </c>
      <c r="O59">
        <v>20.23104</v>
      </c>
      <c r="P59">
        <v>19.970230000000001</v>
      </c>
      <c r="Q59">
        <v>20.217098</v>
      </c>
      <c r="R59">
        <f t="shared" si="1"/>
        <v>16</v>
      </c>
    </row>
    <row r="65" spans="1:17" x14ac:dyDescent="0.2">
      <c r="A65" t="s">
        <v>1</v>
      </c>
      <c r="B65">
        <f t="shared" ref="B65:Q65" si="2">COUNT(B2:B54)</f>
        <v>52</v>
      </c>
      <c r="C65">
        <f t="shared" si="2"/>
        <v>52</v>
      </c>
      <c r="D65">
        <f t="shared" si="2"/>
        <v>52</v>
      </c>
      <c r="E65">
        <f t="shared" si="2"/>
        <v>52</v>
      </c>
      <c r="F65">
        <f t="shared" si="2"/>
        <v>52</v>
      </c>
      <c r="G65">
        <f t="shared" si="2"/>
        <v>52</v>
      </c>
      <c r="H65">
        <f t="shared" si="2"/>
        <v>44</v>
      </c>
      <c r="I65">
        <f t="shared" si="2"/>
        <v>51</v>
      </c>
      <c r="J65">
        <f t="shared" si="2"/>
        <v>52</v>
      </c>
      <c r="K65">
        <f t="shared" si="2"/>
        <v>52</v>
      </c>
      <c r="L65">
        <f t="shared" si="2"/>
        <v>52</v>
      </c>
      <c r="M65">
        <f t="shared" si="2"/>
        <v>52</v>
      </c>
      <c r="N65">
        <f>COUNT(N2:N54)</f>
        <v>53</v>
      </c>
      <c r="O65">
        <f t="shared" si="2"/>
        <v>52</v>
      </c>
      <c r="P65">
        <f t="shared" si="2"/>
        <v>52</v>
      </c>
      <c r="Q65">
        <f t="shared" si="2"/>
        <v>52</v>
      </c>
    </row>
    <row r="70" spans="1:17" x14ac:dyDescent="0.2">
      <c r="A70" t="s">
        <v>107</v>
      </c>
    </row>
    <row r="72" spans="1:17" ht="15" x14ac:dyDescent="0.25">
      <c r="A72" s="9" t="s">
        <v>18</v>
      </c>
    </row>
    <row r="73" spans="1:17" ht="15" x14ac:dyDescent="0.25">
      <c r="A73" s="9" t="s">
        <v>19</v>
      </c>
    </row>
    <row r="74" spans="1:17" ht="15" x14ac:dyDescent="0.25">
      <c r="A74" s="9" t="s">
        <v>20</v>
      </c>
    </row>
    <row r="75" spans="1:17" ht="15" x14ac:dyDescent="0.25">
      <c r="A75" s="9" t="s">
        <v>21</v>
      </c>
    </row>
    <row r="76" spans="1:17" ht="15" x14ac:dyDescent="0.25">
      <c r="A76" s="9" t="s">
        <v>22</v>
      </c>
    </row>
    <row r="77" spans="1:17" ht="15" x14ac:dyDescent="0.25">
      <c r="A77" s="9" t="s">
        <v>24</v>
      </c>
    </row>
    <row r="78" spans="1:17" ht="15" x14ac:dyDescent="0.25">
      <c r="A78" s="9" t="s">
        <v>26</v>
      </c>
    </row>
    <row r="79" spans="1:17" ht="15" x14ac:dyDescent="0.25">
      <c r="A79" s="9" t="s">
        <v>31</v>
      </c>
    </row>
    <row r="80" spans="1:17" ht="15" x14ac:dyDescent="0.25">
      <c r="A80" s="9" t="s">
        <v>32</v>
      </c>
    </row>
    <row r="81" spans="1:1" ht="15" x14ac:dyDescent="0.25">
      <c r="A81" s="9" t="s">
        <v>34</v>
      </c>
    </row>
    <row r="82" spans="1:1" ht="15" x14ac:dyDescent="0.25">
      <c r="A82" s="9" t="s">
        <v>40</v>
      </c>
    </row>
    <row r="83" spans="1:1" ht="15" x14ac:dyDescent="0.25">
      <c r="A83" s="9" t="s">
        <v>42</v>
      </c>
    </row>
    <row r="84" spans="1:1" ht="15" x14ac:dyDescent="0.25">
      <c r="A84" s="9" t="s">
        <v>54</v>
      </c>
    </row>
    <row r="85" spans="1:1" ht="15" x14ac:dyDescent="0.25">
      <c r="A85" s="9" t="s">
        <v>56</v>
      </c>
    </row>
    <row r="86" spans="1:1" ht="15" x14ac:dyDescent="0.25">
      <c r="A86" s="9" t="s">
        <v>60</v>
      </c>
    </row>
    <row r="87" spans="1:1" ht="15" x14ac:dyDescent="0.25">
      <c r="A87" s="9" t="s">
        <v>67</v>
      </c>
    </row>
    <row r="88" spans="1:1" ht="15" x14ac:dyDescent="0.25">
      <c r="A88" s="9" t="s">
        <v>69</v>
      </c>
    </row>
    <row r="89" spans="1:1" ht="15" x14ac:dyDescent="0.25">
      <c r="A89" s="9" t="s">
        <v>74</v>
      </c>
    </row>
    <row r="90" spans="1:1" ht="15" x14ac:dyDescent="0.25">
      <c r="A90" s="9" t="s">
        <v>76</v>
      </c>
    </row>
    <row r="91" spans="1:1" ht="15" x14ac:dyDescent="0.25">
      <c r="A91" s="9" t="s">
        <v>87</v>
      </c>
    </row>
    <row r="92" spans="1:1" ht="15" x14ac:dyDescent="0.25">
      <c r="A92" s="9" t="s">
        <v>93</v>
      </c>
    </row>
    <row r="93" spans="1:1" ht="15" x14ac:dyDescent="0.25">
      <c r="A93" s="9" t="s">
        <v>23</v>
      </c>
    </row>
    <row r="94" spans="1:1" ht="15" x14ac:dyDescent="0.25">
      <c r="A94" s="9" t="s">
        <v>25</v>
      </c>
    </row>
    <row r="95" spans="1:1" ht="15" x14ac:dyDescent="0.25">
      <c r="A95" s="9" t="s">
        <v>27</v>
      </c>
    </row>
    <row r="96" spans="1:1" ht="15" x14ac:dyDescent="0.25">
      <c r="A96" s="9" t="s">
        <v>33</v>
      </c>
    </row>
    <row r="97" spans="1:1" ht="15" x14ac:dyDescent="0.25">
      <c r="A97" s="9" t="s">
        <v>35</v>
      </c>
    </row>
    <row r="98" spans="1:1" ht="15" x14ac:dyDescent="0.25">
      <c r="A98" s="9" t="s">
        <v>36</v>
      </c>
    </row>
    <row r="99" spans="1:1" ht="15" x14ac:dyDescent="0.25">
      <c r="A99" s="9" t="s">
        <v>37</v>
      </c>
    </row>
    <row r="100" spans="1:1" ht="15" x14ac:dyDescent="0.25">
      <c r="A100" s="9" t="s">
        <v>50</v>
      </c>
    </row>
    <row r="101" spans="1:1" ht="15" x14ac:dyDescent="0.25">
      <c r="A101" s="9" t="s">
        <v>51</v>
      </c>
    </row>
    <row r="102" spans="1:1" ht="15" x14ac:dyDescent="0.25">
      <c r="A102" s="9" t="s">
        <v>57</v>
      </c>
    </row>
    <row r="103" spans="1:1" ht="15" x14ac:dyDescent="0.25">
      <c r="A103" s="9" t="s">
        <v>70</v>
      </c>
    </row>
    <row r="104" spans="1:1" ht="15" x14ac:dyDescent="0.25">
      <c r="A104" s="9" t="s">
        <v>77</v>
      </c>
    </row>
    <row r="105" spans="1:1" ht="15" x14ac:dyDescent="0.25">
      <c r="A105" s="9" t="s">
        <v>82</v>
      </c>
    </row>
    <row r="106" spans="1:1" ht="15" x14ac:dyDescent="0.25">
      <c r="A106" s="9" t="s">
        <v>85</v>
      </c>
    </row>
    <row r="107" spans="1:1" ht="15" x14ac:dyDescent="0.25">
      <c r="A107" s="9" t="s">
        <v>91</v>
      </c>
    </row>
    <row r="108" spans="1:1" ht="15" x14ac:dyDescent="0.25">
      <c r="A108" s="9" t="s">
        <v>94</v>
      </c>
    </row>
    <row r="109" spans="1:1" ht="15" x14ac:dyDescent="0.25">
      <c r="A109" s="9" t="s">
        <v>96</v>
      </c>
    </row>
  </sheetData>
  <phoneticPr fontId="2" type="noConversion"/>
  <conditionalFormatting sqref="R1:R1048576">
    <cfRule type="cellIs" dxfId="2" priority="1" operator="lessThan">
      <formula>8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91D46-4514-E84F-AFD6-9B20F8E6CE7C}">
  <dimension ref="A1:V57"/>
  <sheetViews>
    <sheetView topLeftCell="C25" zoomScaleNormal="100" workbookViewId="0">
      <selection activeCell="U42" sqref="U42"/>
    </sheetView>
  </sheetViews>
  <sheetFormatPr defaultColWidth="11" defaultRowHeight="14.25" x14ac:dyDescent="0.2"/>
  <cols>
    <col min="1" max="1" width="6.875" customWidth="1"/>
    <col min="2" max="2" width="23" bestFit="1" customWidth="1"/>
  </cols>
  <sheetData>
    <row r="1" spans="1:17" x14ac:dyDescent="0.2">
      <c r="A1">
        <v>36</v>
      </c>
      <c r="B1" s="1" t="s">
        <v>11</v>
      </c>
      <c r="C1" t="str">
        <f>CTs!B1</f>
        <v>Filtered Air Male</v>
      </c>
      <c r="D1" t="str">
        <f>CTs!C1</f>
        <v>Filtered Air Male</v>
      </c>
      <c r="E1" t="str">
        <f>CTs!D1</f>
        <v>Filtered Air Male</v>
      </c>
      <c r="F1" t="str">
        <f>CTs!E1</f>
        <v>Filtered Air Male</v>
      </c>
      <c r="G1" t="str">
        <f>CTs!F1</f>
        <v>Ozone Male</v>
      </c>
      <c r="H1" t="str">
        <f>CTs!G1</f>
        <v>Ozone Male</v>
      </c>
      <c r="I1" t="str">
        <f>CTs!I1</f>
        <v>Ozone Male</v>
      </c>
      <c r="J1" t="str">
        <f>CTs!J1</f>
        <v>Filtered Air Female</v>
      </c>
      <c r="K1" t="str">
        <f>CTs!K1</f>
        <v>Filtered Air Female</v>
      </c>
      <c r="L1" t="str">
        <f>CTs!L1</f>
        <v>Filtered Air Female</v>
      </c>
      <c r="M1" t="str">
        <f>CTs!M1</f>
        <v>Filtered Air Female</v>
      </c>
      <c r="N1" t="str">
        <f>CTs!N1</f>
        <v>Ozone Female</v>
      </c>
      <c r="O1" t="str">
        <f>CTs!O1</f>
        <v>Ozone Female</v>
      </c>
      <c r="P1" t="str">
        <f>CTs!P1</f>
        <v>Ozone Female</v>
      </c>
      <c r="Q1" t="str">
        <f>CTs!Q1</f>
        <v>Ozone Female</v>
      </c>
    </row>
    <row r="2" spans="1:17" x14ac:dyDescent="0.2">
      <c r="A2">
        <f t="shared" ref="A2:A33" si="0">COUNTIF(C2:U2,"36")</f>
        <v>0</v>
      </c>
      <c r="B2" t="str">
        <f>CTs!A2</f>
        <v>BCL6</v>
      </c>
      <c r="C2">
        <f>IF(AND(ISNUMBER(CTs!B2),CTs!B2&lt;36),CTs!B2,$A$1)</f>
        <v>28.591463000000001</v>
      </c>
      <c r="D2">
        <f>IF(AND(ISNUMBER(CTs!C2),CTs!C2&lt;36),CTs!C2,$A$1)</f>
        <v>28.399809000000001</v>
      </c>
      <c r="E2">
        <f>IF(AND(ISNUMBER(CTs!D2),CTs!D2&lt;36),CTs!D2,$A$1)</f>
        <v>27.471886000000001</v>
      </c>
      <c r="F2">
        <f>IF(AND(ISNUMBER(CTs!E2),CTs!E2&lt;36),CTs!E2,$A$1)</f>
        <v>27.516356999999999</v>
      </c>
      <c r="G2">
        <f>IF(AND(ISNUMBER(CTs!F2),CTs!F2&lt;36),CTs!F2,$A$1)</f>
        <v>29.087586999999999</v>
      </c>
      <c r="H2">
        <f>IF(AND(ISNUMBER(CTs!G2),CTs!G2&lt;36),CTs!G2,$A$1)</f>
        <v>28.89246</v>
      </c>
      <c r="I2">
        <f>IF(AND(ISNUMBER(CTs!I2),CTs!I2&lt;36),CTs!I2,$A$1)</f>
        <v>30.123524</v>
      </c>
      <c r="J2">
        <f>IF(AND(ISNUMBER(CTs!J2),CTs!J2&lt;36),CTs!J2,$A$1)</f>
        <v>28.928913000000001</v>
      </c>
      <c r="K2">
        <f>IF(AND(ISNUMBER(CTs!K2),CTs!K2&lt;36),CTs!K2,$A$1)</f>
        <v>28.764557</v>
      </c>
      <c r="L2">
        <f>IF(AND(ISNUMBER(CTs!L2),CTs!L2&lt;36),CTs!L2,$A$1)</f>
        <v>28.244408</v>
      </c>
      <c r="M2">
        <f>IF(AND(ISNUMBER(CTs!M2),CTs!M2&lt;36),CTs!M2,$A$1)</f>
        <v>27.74051</v>
      </c>
      <c r="N2">
        <f>IF(AND(ISNUMBER(CTs!N2),CTs!N2&lt;36),CTs!N2,$A$1)</f>
        <v>28.962102999999999</v>
      </c>
      <c r="O2">
        <f>IF(AND(ISNUMBER(CTs!O2),CTs!O2&lt;36),CTs!O2,$A$1)</f>
        <v>28.829160000000002</v>
      </c>
      <c r="P2">
        <f>IF(AND(ISNUMBER(CTs!P2),CTs!P2&lt;36),CTs!P2,$A$1)</f>
        <v>30.103113</v>
      </c>
      <c r="Q2">
        <f>IF(AND(ISNUMBER(CTs!Q2),CTs!Q2&lt;36),CTs!Q2,$A$1)</f>
        <v>30.28877</v>
      </c>
    </row>
    <row r="3" spans="1:17" x14ac:dyDescent="0.2">
      <c r="A3">
        <f t="shared" si="0"/>
        <v>0</v>
      </c>
      <c r="B3" t="str">
        <f>CTs!A3</f>
        <v>C3</v>
      </c>
      <c r="C3">
        <f>IF(AND(ISNUMBER(CTs!B3),CTs!B3&lt;36),CTs!B3,$A$1)</f>
        <v>26.0061</v>
      </c>
      <c r="D3">
        <f>IF(AND(ISNUMBER(CTs!C3),CTs!C3&lt;36),CTs!C3,$A$1)</f>
        <v>25.874963999999999</v>
      </c>
      <c r="E3">
        <f>IF(AND(ISNUMBER(CTs!D3),CTs!D3&lt;36),CTs!D3,$A$1)</f>
        <v>26.23076</v>
      </c>
      <c r="F3">
        <f>IF(AND(ISNUMBER(CTs!E3),CTs!E3&lt;36),CTs!E3,$A$1)</f>
        <v>26.400815999999999</v>
      </c>
      <c r="G3">
        <f>IF(AND(ISNUMBER(CTs!F3),CTs!F3&lt;36),CTs!F3,$A$1)</f>
        <v>27.532530000000001</v>
      </c>
      <c r="H3">
        <f>IF(AND(ISNUMBER(CTs!G3),CTs!G3&lt;36),CTs!G3,$A$1)</f>
        <v>27.608678999999999</v>
      </c>
      <c r="I3">
        <f>IF(AND(ISNUMBER(CTs!I3),CTs!I3&lt;36),CTs!I3,$A$1)</f>
        <v>26.723068000000001</v>
      </c>
      <c r="J3">
        <f>IF(AND(ISNUMBER(CTs!J3),CTs!J3&lt;36),CTs!J3,$A$1)</f>
        <v>26.836279000000001</v>
      </c>
      <c r="K3">
        <f>IF(AND(ISNUMBER(CTs!K3),CTs!K3&lt;36),CTs!K3,$A$1)</f>
        <v>26.899972999999999</v>
      </c>
      <c r="L3">
        <f>IF(AND(ISNUMBER(CTs!L3),CTs!L3&lt;36),CTs!L3,$A$1)</f>
        <v>24.449515999999999</v>
      </c>
      <c r="M3">
        <f>IF(AND(ISNUMBER(CTs!M3),CTs!M3&lt;36),CTs!M3,$A$1)</f>
        <v>25.64376</v>
      </c>
      <c r="N3">
        <f>IF(AND(ISNUMBER(CTs!N3),CTs!N3&lt;36),CTs!N3,$A$1)</f>
        <v>26.981375</v>
      </c>
      <c r="O3">
        <f>IF(AND(ISNUMBER(CTs!O3),CTs!O3&lt;36),CTs!O3,$A$1)</f>
        <v>26.825513999999998</v>
      </c>
      <c r="P3">
        <f>IF(AND(ISNUMBER(CTs!P3),CTs!P3&lt;36),CTs!P3,$A$1)</f>
        <v>28.809985999999999</v>
      </c>
      <c r="Q3">
        <f>IF(AND(ISNUMBER(CTs!Q3),CTs!Q3&lt;36),CTs!Q3,$A$1)</f>
        <v>26.833621999999998</v>
      </c>
    </row>
    <row r="4" spans="1:17" x14ac:dyDescent="0.2">
      <c r="A4">
        <f t="shared" si="0"/>
        <v>0</v>
      </c>
      <c r="B4" t="str">
        <f>CTs!A4</f>
        <v>C3AR1</v>
      </c>
      <c r="C4">
        <f>IF(AND(ISNUMBER(CTs!B4),CTs!B4&lt;36),CTs!B4,$A$1)</f>
        <v>30.965363</v>
      </c>
      <c r="D4">
        <f>IF(AND(ISNUMBER(CTs!C4),CTs!C4&lt;36),CTs!C4,$A$1)</f>
        <v>29.967495</v>
      </c>
      <c r="E4">
        <f>IF(AND(ISNUMBER(CTs!D4),CTs!D4&lt;36),CTs!D4,$A$1)</f>
        <v>31.546022000000001</v>
      </c>
      <c r="F4">
        <f>IF(AND(ISNUMBER(CTs!E4),CTs!E4&lt;36),CTs!E4,$A$1)</f>
        <v>31.817440000000001</v>
      </c>
      <c r="G4">
        <f>IF(AND(ISNUMBER(CTs!F4),CTs!F4&lt;36),CTs!F4,$A$1)</f>
        <v>32.934049999999999</v>
      </c>
      <c r="H4">
        <f>IF(AND(ISNUMBER(CTs!G4),CTs!G4&lt;36),CTs!G4,$A$1)</f>
        <v>32.962738000000002</v>
      </c>
      <c r="I4">
        <f>IF(AND(ISNUMBER(CTs!I4),CTs!I4&lt;36),CTs!I4,$A$1)</f>
        <v>31.864132000000001</v>
      </c>
      <c r="J4">
        <f>IF(AND(ISNUMBER(CTs!J4),CTs!J4&lt;36),CTs!J4,$A$1)</f>
        <v>33.096449999999997</v>
      </c>
      <c r="K4">
        <f>IF(AND(ISNUMBER(CTs!K4),CTs!K4&lt;36),CTs!K4,$A$1)</f>
        <v>34.322144000000002</v>
      </c>
      <c r="L4">
        <f>IF(AND(ISNUMBER(CTs!L4),CTs!L4&lt;36),CTs!L4,$A$1)</f>
        <v>32.836697000000001</v>
      </c>
      <c r="M4">
        <f>IF(AND(ISNUMBER(CTs!M4),CTs!M4&lt;36),CTs!M4,$A$1)</f>
        <v>32.025382999999998</v>
      </c>
      <c r="N4">
        <f>IF(AND(ISNUMBER(CTs!N4),CTs!N4&lt;36),CTs!N4,$A$1)</f>
        <v>32.538809999999998</v>
      </c>
      <c r="O4">
        <f>IF(AND(ISNUMBER(CTs!O4),CTs!O4&lt;36),CTs!O4,$A$1)</f>
        <v>33.701779999999999</v>
      </c>
      <c r="P4">
        <f>IF(AND(ISNUMBER(CTs!P4),CTs!P4&lt;36),CTs!P4,$A$1)</f>
        <v>34.811534999999999</v>
      </c>
      <c r="Q4">
        <f>IF(AND(ISNUMBER(CTs!Q4),CTs!Q4&lt;36),CTs!Q4,$A$1)</f>
        <v>35.418148000000002</v>
      </c>
    </row>
    <row r="5" spans="1:17" x14ac:dyDescent="0.2">
      <c r="A5">
        <f t="shared" si="0"/>
        <v>0</v>
      </c>
      <c r="B5" t="str">
        <f>CTs!A5</f>
        <v>CCL3</v>
      </c>
      <c r="C5">
        <f>IF(AND(ISNUMBER(CTs!B5),CTs!B5&lt;36),CTs!B5,$A$1)</f>
        <v>32.280895000000001</v>
      </c>
      <c r="D5">
        <f>IF(AND(ISNUMBER(CTs!C5),CTs!C5&lt;36),CTs!C5,$A$1)</f>
        <v>32.863567000000003</v>
      </c>
      <c r="E5">
        <f>IF(AND(ISNUMBER(CTs!D5),CTs!D5&lt;36),CTs!D5,$A$1)</f>
        <v>32.858176999999998</v>
      </c>
      <c r="F5">
        <f>IF(AND(ISNUMBER(CTs!E5),CTs!E5&lt;36),CTs!E5,$A$1)</f>
        <v>32.911155999999998</v>
      </c>
      <c r="G5">
        <f>IF(AND(ISNUMBER(CTs!F5),CTs!F5&lt;36),CTs!F5,$A$1)</f>
        <v>32.337063000000001</v>
      </c>
      <c r="H5">
        <f>IF(AND(ISNUMBER(CTs!G5),CTs!G5&lt;36),CTs!G5,$A$1)</f>
        <v>32.017110000000002</v>
      </c>
      <c r="I5">
        <f>IF(AND(ISNUMBER(CTs!I5),CTs!I5&lt;36),CTs!I5,$A$1)</f>
        <v>33.751460000000002</v>
      </c>
      <c r="J5">
        <f>IF(AND(ISNUMBER(CTs!J5),CTs!J5&lt;36),CTs!J5,$A$1)</f>
        <v>31.955853000000001</v>
      </c>
      <c r="K5">
        <f>IF(AND(ISNUMBER(CTs!K5),CTs!K5&lt;36),CTs!K5,$A$1)</f>
        <v>31.368504999999999</v>
      </c>
      <c r="L5">
        <f>IF(AND(ISNUMBER(CTs!L5),CTs!L5&lt;36),CTs!L5,$A$1)</f>
        <v>30.249248999999999</v>
      </c>
      <c r="M5">
        <f>IF(AND(ISNUMBER(CTs!M5),CTs!M5&lt;36),CTs!M5,$A$1)</f>
        <v>29.877089000000002</v>
      </c>
      <c r="N5">
        <f>IF(AND(ISNUMBER(CTs!N5),CTs!N5&lt;36),CTs!N5,$A$1)</f>
        <v>31.113952999999999</v>
      </c>
      <c r="O5">
        <f>IF(AND(ISNUMBER(CTs!O5),CTs!O5&lt;36),CTs!O5,$A$1)</f>
        <v>31.490379999999998</v>
      </c>
      <c r="P5">
        <f>IF(AND(ISNUMBER(CTs!P5),CTs!P5&lt;36),CTs!P5,$A$1)</f>
        <v>33.76623</v>
      </c>
      <c r="Q5">
        <f>IF(AND(ISNUMBER(CTs!Q5),CTs!Q5&lt;36),CTs!Q5,$A$1)</f>
        <v>32.699097000000002</v>
      </c>
    </row>
    <row r="6" spans="1:17" x14ac:dyDescent="0.2">
      <c r="A6">
        <f t="shared" si="0"/>
        <v>0</v>
      </c>
      <c r="B6" t="str">
        <f>CTs!A6</f>
        <v>CCL4</v>
      </c>
      <c r="C6">
        <f>IF(AND(ISNUMBER(CTs!B6),CTs!B6&lt;36),CTs!B6,$A$1)</f>
        <v>31.433669999999999</v>
      </c>
      <c r="D6">
        <f>IF(AND(ISNUMBER(CTs!C6),CTs!C6&lt;36),CTs!C6,$A$1)</f>
        <v>32.486550000000001</v>
      </c>
      <c r="E6">
        <f>IF(AND(ISNUMBER(CTs!D6),CTs!D6&lt;36),CTs!D6,$A$1)</f>
        <v>31.396833000000001</v>
      </c>
      <c r="F6">
        <f>IF(AND(ISNUMBER(CTs!E6),CTs!E6&lt;36),CTs!E6,$A$1)</f>
        <v>30.971632</v>
      </c>
      <c r="G6">
        <f>IF(AND(ISNUMBER(CTs!F6),CTs!F6&lt;36),CTs!F6,$A$1)</f>
        <v>31.124383999999999</v>
      </c>
      <c r="H6">
        <f>IF(AND(ISNUMBER(CTs!G6),CTs!G6&lt;36),CTs!G6,$A$1)</f>
        <v>30.168424999999999</v>
      </c>
      <c r="I6">
        <f>IF(AND(ISNUMBER(CTs!I6),CTs!I6&lt;36),CTs!I6,$A$1)</f>
        <v>31.421227999999999</v>
      </c>
      <c r="J6">
        <f>IF(AND(ISNUMBER(CTs!J6),CTs!J6&lt;36),CTs!J6,$A$1)</f>
        <v>31.747406000000002</v>
      </c>
      <c r="K6">
        <f>IF(AND(ISNUMBER(CTs!K6),CTs!K6&lt;36),CTs!K6,$A$1)</f>
        <v>32.155166999999999</v>
      </c>
      <c r="L6">
        <f>IF(AND(ISNUMBER(CTs!L6),CTs!L6&lt;36),CTs!L6,$A$1)</f>
        <v>29.640689999999999</v>
      </c>
      <c r="M6">
        <f>IF(AND(ISNUMBER(CTs!M6),CTs!M6&lt;36),CTs!M6,$A$1)</f>
        <v>30.948554999999999</v>
      </c>
      <c r="N6">
        <f>IF(AND(ISNUMBER(CTs!N6),CTs!N6&lt;36),CTs!N6,$A$1)</f>
        <v>31.309849</v>
      </c>
      <c r="O6">
        <f>IF(AND(ISNUMBER(CTs!O6),CTs!O6&lt;36),CTs!O6,$A$1)</f>
        <v>31.438535999999999</v>
      </c>
      <c r="P6">
        <f>IF(AND(ISNUMBER(CTs!P6),CTs!P6&lt;36),CTs!P6,$A$1)</f>
        <v>32.428339999999999</v>
      </c>
      <c r="Q6">
        <f>IF(AND(ISNUMBER(CTs!Q6),CTs!Q6&lt;36),CTs!Q6,$A$1)</f>
        <v>31.389209999999999</v>
      </c>
    </row>
    <row r="7" spans="1:17" x14ac:dyDescent="0.2">
      <c r="A7">
        <f t="shared" si="0"/>
        <v>2</v>
      </c>
      <c r="B7" t="str">
        <f>CTs!A7</f>
        <v>CCL5</v>
      </c>
      <c r="C7">
        <f>IF(AND(ISNUMBER(CTs!B7),CTs!B7&lt;36),CTs!B7,$A$1)</f>
        <v>33.700806</v>
      </c>
      <c r="D7">
        <f>IF(AND(ISNUMBER(CTs!C7),CTs!C7&lt;36),CTs!C7,$A$1)</f>
        <v>33.813380000000002</v>
      </c>
      <c r="E7">
        <f>IF(AND(ISNUMBER(CTs!D7),CTs!D7&lt;36),CTs!D7,$A$1)</f>
        <v>31.569783999999999</v>
      </c>
      <c r="F7">
        <f>IF(AND(ISNUMBER(CTs!E7),CTs!E7&lt;36),CTs!E7,$A$1)</f>
        <v>32.103023999999998</v>
      </c>
      <c r="G7">
        <f>IF(AND(ISNUMBER(CTs!F7),CTs!F7&lt;36),CTs!F7,$A$1)</f>
        <v>32.486640000000001</v>
      </c>
      <c r="H7">
        <f>IF(AND(ISNUMBER(CTs!G7),CTs!G7&lt;36),CTs!G7,$A$1)</f>
        <v>32.131762999999999</v>
      </c>
      <c r="I7">
        <f>IF(AND(ISNUMBER(CTs!I7),CTs!I7&lt;36),CTs!I7,$A$1)</f>
        <v>36</v>
      </c>
      <c r="J7">
        <f>IF(AND(ISNUMBER(CTs!J7),CTs!J7&lt;36),CTs!J7,$A$1)</f>
        <v>31.56456</v>
      </c>
      <c r="K7">
        <f>IF(AND(ISNUMBER(CTs!K7),CTs!K7&lt;36),CTs!K7,$A$1)</f>
        <v>31.694838000000001</v>
      </c>
      <c r="L7">
        <f>IF(AND(ISNUMBER(CTs!L7),CTs!L7&lt;36),CTs!L7,$A$1)</f>
        <v>32.196159999999999</v>
      </c>
      <c r="M7">
        <f>IF(AND(ISNUMBER(CTs!M7),CTs!M7&lt;36),CTs!M7,$A$1)</f>
        <v>30.164238000000001</v>
      </c>
      <c r="N7">
        <f>IF(AND(ISNUMBER(CTs!N7),CTs!N7&lt;36),CTs!N7,$A$1)</f>
        <v>33.311053999999999</v>
      </c>
      <c r="O7">
        <f>IF(AND(ISNUMBER(CTs!O7),CTs!O7&lt;36),CTs!O7,$A$1)</f>
        <v>32.337440000000001</v>
      </c>
      <c r="P7">
        <f>IF(AND(ISNUMBER(CTs!P7),CTs!P7&lt;36),CTs!P7,$A$1)</f>
        <v>32.954639999999998</v>
      </c>
      <c r="Q7">
        <f>IF(AND(ISNUMBER(CTs!Q7),CTs!Q7&lt;36),CTs!Q7,$A$1)</f>
        <v>36</v>
      </c>
    </row>
    <row r="8" spans="1:17" x14ac:dyDescent="0.2">
      <c r="A8">
        <f t="shared" si="0"/>
        <v>0</v>
      </c>
      <c r="B8" t="str">
        <f>CTs!A8</f>
        <v>CD14</v>
      </c>
      <c r="C8">
        <f>IF(AND(ISNUMBER(CTs!B8),CTs!B8&lt;36),CTs!B8,$A$1)</f>
        <v>31.835498999999999</v>
      </c>
      <c r="D8">
        <f>IF(AND(ISNUMBER(CTs!C8),CTs!C8&lt;36),CTs!C8,$A$1)</f>
        <v>31.535678999999998</v>
      </c>
      <c r="E8">
        <f>IF(AND(ISNUMBER(CTs!D8),CTs!D8&lt;36),CTs!D8,$A$1)</f>
        <v>30.986060999999999</v>
      </c>
      <c r="F8">
        <f>IF(AND(ISNUMBER(CTs!E8),CTs!E8&lt;36),CTs!E8,$A$1)</f>
        <v>31.341085</v>
      </c>
      <c r="G8">
        <f>IF(AND(ISNUMBER(CTs!F8),CTs!F8&lt;36),CTs!F8,$A$1)</f>
        <v>32.678600000000003</v>
      </c>
      <c r="H8">
        <f>IF(AND(ISNUMBER(CTs!G8),CTs!G8&lt;36),CTs!G8,$A$1)</f>
        <v>32.818309999999997</v>
      </c>
      <c r="I8">
        <f>IF(AND(ISNUMBER(CTs!I8),CTs!I8&lt;36),CTs!I8,$A$1)</f>
        <v>34.085850000000001</v>
      </c>
      <c r="J8">
        <f>IF(AND(ISNUMBER(CTs!J8),CTs!J8&lt;36),CTs!J8,$A$1)</f>
        <v>29.984898000000001</v>
      </c>
      <c r="K8">
        <f>IF(AND(ISNUMBER(CTs!K8),CTs!K8&lt;36),CTs!K8,$A$1)</f>
        <v>30.392513000000001</v>
      </c>
      <c r="L8">
        <f>IF(AND(ISNUMBER(CTs!L8),CTs!L8&lt;36),CTs!L8,$A$1)</f>
        <v>29.988973999999999</v>
      </c>
      <c r="M8">
        <f>IF(AND(ISNUMBER(CTs!M8),CTs!M8&lt;36),CTs!M8,$A$1)</f>
        <v>28.864979999999999</v>
      </c>
      <c r="N8">
        <f>IF(AND(ISNUMBER(CTs!N8),CTs!N8&lt;36),CTs!N8,$A$1)</f>
        <v>30.810911000000001</v>
      </c>
      <c r="O8">
        <f>IF(AND(ISNUMBER(CTs!O8),CTs!O8&lt;36),CTs!O8,$A$1)</f>
        <v>30.828415</v>
      </c>
      <c r="P8">
        <f>IF(AND(ISNUMBER(CTs!P8),CTs!P8&lt;36),CTs!P8,$A$1)</f>
        <v>31.871297999999999</v>
      </c>
      <c r="Q8">
        <f>IF(AND(ISNUMBER(CTs!Q8),CTs!Q8&lt;36),CTs!Q8,$A$1)</f>
        <v>32.928116000000003</v>
      </c>
    </row>
    <row r="9" spans="1:17" x14ac:dyDescent="0.2">
      <c r="A9">
        <f t="shared" si="0"/>
        <v>0</v>
      </c>
      <c r="B9" t="str">
        <f>CTs!A9</f>
        <v>CD40</v>
      </c>
      <c r="C9">
        <f>IF(AND(ISNUMBER(CTs!B9),CTs!B9&lt;36),CTs!B9,$A$1)</f>
        <v>29.541357000000001</v>
      </c>
      <c r="D9">
        <f>IF(AND(ISNUMBER(CTs!C9),CTs!C9&lt;36),CTs!C9,$A$1)</f>
        <v>29.725618000000001</v>
      </c>
      <c r="E9">
        <f>IF(AND(ISNUMBER(CTs!D9),CTs!D9&lt;36),CTs!D9,$A$1)</f>
        <v>28.879367999999999</v>
      </c>
      <c r="F9">
        <f>IF(AND(ISNUMBER(CTs!E9),CTs!E9&lt;36),CTs!E9,$A$1)</f>
        <v>29.056380000000001</v>
      </c>
      <c r="G9">
        <f>IF(AND(ISNUMBER(CTs!F9),CTs!F9&lt;36),CTs!F9,$A$1)</f>
        <v>29.968636</v>
      </c>
      <c r="H9">
        <f>IF(AND(ISNUMBER(CTs!G9),CTs!G9&lt;36),CTs!G9,$A$1)</f>
        <v>30.582647000000001</v>
      </c>
      <c r="I9">
        <f>IF(AND(ISNUMBER(CTs!I9),CTs!I9&lt;36),CTs!I9,$A$1)</f>
        <v>30.808461999999999</v>
      </c>
      <c r="J9">
        <f>IF(AND(ISNUMBER(CTs!J9),CTs!J9&lt;36),CTs!J9,$A$1)</f>
        <v>29.46951</v>
      </c>
      <c r="K9">
        <f>IF(AND(ISNUMBER(CTs!K9),CTs!K9&lt;36),CTs!K9,$A$1)</f>
        <v>28.939717999999999</v>
      </c>
      <c r="L9">
        <f>IF(AND(ISNUMBER(CTs!L9),CTs!L9&lt;36),CTs!L9,$A$1)</f>
        <v>28.119627000000001</v>
      </c>
      <c r="M9">
        <f>IF(AND(ISNUMBER(CTs!M9),CTs!M9&lt;36),CTs!M9,$A$1)</f>
        <v>28.283625000000001</v>
      </c>
      <c r="N9">
        <f>IF(AND(ISNUMBER(CTs!N9),CTs!N9&lt;36),CTs!N9,$A$1)</f>
        <v>28.955309</v>
      </c>
      <c r="O9">
        <f>IF(AND(ISNUMBER(CTs!O9),CTs!O9&lt;36),CTs!O9,$A$1)</f>
        <v>29.517123999999999</v>
      </c>
      <c r="P9">
        <f>IF(AND(ISNUMBER(CTs!P9),CTs!P9&lt;36),CTs!P9,$A$1)</f>
        <v>30.671202000000001</v>
      </c>
      <c r="Q9">
        <f>IF(AND(ISNUMBER(CTs!Q9),CTs!Q9&lt;36),CTs!Q9,$A$1)</f>
        <v>30.254905999999998</v>
      </c>
    </row>
    <row r="10" spans="1:17" x14ac:dyDescent="0.2">
      <c r="A10">
        <f t="shared" si="0"/>
        <v>0</v>
      </c>
      <c r="B10" t="str">
        <f>CTs!A10</f>
        <v>CEBPB</v>
      </c>
      <c r="C10">
        <f>IF(AND(ISNUMBER(CTs!B10),CTs!B10&lt;36),CTs!B10,$A$1)</f>
        <v>27.370705000000001</v>
      </c>
      <c r="D10">
        <f>IF(AND(ISNUMBER(CTs!C10),CTs!C10&lt;36),CTs!C10,$A$1)</f>
        <v>27.118103000000001</v>
      </c>
      <c r="E10">
        <f>IF(AND(ISNUMBER(CTs!D10),CTs!D10&lt;36),CTs!D10,$A$1)</f>
        <v>25.465707999999999</v>
      </c>
      <c r="F10">
        <f>IF(AND(ISNUMBER(CTs!E10),CTs!E10&lt;36),CTs!E10,$A$1)</f>
        <v>25.634436000000001</v>
      </c>
      <c r="G10">
        <f>IF(AND(ISNUMBER(CTs!F10),CTs!F10&lt;36),CTs!F10,$A$1)</f>
        <v>26.897959</v>
      </c>
      <c r="H10">
        <f>IF(AND(ISNUMBER(CTs!G10),CTs!G10&lt;36),CTs!G10,$A$1)</f>
        <v>26.866244999999999</v>
      </c>
      <c r="I10">
        <f>IF(AND(ISNUMBER(CTs!I10),CTs!I10&lt;36),CTs!I10,$A$1)</f>
        <v>28.104433</v>
      </c>
      <c r="J10">
        <f>IF(AND(ISNUMBER(CTs!J10),CTs!J10&lt;36),CTs!J10,$A$1)</f>
        <v>27.856307999999999</v>
      </c>
      <c r="K10">
        <f>IF(AND(ISNUMBER(CTs!K10),CTs!K10&lt;36),CTs!K10,$A$1)</f>
        <v>27.650406</v>
      </c>
      <c r="L10">
        <f>IF(AND(ISNUMBER(CTs!L10),CTs!L10&lt;36),CTs!L10,$A$1)</f>
        <v>26.143995</v>
      </c>
      <c r="M10">
        <f>IF(AND(ISNUMBER(CTs!M10),CTs!M10&lt;36),CTs!M10,$A$1)</f>
        <v>25.768553000000001</v>
      </c>
      <c r="N10">
        <f>IF(AND(ISNUMBER(CTs!N10),CTs!N10&lt;36),CTs!N10,$A$1)</f>
        <v>27.248545</v>
      </c>
      <c r="O10">
        <f>IF(AND(ISNUMBER(CTs!O10),CTs!O10&lt;36),CTs!O10,$A$1)</f>
        <v>26.323864</v>
      </c>
      <c r="P10">
        <f>IF(AND(ISNUMBER(CTs!P10),CTs!P10&lt;36),CTs!P10,$A$1)</f>
        <v>29.964632000000002</v>
      </c>
      <c r="Q10">
        <f>IF(AND(ISNUMBER(CTs!Q10),CTs!Q10&lt;36),CTs!Q10,$A$1)</f>
        <v>27.836233</v>
      </c>
    </row>
    <row r="11" spans="1:17" x14ac:dyDescent="0.2">
      <c r="A11">
        <f t="shared" si="0"/>
        <v>0</v>
      </c>
      <c r="B11" t="str">
        <f>CTs!A11</f>
        <v>CSF1</v>
      </c>
      <c r="C11">
        <f>IF(AND(ISNUMBER(CTs!B11),CTs!B11&lt;36),CTs!B11,$A$1)</f>
        <v>28.831769999999999</v>
      </c>
      <c r="D11">
        <f>IF(AND(ISNUMBER(CTs!C11),CTs!C11&lt;36),CTs!C11,$A$1)</f>
        <v>28.128698</v>
      </c>
      <c r="E11">
        <f>IF(AND(ISNUMBER(CTs!D11),CTs!D11&lt;36),CTs!D11,$A$1)</f>
        <v>27.600097999999999</v>
      </c>
      <c r="F11">
        <f>IF(AND(ISNUMBER(CTs!E11),CTs!E11&lt;36),CTs!E11,$A$1)</f>
        <v>27.706054999999999</v>
      </c>
      <c r="G11">
        <f>IF(AND(ISNUMBER(CTs!F11),CTs!F11&lt;36),CTs!F11,$A$1)</f>
        <v>28.763058000000001</v>
      </c>
      <c r="H11">
        <f>IF(AND(ISNUMBER(CTs!G11),CTs!G11&lt;36),CTs!G11,$A$1)</f>
        <v>28.547718</v>
      </c>
      <c r="I11">
        <f>IF(AND(ISNUMBER(CTs!I11),CTs!I11&lt;36),CTs!I11,$A$1)</f>
        <v>29.366465000000002</v>
      </c>
      <c r="J11">
        <f>IF(AND(ISNUMBER(CTs!J11),CTs!J11&lt;36),CTs!J11,$A$1)</f>
        <v>29.790365000000001</v>
      </c>
      <c r="K11">
        <f>IF(AND(ISNUMBER(CTs!K11),CTs!K11&lt;36),CTs!K11,$A$1)</f>
        <v>29.450189999999999</v>
      </c>
      <c r="L11">
        <f>IF(AND(ISNUMBER(CTs!L11),CTs!L11&lt;36),CTs!L11,$A$1)</f>
        <v>27.83511</v>
      </c>
      <c r="M11">
        <f>IF(AND(ISNUMBER(CTs!M11),CTs!M11&lt;36),CTs!M11,$A$1)</f>
        <v>28.969465</v>
      </c>
      <c r="N11">
        <f>IF(AND(ISNUMBER(CTs!N11),CTs!N11&lt;36),CTs!N11,$A$1)</f>
        <v>29.022293000000001</v>
      </c>
      <c r="O11">
        <f>IF(AND(ISNUMBER(CTs!O11),CTs!O11&lt;36),CTs!O11,$A$1)</f>
        <v>29.411633999999999</v>
      </c>
      <c r="P11">
        <f>IF(AND(ISNUMBER(CTs!P11),CTs!P11&lt;36),CTs!P11,$A$1)</f>
        <v>30.61955</v>
      </c>
      <c r="Q11">
        <f>IF(AND(ISNUMBER(CTs!Q11),CTs!Q11&lt;36),CTs!Q11,$A$1)</f>
        <v>30.004297000000001</v>
      </c>
    </row>
    <row r="12" spans="1:17" x14ac:dyDescent="0.2">
      <c r="A12">
        <f t="shared" si="0"/>
        <v>0</v>
      </c>
      <c r="B12" t="str">
        <f>CTs!A12</f>
        <v>CXCL1</v>
      </c>
      <c r="C12">
        <f>IF(AND(ISNUMBER(CTs!B12),CTs!B12&lt;36),CTs!B12,$A$1)</f>
        <v>22.661567999999999</v>
      </c>
      <c r="D12">
        <f>IF(AND(ISNUMBER(CTs!C12),CTs!C12&lt;36),CTs!C12,$A$1)</f>
        <v>22.474665000000002</v>
      </c>
      <c r="E12">
        <f>IF(AND(ISNUMBER(CTs!D12),CTs!D12&lt;36),CTs!D12,$A$1)</f>
        <v>22.187768999999999</v>
      </c>
      <c r="F12">
        <f>IF(AND(ISNUMBER(CTs!E12),CTs!E12&lt;36),CTs!E12,$A$1)</f>
        <v>22.03105</v>
      </c>
      <c r="G12">
        <f>IF(AND(ISNUMBER(CTs!F12),CTs!F12&lt;36),CTs!F12,$A$1)</f>
        <v>22.329184000000001</v>
      </c>
      <c r="H12">
        <f>IF(AND(ISNUMBER(CTs!G12),CTs!G12&lt;36),CTs!G12,$A$1)</f>
        <v>22.111190000000001</v>
      </c>
      <c r="I12">
        <f>IF(AND(ISNUMBER(CTs!I12),CTs!I12&lt;36),CTs!I12,$A$1)</f>
        <v>23.184809999999999</v>
      </c>
      <c r="J12">
        <f>IF(AND(ISNUMBER(CTs!J12),CTs!J12&lt;36),CTs!J12,$A$1)</f>
        <v>23.9331</v>
      </c>
      <c r="K12">
        <f>IF(AND(ISNUMBER(CTs!K12),CTs!K12&lt;36),CTs!K12,$A$1)</f>
        <v>23.579689999999999</v>
      </c>
      <c r="L12">
        <f>IF(AND(ISNUMBER(CTs!L12),CTs!L12&lt;36),CTs!L12,$A$1)</f>
        <v>22.262377000000001</v>
      </c>
      <c r="M12">
        <f>IF(AND(ISNUMBER(CTs!M12),CTs!M12&lt;36),CTs!M12,$A$1)</f>
        <v>23.96332</v>
      </c>
      <c r="N12">
        <f>IF(AND(ISNUMBER(CTs!N12),CTs!N12&lt;36),CTs!N12,$A$1)</f>
        <v>22.900482</v>
      </c>
      <c r="O12">
        <f>IF(AND(ISNUMBER(CTs!O12),CTs!O12&lt;36),CTs!O12,$A$1)</f>
        <v>23.294119999999999</v>
      </c>
      <c r="P12">
        <f>IF(AND(ISNUMBER(CTs!P12),CTs!P12&lt;36),CTs!P12,$A$1)</f>
        <v>24.092943000000002</v>
      </c>
      <c r="Q12">
        <f>IF(AND(ISNUMBER(CTs!Q12),CTs!Q12&lt;36),CTs!Q12,$A$1)</f>
        <v>23.37491</v>
      </c>
    </row>
    <row r="13" spans="1:17" x14ac:dyDescent="0.2">
      <c r="A13">
        <f t="shared" si="0"/>
        <v>0</v>
      </c>
      <c r="B13" t="str">
        <f>CTs!A13</f>
        <v>CXCL10</v>
      </c>
      <c r="C13">
        <f>IF(AND(ISNUMBER(CTs!B13),CTs!B13&lt;36),CTs!B13,$A$1)</f>
        <v>27.55415</v>
      </c>
      <c r="D13">
        <f>IF(AND(ISNUMBER(CTs!C13),CTs!C13&lt;36),CTs!C13,$A$1)</f>
        <v>27.456146</v>
      </c>
      <c r="E13">
        <f>IF(AND(ISNUMBER(CTs!D13),CTs!D13&lt;36),CTs!D13,$A$1)</f>
        <v>28.980105999999999</v>
      </c>
      <c r="F13">
        <f>IF(AND(ISNUMBER(CTs!E13),CTs!E13&lt;36),CTs!E13,$A$1)</f>
        <v>28.959005000000001</v>
      </c>
      <c r="G13">
        <f>IF(AND(ISNUMBER(CTs!F13),CTs!F13&lt;36),CTs!F13,$A$1)</f>
        <v>30.251927999999999</v>
      </c>
      <c r="H13">
        <f>IF(AND(ISNUMBER(CTs!G13),CTs!G13&lt;36),CTs!G13,$A$1)</f>
        <v>29.969415999999999</v>
      </c>
      <c r="I13">
        <f>IF(AND(ISNUMBER(CTs!I13),CTs!I13&lt;36),CTs!I13,$A$1)</f>
        <v>28.954895</v>
      </c>
      <c r="J13">
        <f>IF(AND(ISNUMBER(CTs!J13),CTs!J13&lt;36),CTs!J13,$A$1)</f>
        <v>31.237494999999999</v>
      </c>
      <c r="K13">
        <f>IF(AND(ISNUMBER(CTs!K13),CTs!K13&lt;36),CTs!K13,$A$1)</f>
        <v>30.957314</v>
      </c>
      <c r="L13">
        <f>IF(AND(ISNUMBER(CTs!L13),CTs!L13&lt;36),CTs!L13,$A$1)</f>
        <v>31.740019</v>
      </c>
      <c r="M13">
        <f>IF(AND(ISNUMBER(CTs!M13),CTs!M13&lt;36),CTs!M13,$A$1)</f>
        <v>31.154012999999999</v>
      </c>
      <c r="N13">
        <f>IF(AND(ISNUMBER(CTs!N13),CTs!N13&lt;36),CTs!N13,$A$1)</f>
        <v>30.405156999999999</v>
      </c>
      <c r="O13">
        <f>IF(AND(ISNUMBER(CTs!O13),CTs!O13&lt;36),CTs!O13,$A$1)</f>
        <v>31.166668000000001</v>
      </c>
      <c r="P13">
        <f>IF(AND(ISNUMBER(CTs!P13),CTs!P13&lt;36),CTs!P13,$A$1)</f>
        <v>31.593454000000001</v>
      </c>
      <c r="Q13">
        <f>IF(AND(ISNUMBER(CTs!Q13),CTs!Q13&lt;36),CTs!Q13,$A$1)</f>
        <v>31.586743999999999</v>
      </c>
    </row>
    <row r="14" spans="1:17" x14ac:dyDescent="0.2">
      <c r="A14">
        <f t="shared" si="0"/>
        <v>0</v>
      </c>
      <c r="B14" t="str">
        <f>CTs!A14</f>
        <v>CXCL2</v>
      </c>
      <c r="C14">
        <f>IF(AND(ISNUMBER(CTs!B14),CTs!B14&lt;36),CTs!B14,$A$1)</f>
        <v>22.204837999999999</v>
      </c>
      <c r="D14">
        <f>IF(AND(ISNUMBER(CTs!C14),CTs!C14&lt;36),CTs!C14,$A$1)</f>
        <v>22.092945</v>
      </c>
      <c r="E14">
        <f>IF(AND(ISNUMBER(CTs!D14),CTs!D14&lt;36),CTs!D14,$A$1)</f>
        <v>21.559066999999999</v>
      </c>
      <c r="F14">
        <f>IF(AND(ISNUMBER(CTs!E14),CTs!E14&lt;36),CTs!E14,$A$1)</f>
        <v>21.604845000000001</v>
      </c>
      <c r="G14">
        <f>IF(AND(ISNUMBER(CTs!F14),CTs!F14&lt;36),CTs!F14,$A$1)</f>
        <v>21.745857000000001</v>
      </c>
      <c r="H14">
        <f>IF(AND(ISNUMBER(CTs!G14),CTs!G14&lt;36),CTs!G14,$A$1)</f>
        <v>21.750343000000001</v>
      </c>
      <c r="I14">
        <f>IF(AND(ISNUMBER(CTs!I14),CTs!I14&lt;36),CTs!I14,$A$1)</f>
        <v>23.007845</v>
      </c>
      <c r="J14">
        <f>IF(AND(ISNUMBER(CTs!J14),CTs!J14&lt;36),CTs!J14,$A$1)</f>
        <v>23.348965</v>
      </c>
      <c r="K14">
        <f>IF(AND(ISNUMBER(CTs!K14),CTs!K14&lt;36),CTs!K14,$A$1)</f>
        <v>22.978429999999999</v>
      </c>
      <c r="L14">
        <f>IF(AND(ISNUMBER(CTs!L14),CTs!L14&lt;36),CTs!L14,$A$1)</f>
        <v>22.108550999999999</v>
      </c>
      <c r="M14">
        <f>IF(AND(ISNUMBER(CTs!M14),CTs!M14&lt;36),CTs!M14,$A$1)</f>
        <v>22.757937999999999</v>
      </c>
      <c r="N14">
        <f>IF(AND(ISNUMBER(CTs!N14),CTs!N14&lt;36),CTs!N14,$A$1)</f>
        <v>22.389285999999998</v>
      </c>
      <c r="O14">
        <f>IF(AND(ISNUMBER(CTs!O14),CTs!O14&lt;36),CTs!O14,$A$1)</f>
        <v>22.918486000000001</v>
      </c>
      <c r="P14">
        <f>IF(AND(ISNUMBER(CTs!P14),CTs!P14&lt;36),CTs!P14,$A$1)</f>
        <v>23.506772999999999</v>
      </c>
      <c r="Q14">
        <f>IF(AND(ISNUMBER(CTs!Q14),CTs!Q14&lt;36),CTs!Q14,$A$1)</f>
        <v>23.133219</v>
      </c>
    </row>
    <row r="15" spans="1:17" x14ac:dyDescent="0.2">
      <c r="A15">
        <f t="shared" si="0"/>
        <v>0</v>
      </c>
      <c r="B15" t="str">
        <f>CTs!A15</f>
        <v>CXCL3</v>
      </c>
      <c r="C15">
        <f>IF(AND(ISNUMBER(CTs!B15),CTs!B15&lt;36),CTs!B15,$A$1)</f>
        <v>26.94942</v>
      </c>
      <c r="D15">
        <f>IF(AND(ISNUMBER(CTs!C15),CTs!C15&lt;36),CTs!C15,$A$1)</f>
        <v>26.569040000000001</v>
      </c>
      <c r="E15">
        <f>IF(AND(ISNUMBER(CTs!D15),CTs!D15&lt;36),CTs!D15,$A$1)</f>
        <v>24.499092000000001</v>
      </c>
      <c r="F15">
        <f>IF(AND(ISNUMBER(CTs!E15),CTs!E15&lt;36),CTs!E15,$A$1)</f>
        <v>24.958114999999999</v>
      </c>
      <c r="G15">
        <f>IF(AND(ISNUMBER(CTs!F15),CTs!F15&lt;36),CTs!F15,$A$1)</f>
        <v>24.791063000000001</v>
      </c>
      <c r="H15">
        <f>IF(AND(ISNUMBER(CTs!G15),CTs!G15&lt;36),CTs!G15,$A$1)</f>
        <v>24.967680000000001</v>
      </c>
      <c r="I15">
        <f>IF(AND(ISNUMBER(CTs!I15),CTs!I15&lt;36),CTs!I15,$A$1)</f>
        <v>27.028948</v>
      </c>
      <c r="J15">
        <f>IF(AND(ISNUMBER(CTs!J15),CTs!J15&lt;36),CTs!J15,$A$1)</f>
        <v>27.029322000000001</v>
      </c>
      <c r="K15">
        <f>IF(AND(ISNUMBER(CTs!K15),CTs!K15&lt;36),CTs!K15,$A$1)</f>
        <v>26.605951000000001</v>
      </c>
      <c r="L15">
        <f>IF(AND(ISNUMBER(CTs!L15),CTs!L15&lt;36),CTs!L15,$A$1)</f>
        <v>24.749576999999999</v>
      </c>
      <c r="M15">
        <f>IF(AND(ISNUMBER(CTs!M15),CTs!M15&lt;36),CTs!M15,$A$1)</f>
        <v>24.18421</v>
      </c>
      <c r="N15">
        <f>IF(AND(ISNUMBER(CTs!N15),CTs!N15&lt;36),CTs!N15,$A$1)</f>
        <v>24.591201999999999</v>
      </c>
      <c r="O15">
        <f>IF(AND(ISNUMBER(CTs!O15),CTs!O15&lt;36),CTs!O15,$A$1)</f>
        <v>25.201183</v>
      </c>
      <c r="P15">
        <f>IF(AND(ISNUMBER(CTs!P15),CTs!P15&lt;36),CTs!P15,$A$1)</f>
        <v>27.389679000000001</v>
      </c>
      <c r="Q15">
        <f>IF(AND(ISNUMBER(CTs!Q15),CTs!Q15&lt;36),CTs!Q15,$A$1)</f>
        <v>26.177689000000001</v>
      </c>
    </row>
    <row r="16" spans="1:17" x14ac:dyDescent="0.2">
      <c r="A16">
        <f t="shared" si="0"/>
        <v>0</v>
      </c>
      <c r="B16" t="str">
        <f>CTs!A16</f>
        <v>CXCL5</v>
      </c>
      <c r="C16">
        <f>IF(AND(ISNUMBER(CTs!B16),CTs!B16&lt;36),CTs!B16,$A$1)</f>
        <v>31.500957</v>
      </c>
      <c r="D16">
        <f>IF(AND(ISNUMBER(CTs!C16),CTs!C16&lt;36),CTs!C16,$A$1)</f>
        <v>30.417902000000002</v>
      </c>
      <c r="E16">
        <f>IF(AND(ISNUMBER(CTs!D16),CTs!D16&lt;36),CTs!D16,$A$1)</f>
        <v>27.484418999999999</v>
      </c>
      <c r="F16">
        <f>IF(AND(ISNUMBER(CTs!E16),CTs!E16&lt;36),CTs!E16,$A$1)</f>
        <v>27.669499999999999</v>
      </c>
      <c r="G16">
        <f>IF(AND(ISNUMBER(CTs!F16),CTs!F16&lt;36),CTs!F16,$A$1)</f>
        <v>27.616602</v>
      </c>
      <c r="H16">
        <f>IF(AND(ISNUMBER(CTs!G16),CTs!G16&lt;36),CTs!G16,$A$1)</f>
        <v>27.906271</v>
      </c>
      <c r="I16">
        <f>IF(AND(ISNUMBER(CTs!I16),CTs!I16&lt;36),CTs!I16,$A$1)</f>
        <v>29.334527999999999</v>
      </c>
      <c r="J16">
        <f>IF(AND(ISNUMBER(CTs!J16),CTs!J16&lt;36),CTs!J16,$A$1)</f>
        <v>31.309519999999999</v>
      </c>
      <c r="K16">
        <f>IF(AND(ISNUMBER(CTs!K16),CTs!K16&lt;36),CTs!K16,$A$1)</f>
        <v>31.162261999999998</v>
      </c>
      <c r="L16">
        <f>IF(AND(ISNUMBER(CTs!L16),CTs!L16&lt;36),CTs!L16,$A$1)</f>
        <v>27.898523000000001</v>
      </c>
      <c r="M16">
        <f>IF(AND(ISNUMBER(CTs!M16),CTs!M16&lt;36),CTs!M16,$A$1)</f>
        <v>27.646494000000001</v>
      </c>
      <c r="N16">
        <f>IF(AND(ISNUMBER(CTs!N16),CTs!N16&lt;36),CTs!N16,$A$1)</f>
        <v>27.753208000000001</v>
      </c>
      <c r="O16">
        <f>IF(AND(ISNUMBER(CTs!O16),CTs!O16&lt;36),CTs!O16,$A$1)</f>
        <v>28.521042000000001</v>
      </c>
      <c r="P16">
        <f>IF(AND(ISNUMBER(CTs!P16),CTs!P16&lt;36),CTs!P16,$A$1)</f>
        <v>31.203849999999999</v>
      </c>
      <c r="Q16">
        <f>IF(AND(ISNUMBER(CTs!Q16),CTs!Q16&lt;36),CTs!Q16,$A$1)</f>
        <v>29.684187000000001</v>
      </c>
    </row>
    <row r="17" spans="1:17" x14ac:dyDescent="0.2">
      <c r="A17">
        <f t="shared" si="0"/>
        <v>0</v>
      </c>
      <c r="B17" t="str">
        <f>CTs!A17</f>
        <v>CXCL6</v>
      </c>
      <c r="C17">
        <f>IF(AND(ISNUMBER(CTs!B17),CTs!B17&lt;36),CTs!B17,$A$1)</f>
        <v>29.102336999999999</v>
      </c>
      <c r="D17">
        <f>IF(AND(ISNUMBER(CTs!C17),CTs!C17&lt;36),CTs!C17,$A$1)</f>
        <v>28.085539000000001</v>
      </c>
      <c r="E17">
        <f>IF(AND(ISNUMBER(CTs!D17),CTs!D17&lt;36),CTs!D17,$A$1)</f>
        <v>28.678443999999999</v>
      </c>
      <c r="F17">
        <f>IF(AND(ISNUMBER(CTs!E17),CTs!E17&lt;36),CTs!E17,$A$1)</f>
        <v>28.774042000000001</v>
      </c>
      <c r="G17">
        <f>IF(AND(ISNUMBER(CTs!F17),CTs!F17&lt;36),CTs!F17,$A$1)</f>
        <v>29.604361999999998</v>
      </c>
      <c r="H17">
        <f>IF(AND(ISNUMBER(CTs!G17),CTs!G17&lt;36),CTs!G17,$A$1)</f>
        <v>29.068455</v>
      </c>
      <c r="I17">
        <f>IF(AND(ISNUMBER(CTs!I17),CTs!I17&lt;36),CTs!I17,$A$1)</f>
        <v>29.70673</v>
      </c>
      <c r="J17">
        <f>IF(AND(ISNUMBER(CTs!J17),CTs!J17&lt;36),CTs!J17,$A$1)</f>
        <v>30.520320000000002</v>
      </c>
      <c r="K17">
        <f>IF(AND(ISNUMBER(CTs!K17),CTs!K17&lt;36),CTs!K17,$A$1)</f>
        <v>29.699099</v>
      </c>
      <c r="L17">
        <f>IF(AND(ISNUMBER(CTs!L17),CTs!L17&lt;36),CTs!L17,$A$1)</f>
        <v>28.110154999999999</v>
      </c>
      <c r="M17">
        <f>IF(AND(ISNUMBER(CTs!M17),CTs!M17&lt;36),CTs!M17,$A$1)</f>
        <v>29.557794999999999</v>
      </c>
      <c r="N17">
        <f>IF(AND(ISNUMBER(CTs!N17),CTs!N17&lt;36),CTs!N17,$A$1)</f>
        <v>29.522649999999999</v>
      </c>
      <c r="O17">
        <f>IF(AND(ISNUMBER(CTs!O17),CTs!O17&lt;36),CTs!O17,$A$1)</f>
        <v>29.944489999999998</v>
      </c>
      <c r="P17">
        <f>IF(AND(ISNUMBER(CTs!P17),CTs!P17&lt;36),CTs!P17,$A$1)</f>
        <v>30.023658999999999</v>
      </c>
      <c r="Q17">
        <f>IF(AND(ISNUMBER(CTs!Q17),CTs!Q17&lt;36),CTs!Q17,$A$1)</f>
        <v>29.576021000000001</v>
      </c>
    </row>
    <row r="18" spans="1:17" x14ac:dyDescent="0.2">
      <c r="A18">
        <f t="shared" si="0"/>
        <v>0</v>
      </c>
      <c r="B18" t="str">
        <f>CTs!A18</f>
        <v>CXCR2</v>
      </c>
      <c r="C18">
        <f>IF(AND(ISNUMBER(CTs!B18),CTs!B18&lt;36),CTs!B18,$A$1)</f>
        <v>33.794199999999996</v>
      </c>
      <c r="D18">
        <f>IF(AND(ISNUMBER(CTs!C18),CTs!C18&lt;36),CTs!C18,$A$1)</f>
        <v>33.111651999999999</v>
      </c>
      <c r="E18">
        <f>IF(AND(ISNUMBER(CTs!D18),CTs!D18&lt;36),CTs!D18,$A$1)</f>
        <v>31.477547000000001</v>
      </c>
      <c r="F18">
        <f>IF(AND(ISNUMBER(CTs!E18),CTs!E18&lt;36),CTs!E18,$A$1)</f>
        <v>31.961962</v>
      </c>
      <c r="G18">
        <f>IF(AND(ISNUMBER(CTs!F18),CTs!F18&lt;36),CTs!F18,$A$1)</f>
        <v>32.341422999999999</v>
      </c>
      <c r="H18">
        <f>IF(AND(ISNUMBER(CTs!G18),CTs!G18&lt;36),CTs!G18,$A$1)</f>
        <v>32.976554999999998</v>
      </c>
      <c r="I18">
        <f>IF(AND(ISNUMBER(CTs!I18),CTs!I18&lt;36),CTs!I18,$A$1)</f>
        <v>33.973075999999999</v>
      </c>
      <c r="J18">
        <f>IF(AND(ISNUMBER(CTs!J18),CTs!J18&lt;36),CTs!J18,$A$1)</f>
        <v>33.516117000000001</v>
      </c>
      <c r="K18">
        <f>IF(AND(ISNUMBER(CTs!K18),CTs!K18&lt;36),CTs!K18,$A$1)</f>
        <v>33.462176999999997</v>
      </c>
      <c r="L18">
        <f>IF(AND(ISNUMBER(CTs!L18),CTs!L18&lt;36),CTs!L18,$A$1)</f>
        <v>31.959057000000001</v>
      </c>
      <c r="M18">
        <f>IF(AND(ISNUMBER(CTs!M18),CTs!M18&lt;36),CTs!M18,$A$1)</f>
        <v>31.783186000000001</v>
      </c>
      <c r="N18">
        <f>IF(AND(ISNUMBER(CTs!N18),CTs!N18&lt;36),CTs!N18,$A$1)</f>
        <v>33.136589999999998</v>
      </c>
      <c r="O18">
        <f>IF(AND(ISNUMBER(CTs!O18),CTs!O18&lt;36),CTs!O18,$A$1)</f>
        <v>33.304962000000003</v>
      </c>
      <c r="P18">
        <f>IF(AND(ISNUMBER(CTs!P18),CTs!P18&lt;36),CTs!P18,$A$1)</f>
        <v>34.254669999999997</v>
      </c>
      <c r="Q18">
        <f>IF(AND(ISNUMBER(CTs!Q18),CTs!Q18&lt;36),CTs!Q18,$A$1)</f>
        <v>34.721885999999998</v>
      </c>
    </row>
    <row r="19" spans="1:17" x14ac:dyDescent="0.2">
      <c r="A19">
        <f t="shared" si="0"/>
        <v>0</v>
      </c>
      <c r="B19" t="str">
        <f>CTs!A19</f>
        <v>CXCR4</v>
      </c>
      <c r="C19">
        <f>IF(AND(ISNUMBER(CTs!B19),CTs!B19&lt;36),CTs!B19,$A$1)</f>
        <v>32.430233000000001</v>
      </c>
      <c r="D19">
        <f>IF(AND(ISNUMBER(CTs!C19),CTs!C19&lt;36),CTs!C19,$A$1)</f>
        <v>33.721783000000002</v>
      </c>
      <c r="E19">
        <f>IF(AND(ISNUMBER(CTs!D19),CTs!D19&lt;36),CTs!D19,$A$1)</f>
        <v>30.307310000000001</v>
      </c>
      <c r="F19">
        <f>IF(AND(ISNUMBER(CTs!E19),CTs!E19&lt;36),CTs!E19,$A$1)</f>
        <v>30.803799000000001</v>
      </c>
      <c r="G19">
        <f>IF(AND(ISNUMBER(CTs!F19),CTs!F19&lt;36),CTs!F19,$A$1)</f>
        <v>31.733232000000001</v>
      </c>
      <c r="H19">
        <f>IF(AND(ISNUMBER(CTs!G19),CTs!G19&lt;36),CTs!G19,$A$1)</f>
        <v>32.280476</v>
      </c>
      <c r="I19">
        <f>IF(AND(ISNUMBER(CTs!I19),CTs!I19&lt;36),CTs!I19,$A$1)</f>
        <v>34.801519999999996</v>
      </c>
      <c r="J19">
        <f>IF(AND(ISNUMBER(CTs!J19),CTs!J19&lt;36),CTs!J19,$A$1)</f>
        <v>32.971961999999998</v>
      </c>
      <c r="K19">
        <f>IF(AND(ISNUMBER(CTs!K19),CTs!K19&lt;36),CTs!K19,$A$1)</f>
        <v>32.516373000000002</v>
      </c>
      <c r="L19">
        <f>IF(AND(ISNUMBER(CTs!L19),CTs!L19&lt;36),CTs!L19,$A$1)</f>
        <v>31.801863000000001</v>
      </c>
      <c r="M19">
        <f>IF(AND(ISNUMBER(CTs!M19),CTs!M19&lt;36),CTs!M19,$A$1)</f>
        <v>30.524649</v>
      </c>
      <c r="N19">
        <f>IF(AND(ISNUMBER(CTs!N19),CTs!N19&lt;36),CTs!N19,$A$1)</f>
        <v>32.965941999999998</v>
      </c>
      <c r="O19">
        <f>IF(AND(ISNUMBER(CTs!O19),CTs!O19&lt;36),CTs!O19,$A$1)</f>
        <v>32.653419999999997</v>
      </c>
      <c r="P19">
        <f>IF(AND(ISNUMBER(CTs!P19),CTs!P19&lt;36),CTs!P19,$A$1)</f>
        <v>34.247869999999999</v>
      </c>
      <c r="Q19">
        <f>IF(AND(ISNUMBER(CTs!Q19),CTs!Q19&lt;36),CTs!Q19,$A$1)</f>
        <v>34.536439999999999</v>
      </c>
    </row>
    <row r="20" spans="1:17" x14ac:dyDescent="0.2">
      <c r="A20">
        <f t="shared" si="0"/>
        <v>0</v>
      </c>
      <c r="B20" t="str">
        <f>CTs!A20</f>
        <v>FOS</v>
      </c>
      <c r="C20">
        <f>IF(AND(ISNUMBER(CTs!B20),CTs!B20&lt;36),CTs!B20,$A$1)</f>
        <v>25.245609999999999</v>
      </c>
      <c r="D20">
        <f>IF(AND(ISNUMBER(CTs!C20),CTs!C20&lt;36),CTs!C20,$A$1)</f>
        <v>26.15297</v>
      </c>
      <c r="E20">
        <f>IF(AND(ISNUMBER(CTs!D20),CTs!D20&lt;36),CTs!D20,$A$1)</f>
        <v>23.978864999999999</v>
      </c>
      <c r="F20">
        <f>IF(AND(ISNUMBER(CTs!E20),CTs!E20&lt;36),CTs!E20,$A$1)</f>
        <v>24.687984</v>
      </c>
      <c r="G20">
        <f>IF(AND(ISNUMBER(CTs!F20),CTs!F20&lt;36),CTs!F20,$A$1)</f>
        <v>25.465824000000001</v>
      </c>
      <c r="H20">
        <f>IF(AND(ISNUMBER(CTs!G20),CTs!G20&lt;36),CTs!G20,$A$1)</f>
        <v>25.586684999999999</v>
      </c>
      <c r="I20">
        <f>IF(AND(ISNUMBER(CTs!I20),CTs!I20&lt;36),CTs!I20,$A$1)</f>
        <v>27.944037999999999</v>
      </c>
      <c r="J20">
        <f>IF(AND(ISNUMBER(CTs!J20),CTs!J20&lt;36),CTs!J20,$A$1)</f>
        <v>25.024328000000001</v>
      </c>
      <c r="K20">
        <f>IF(AND(ISNUMBER(CTs!K20),CTs!K20&lt;36),CTs!K20,$A$1)</f>
        <v>25.006992</v>
      </c>
      <c r="L20">
        <f>IF(AND(ISNUMBER(CTs!L20),CTs!L20&lt;36),CTs!L20,$A$1)</f>
        <v>25.087714999999999</v>
      </c>
      <c r="M20">
        <f>IF(AND(ISNUMBER(CTs!M20),CTs!M20&lt;36),CTs!M20,$A$1)</f>
        <v>23.341584999999998</v>
      </c>
      <c r="N20">
        <f>IF(AND(ISNUMBER(CTs!N20),CTs!N20&lt;36),CTs!N20,$A$1)</f>
        <v>25.495526999999999</v>
      </c>
      <c r="O20">
        <f>IF(AND(ISNUMBER(CTs!O20),CTs!O20&lt;36),CTs!O20,$A$1)</f>
        <v>24.561589999999999</v>
      </c>
      <c r="P20">
        <f>IF(AND(ISNUMBER(CTs!P20),CTs!P20&lt;36),CTs!P20,$A$1)</f>
        <v>25.69163</v>
      </c>
      <c r="Q20">
        <f>IF(AND(ISNUMBER(CTs!Q20),CTs!Q20&lt;36),CTs!Q20,$A$1)</f>
        <v>27.790839999999999</v>
      </c>
    </row>
    <row r="21" spans="1:17" x14ac:dyDescent="0.2">
      <c r="A21">
        <f t="shared" si="0"/>
        <v>0</v>
      </c>
      <c r="B21" t="str">
        <f>CTs!A21</f>
        <v>IL10RB</v>
      </c>
      <c r="C21">
        <f>IF(AND(ISNUMBER(CTs!B21),CTs!B21&lt;36),CTs!B21,$A$1)</f>
        <v>28.447641000000001</v>
      </c>
      <c r="D21">
        <f>IF(AND(ISNUMBER(CTs!C21),CTs!C21&lt;36),CTs!C21,$A$1)</f>
        <v>28.081934</v>
      </c>
      <c r="E21">
        <f>IF(AND(ISNUMBER(CTs!D21),CTs!D21&lt;36),CTs!D21,$A$1)</f>
        <v>27.283059999999999</v>
      </c>
      <c r="F21">
        <f>IF(AND(ISNUMBER(CTs!E21),CTs!E21&lt;36),CTs!E21,$A$1)</f>
        <v>27.642465999999999</v>
      </c>
      <c r="G21">
        <f>IF(AND(ISNUMBER(CTs!F21),CTs!F21&lt;36),CTs!F21,$A$1)</f>
        <v>29.223929999999999</v>
      </c>
      <c r="H21">
        <f>IF(AND(ISNUMBER(CTs!G21),CTs!G21&lt;36),CTs!G21,$A$1)</f>
        <v>28.949459999999998</v>
      </c>
      <c r="I21">
        <f>IF(AND(ISNUMBER(CTs!I21),CTs!I21&lt;36),CTs!I21,$A$1)</f>
        <v>29.831016999999999</v>
      </c>
      <c r="J21">
        <f>IF(AND(ISNUMBER(CTs!J21),CTs!J21&lt;36),CTs!J21,$A$1)</f>
        <v>28.012577</v>
      </c>
      <c r="K21">
        <f>IF(AND(ISNUMBER(CTs!K21),CTs!K21&lt;36),CTs!K21,$A$1)</f>
        <v>27.793500000000002</v>
      </c>
      <c r="L21">
        <f>IF(AND(ISNUMBER(CTs!L21),CTs!L21&lt;36),CTs!L21,$A$1)</f>
        <v>28.160270000000001</v>
      </c>
      <c r="M21">
        <f>IF(AND(ISNUMBER(CTs!M21),CTs!M21&lt;36),CTs!M21,$A$1)</f>
        <v>27.146840000000001</v>
      </c>
      <c r="N21">
        <f>IF(AND(ISNUMBER(CTs!N21),CTs!N21&lt;36),CTs!N21,$A$1)</f>
        <v>28.25949</v>
      </c>
      <c r="O21">
        <f>IF(AND(ISNUMBER(CTs!O21),CTs!O21&lt;36),CTs!O21,$A$1)</f>
        <v>28.350349999999999</v>
      </c>
      <c r="P21">
        <f>IF(AND(ISNUMBER(CTs!P21),CTs!P21&lt;36),CTs!P21,$A$1)</f>
        <v>28.759922</v>
      </c>
      <c r="Q21">
        <f>IF(AND(ISNUMBER(CTs!Q21),CTs!Q21&lt;36),CTs!Q21,$A$1)</f>
        <v>29.403673000000001</v>
      </c>
    </row>
    <row r="22" spans="1:17" ht="15" customHeight="1" x14ac:dyDescent="0.2">
      <c r="A22">
        <f t="shared" si="0"/>
        <v>0</v>
      </c>
      <c r="B22" t="str">
        <f>CTs!A22</f>
        <v>IL15</v>
      </c>
      <c r="C22">
        <f>IF(AND(ISNUMBER(CTs!B22),CTs!B22&lt;36),CTs!B22,$A$1)</f>
        <v>30.512802000000001</v>
      </c>
      <c r="D22">
        <f>IF(AND(ISNUMBER(CTs!C22),CTs!C22&lt;36),CTs!C22,$A$1)</f>
        <v>29.8264</v>
      </c>
      <c r="E22">
        <f>IF(AND(ISNUMBER(CTs!D22),CTs!D22&lt;36),CTs!D22,$A$1)</f>
        <v>29.496721000000001</v>
      </c>
      <c r="F22">
        <f>IF(AND(ISNUMBER(CTs!E22),CTs!E22&lt;36),CTs!E22,$A$1)</f>
        <v>29.383752999999999</v>
      </c>
      <c r="G22">
        <f>IF(AND(ISNUMBER(CTs!F22),CTs!F22&lt;36),CTs!F22,$A$1)</f>
        <v>30.514246</v>
      </c>
      <c r="H22">
        <f>IF(AND(ISNUMBER(CTs!G22),CTs!G22&lt;36),CTs!G22,$A$1)</f>
        <v>29.994033999999999</v>
      </c>
      <c r="I22">
        <f>IF(AND(ISNUMBER(CTs!I22),CTs!I22&lt;36),CTs!I22,$A$1)</f>
        <v>30.945941999999999</v>
      </c>
      <c r="J22">
        <f>IF(AND(ISNUMBER(CTs!J22),CTs!J22&lt;36),CTs!J22,$A$1)</f>
        <v>29.986063000000001</v>
      </c>
      <c r="K22">
        <f>IF(AND(ISNUMBER(CTs!K22),CTs!K22&lt;36),CTs!K22,$A$1)</f>
        <v>29.814194000000001</v>
      </c>
      <c r="L22">
        <f>IF(AND(ISNUMBER(CTs!L22),CTs!L22&lt;36),CTs!L22,$A$1)</f>
        <v>29.732230000000001</v>
      </c>
      <c r="M22">
        <f>IF(AND(ISNUMBER(CTs!M22),CTs!M22&lt;36),CTs!M22,$A$1)</f>
        <v>29.013521000000001</v>
      </c>
      <c r="N22">
        <f>IF(AND(ISNUMBER(CTs!N22),CTs!N22&lt;36),CTs!N22,$A$1)</f>
        <v>29.487734</v>
      </c>
      <c r="O22">
        <f>IF(AND(ISNUMBER(CTs!O22),CTs!O22&lt;36),CTs!O22,$A$1)</f>
        <v>30.172356000000001</v>
      </c>
      <c r="P22">
        <f>IF(AND(ISNUMBER(CTs!P22),CTs!P22&lt;36),CTs!P22,$A$1)</f>
        <v>30.392047999999999</v>
      </c>
      <c r="Q22">
        <f>IF(AND(ISNUMBER(CTs!Q22),CTs!Q22&lt;36),CTs!Q22,$A$1)</f>
        <v>30.804977000000001</v>
      </c>
    </row>
    <row r="23" spans="1:17" x14ac:dyDescent="0.2">
      <c r="A23">
        <f t="shared" si="0"/>
        <v>0</v>
      </c>
      <c r="B23" t="str">
        <f>CTs!A23</f>
        <v>IL18</v>
      </c>
      <c r="C23">
        <f>IF(AND(ISNUMBER(CTs!B23),CTs!B23&lt;36),CTs!B23,$A$1)</f>
        <v>25.979240000000001</v>
      </c>
      <c r="D23">
        <f>IF(AND(ISNUMBER(CTs!C23),CTs!C23&lt;36),CTs!C23,$A$1)</f>
        <v>25.607498</v>
      </c>
      <c r="E23">
        <f>IF(AND(ISNUMBER(CTs!D23),CTs!D23&lt;36),CTs!D23,$A$1)</f>
        <v>24.828959999999999</v>
      </c>
      <c r="F23">
        <f>IF(AND(ISNUMBER(CTs!E23),CTs!E23&lt;36),CTs!E23,$A$1)</f>
        <v>24.879004999999999</v>
      </c>
      <c r="G23">
        <f>IF(AND(ISNUMBER(CTs!F23),CTs!F23&lt;36),CTs!F23,$A$1)</f>
        <v>26.178425000000001</v>
      </c>
      <c r="H23">
        <f>IF(AND(ISNUMBER(CTs!G23),CTs!G23&lt;36),CTs!G23,$A$1)</f>
        <v>25.806538</v>
      </c>
      <c r="I23">
        <f>IF(AND(ISNUMBER(CTs!I23),CTs!I23&lt;36),CTs!I23,$A$1)</f>
        <v>26.872146999999998</v>
      </c>
      <c r="J23">
        <f>IF(AND(ISNUMBER(CTs!J23),CTs!J23&lt;36),CTs!J23,$A$1)</f>
        <v>26.600584000000001</v>
      </c>
      <c r="K23">
        <f>IF(AND(ISNUMBER(CTs!K23),CTs!K23&lt;36),CTs!K23,$A$1)</f>
        <v>26.347898000000001</v>
      </c>
      <c r="L23">
        <f>IF(AND(ISNUMBER(CTs!L23),CTs!L23&lt;36),CTs!L23,$A$1)</f>
        <v>26.358843</v>
      </c>
      <c r="M23">
        <f>IF(AND(ISNUMBER(CTs!M23),CTs!M23&lt;36),CTs!M23,$A$1)</f>
        <v>25.661757000000001</v>
      </c>
      <c r="N23">
        <f>IF(AND(ISNUMBER(CTs!N23),CTs!N23&lt;36),CTs!N23,$A$1)</f>
        <v>26.096447000000001</v>
      </c>
      <c r="O23">
        <f>IF(AND(ISNUMBER(CTs!O23),CTs!O23&lt;36),CTs!O23,$A$1)</f>
        <v>26.460049999999999</v>
      </c>
      <c r="P23">
        <f>IF(AND(ISNUMBER(CTs!P23),CTs!P23&lt;36),CTs!P23,$A$1)</f>
        <v>26.672594</v>
      </c>
      <c r="Q23">
        <f>IF(AND(ISNUMBER(CTs!Q23),CTs!Q23&lt;36),CTs!Q23,$A$1)</f>
        <v>27.011123999999999</v>
      </c>
    </row>
    <row r="24" spans="1:17" x14ac:dyDescent="0.2">
      <c r="A24">
        <f t="shared" si="0"/>
        <v>0</v>
      </c>
      <c r="B24" t="str">
        <f>CTs!A24</f>
        <v>IL1A</v>
      </c>
      <c r="C24">
        <f>IF(AND(ISNUMBER(CTs!B24),CTs!B24&lt;36),CTs!B24,$A$1)</f>
        <v>22.238292999999999</v>
      </c>
      <c r="D24">
        <f>IF(AND(ISNUMBER(CTs!C24),CTs!C24&lt;36),CTs!C24,$A$1)</f>
        <v>21.740639999999999</v>
      </c>
      <c r="E24">
        <f>IF(AND(ISNUMBER(CTs!D24),CTs!D24&lt;36),CTs!D24,$A$1)</f>
        <v>21.467966000000001</v>
      </c>
      <c r="F24">
        <f>IF(AND(ISNUMBER(CTs!E24),CTs!E24&lt;36),CTs!E24,$A$1)</f>
        <v>21.180292000000001</v>
      </c>
      <c r="G24">
        <f>IF(AND(ISNUMBER(CTs!F24),CTs!F24&lt;36),CTs!F24,$A$1)</f>
        <v>21.968160000000001</v>
      </c>
      <c r="H24">
        <f>IF(AND(ISNUMBER(CTs!G24),CTs!G24&lt;36),CTs!G24,$A$1)</f>
        <v>21.882277999999999</v>
      </c>
      <c r="I24">
        <f>IF(AND(ISNUMBER(CTs!I24),CTs!I24&lt;36),CTs!I24,$A$1)</f>
        <v>22.605328</v>
      </c>
      <c r="J24">
        <f>IF(AND(ISNUMBER(CTs!J24),CTs!J24&lt;36),CTs!J24,$A$1)</f>
        <v>22.957977</v>
      </c>
      <c r="K24">
        <f>IF(AND(ISNUMBER(CTs!K24),CTs!K24&lt;36),CTs!K24,$A$1)</f>
        <v>22.417293999999998</v>
      </c>
      <c r="L24">
        <f>IF(AND(ISNUMBER(CTs!L24),CTs!L24&lt;36),CTs!L24,$A$1)</f>
        <v>22.098347</v>
      </c>
      <c r="M24">
        <f>IF(AND(ISNUMBER(CTs!M24),CTs!M24&lt;36),CTs!M24,$A$1)</f>
        <v>22.227202999999999</v>
      </c>
      <c r="N24">
        <f>IF(AND(ISNUMBER(CTs!N24),CTs!N24&lt;36),CTs!N24,$A$1)</f>
        <v>21.867363000000001</v>
      </c>
      <c r="O24">
        <f>IF(AND(ISNUMBER(CTs!O24),CTs!O24&lt;36),CTs!O24,$A$1)</f>
        <v>22.426254</v>
      </c>
      <c r="P24">
        <f>IF(AND(ISNUMBER(CTs!P24),CTs!P24&lt;36),CTs!P24,$A$1)</f>
        <v>22.70871</v>
      </c>
      <c r="Q24">
        <f>IF(AND(ISNUMBER(CTs!Q24),CTs!Q24&lt;36),CTs!Q24,$A$1)</f>
        <v>22.568239999999999</v>
      </c>
    </row>
    <row r="25" spans="1:17" x14ac:dyDescent="0.2">
      <c r="A25">
        <f t="shared" si="0"/>
        <v>0</v>
      </c>
      <c r="B25" t="str">
        <f>CTs!A25</f>
        <v>IL1B</v>
      </c>
      <c r="C25">
        <f>IF(AND(ISNUMBER(CTs!B25),CTs!B25&lt;36),CTs!B25,$A$1)</f>
        <v>21.70515</v>
      </c>
      <c r="D25">
        <f>IF(AND(ISNUMBER(CTs!C25),CTs!C25&lt;36),CTs!C25,$A$1)</f>
        <v>21.121835999999998</v>
      </c>
      <c r="E25">
        <f>IF(AND(ISNUMBER(CTs!D25),CTs!D25&lt;36),CTs!D25,$A$1)</f>
        <v>20.964397000000002</v>
      </c>
      <c r="F25">
        <f>IF(AND(ISNUMBER(CTs!E25),CTs!E25&lt;36),CTs!E25,$A$1)</f>
        <v>21.019757999999999</v>
      </c>
      <c r="G25">
        <f>IF(AND(ISNUMBER(CTs!F25),CTs!F25&lt;36),CTs!F25,$A$1)</f>
        <v>21.862750999999999</v>
      </c>
      <c r="H25">
        <f>IF(AND(ISNUMBER(CTs!G25),CTs!G25&lt;36),CTs!G25,$A$1)</f>
        <v>21.635265</v>
      </c>
      <c r="I25">
        <f>IF(AND(ISNUMBER(CTs!I25),CTs!I25&lt;36),CTs!I25,$A$1)</f>
        <v>22.690598000000001</v>
      </c>
      <c r="J25">
        <f>IF(AND(ISNUMBER(CTs!J25),CTs!J25&lt;36),CTs!J25,$A$1)</f>
        <v>22.159465999999998</v>
      </c>
      <c r="K25">
        <f>IF(AND(ISNUMBER(CTs!K25),CTs!K25&lt;36),CTs!K25,$A$1)</f>
        <v>21.986737999999999</v>
      </c>
      <c r="L25">
        <f>IF(AND(ISNUMBER(CTs!L25),CTs!L25&lt;36),CTs!L25,$A$1)</f>
        <v>20.874839999999999</v>
      </c>
      <c r="M25">
        <f>IF(AND(ISNUMBER(CTs!M25),CTs!M25&lt;36),CTs!M25,$A$1)</f>
        <v>21.221392000000002</v>
      </c>
      <c r="N25">
        <f>IF(AND(ISNUMBER(CTs!N25),CTs!N25&lt;36),CTs!N25,$A$1)</f>
        <v>21.109459000000001</v>
      </c>
      <c r="O25">
        <f>IF(AND(ISNUMBER(CTs!O25),CTs!O25&lt;36),CTs!O25,$A$1)</f>
        <v>21.564046999999999</v>
      </c>
      <c r="P25">
        <f>IF(AND(ISNUMBER(CTs!P25),CTs!P25&lt;36),CTs!P25,$A$1)</f>
        <v>22.297574999999998</v>
      </c>
      <c r="Q25">
        <f>IF(AND(ISNUMBER(CTs!Q25),CTs!Q25&lt;36),CTs!Q25,$A$1)</f>
        <v>22.534016000000001</v>
      </c>
    </row>
    <row r="26" spans="1:17" x14ac:dyDescent="0.2">
      <c r="A26">
        <f t="shared" si="0"/>
        <v>0</v>
      </c>
      <c r="B26" t="str">
        <f>CTs!A26</f>
        <v>IL1R1</v>
      </c>
      <c r="C26">
        <f>IF(AND(ISNUMBER(CTs!B26),CTs!B26&lt;36),CTs!B26,$A$1)</f>
        <v>27.783432000000001</v>
      </c>
      <c r="D26">
        <f>IF(AND(ISNUMBER(CTs!C26),CTs!C26&lt;36),CTs!C26,$A$1)</f>
        <v>27.421906</v>
      </c>
      <c r="E26">
        <f>IF(AND(ISNUMBER(CTs!D26),CTs!D26&lt;36),CTs!D26,$A$1)</f>
        <v>26.545437</v>
      </c>
      <c r="F26">
        <f>IF(AND(ISNUMBER(CTs!E26),CTs!E26&lt;36),CTs!E26,$A$1)</f>
        <v>26.643547000000002</v>
      </c>
      <c r="G26">
        <f>IF(AND(ISNUMBER(CTs!F26),CTs!F26&lt;36),CTs!F26,$A$1)</f>
        <v>28.022860999999999</v>
      </c>
      <c r="H26">
        <f>IF(AND(ISNUMBER(CTs!G26),CTs!G26&lt;36),CTs!G26,$A$1)</f>
        <v>27.616399999999999</v>
      </c>
      <c r="I26">
        <f>IF(AND(ISNUMBER(CTs!I26),CTs!I26&lt;36),CTs!I26,$A$1)</f>
        <v>28.655365</v>
      </c>
      <c r="J26">
        <f>IF(AND(ISNUMBER(CTs!J26),CTs!J26&lt;36),CTs!J26,$A$1)</f>
        <v>28.604558999999998</v>
      </c>
      <c r="K26">
        <f>IF(AND(ISNUMBER(CTs!K26),CTs!K26&lt;36),CTs!K26,$A$1)</f>
        <v>28.283760000000001</v>
      </c>
      <c r="L26">
        <f>IF(AND(ISNUMBER(CTs!L26),CTs!L26&lt;36),CTs!L26,$A$1)</f>
        <v>28.285954</v>
      </c>
      <c r="M26">
        <f>IF(AND(ISNUMBER(CTs!M26),CTs!M26&lt;36),CTs!M26,$A$1)</f>
        <v>27.287293999999999</v>
      </c>
      <c r="N26">
        <f>IF(AND(ISNUMBER(CTs!N26),CTs!N26&lt;36),CTs!N26,$A$1)</f>
        <v>28.51858</v>
      </c>
      <c r="O26">
        <f>IF(AND(ISNUMBER(CTs!O26),CTs!O26&lt;36),CTs!O26,$A$1)</f>
        <v>28.524080000000001</v>
      </c>
      <c r="P26">
        <f>IF(AND(ISNUMBER(CTs!P26),CTs!P26&lt;36),CTs!P26,$A$1)</f>
        <v>29.603580000000001</v>
      </c>
      <c r="Q26">
        <f>IF(AND(ISNUMBER(CTs!Q26),CTs!Q26&lt;36),CTs!Q26,$A$1)</f>
        <v>29.338660000000001</v>
      </c>
    </row>
    <row r="27" spans="1:17" x14ac:dyDescent="0.2">
      <c r="A27">
        <f t="shared" si="0"/>
        <v>0</v>
      </c>
      <c r="B27" t="str">
        <f>CTs!A27</f>
        <v>IL1RAP</v>
      </c>
      <c r="C27">
        <f>IF(AND(ISNUMBER(CTs!B27),CTs!B27&lt;36),CTs!B27,$A$1)</f>
        <v>25.792560000000002</v>
      </c>
      <c r="D27">
        <f>IF(AND(ISNUMBER(CTs!C27),CTs!C27&lt;36),CTs!C27,$A$1)</f>
        <v>25.256720000000001</v>
      </c>
      <c r="E27">
        <f>IF(AND(ISNUMBER(CTs!D27),CTs!D27&lt;36),CTs!D27,$A$1)</f>
        <v>25.692114</v>
      </c>
      <c r="F27">
        <f>IF(AND(ISNUMBER(CTs!E27),CTs!E27&lt;36),CTs!E27,$A$1)</f>
        <v>25.86626</v>
      </c>
      <c r="G27">
        <f>IF(AND(ISNUMBER(CTs!F27),CTs!F27&lt;36),CTs!F27,$A$1)</f>
        <v>27.509706000000001</v>
      </c>
      <c r="H27">
        <f>IF(AND(ISNUMBER(CTs!G27),CTs!G27&lt;36),CTs!G27,$A$1)</f>
        <v>26.985234999999999</v>
      </c>
      <c r="I27">
        <f>IF(AND(ISNUMBER(CTs!I27),CTs!I27&lt;36),CTs!I27,$A$1)</f>
        <v>26.967749999999999</v>
      </c>
      <c r="J27">
        <f>IF(AND(ISNUMBER(CTs!J27),CTs!J27&lt;36),CTs!J27,$A$1)</f>
        <v>26.752147999999998</v>
      </c>
      <c r="K27">
        <f>IF(AND(ISNUMBER(CTs!K27),CTs!K27&lt;36),CTs!K27,$A$1)</f>
        <v>26.55294</v>
      </c>
      <c r="L27">
        <f>IF(AND(ISNUMBER(CTs!L27),CTs!L27&lt;36),CTs!L27,$A$1)</f>
        <v>27.665545000000002</v>
      </c>
      <c r="M27">
        <f>IF(AND(ISNUMBER(CTs!M27),CTs!M27&lt;36),CTs!M27,$A$1)</f>
        <v>25.759926</v>
      </c>
      <c r="N27">
        <f>IF(AND(ISNUMBER(CTs!N27),CTs!N27&lt;36),CTs!N27,$A$1)</f>
        <v>26.351469999999999</v>
      </c>
      <c r="O27">
        <f>IF(AND(ISNUMBER(CTs!O27),CTs!O27&lt;36),CTs!O27,$A$1)</f>
        <v>26.667870000000001</v>
      </c>
      <c r="P27">
        <f>IF(AND(ISNUMBER(CTs!P27),CTs!P27&lt;36),CTs!P27,$A$1)</f>
        <v>27.272124999999999</v>
      </c>
      <c r="Q27">
        <f>IF(AND(ISNUMBER(CTs!Q27),CTs!Q27&lt;36),CTs!Q27,$A$1)</f>
        <v>28.222797</v>
      </c>
    </row>
    <row r="28" spans="1:17" x14ac:dyDescent="0.2">
      <c r="A28">
        <f t="shared" si="0"/>
        <v>0</v>
      </c>
      <c r="B28" t="str">
        <f>CTs!A28</f>
        <v>IL1RN</v>
      </c>
      <c r="C28">
        <f>IF(AND(ISNUMBER(CTs!B28),CTs!B28&lt;36),CTs!B28,$A$1)</f>
        <v>21.964766999999998</v>
      </c>
      <c r="D28">
        <f>IF(AND(ISNUMBER(CTs!C28),CTs!C28&lt;36),CTs!C28,$A$1)</f>
        <v>21.968226999999999</v>
      </c>
      <c r="E28">
        <f>IF(AND(ISNUMBER(CTs!D28),CTs!D28&lt;36),CTs!D28,$A$1)</f>
        <v>20.893433000000002</v>
      </c>
      <c r="F28">
        <f>IF(AND(ISNUMBER(CTs!E28),CTs!E28&lt;36),CTs!E28,$A$1)</f>
        <v>20.937722999999998</v>
      </c>
      <c r="G28">
        <f>IF(AND(ISNUMBER(CTs!F28),CTs!F28&lt;36),CTs!F28,$A$1)</f>
        <v>21.962109999999999</v>
      </c>
      <c r="H28">
        <f>IF(AND(ISNUMBER(CTs!G28),CTs!G28&lt;36),CTs!G28,$A$1)</f>
        <v>21.873944999999999</v>
      </c>
      <c r="I28">
        <f>IF(AND(ISNUMBER(CTs!I28),CTs!I28&lt;36),CTs!I28,$A$1)</f>
        <v>23.266515999999999</v>
      </c>
      <c r="J28">
        <f>IF(AND(ISNUMBER(CTs!J28),CTs!J28&lt;36),CTs!J28,$A$1)</f>
        <v>22.117574999999999</v>
      </c>
      <c r="K28">
        <f>IF(AND(ISNUMBER(CTs!K28),CTs!K28&lt;36),CTs!K28,$A$1)</f>
        <v>21.826992000000001</v>
      </c>
      <c r="L28">
        <f>IF(AND(ISNUMBER(CTs!L28),CTs!L28&lt;36),CTs!L28,$A$1)</f>
        <v>21.180969999999999</v>
      </c>
      <c r="M28">
        <f>IF(AND(ISNUMBER(CTs!M28),CTs!M28&lt;36),CTs!M28,$A$1)</f>
        <v>20.647939999999998</v>
      </c>
      <c r="N28">
        <f>IF(AND(ISNUMBER(CTs!N28),CTs!N28&lt;36),CTs!N28,$A$1)</f>
        <v>22.162848</v>
      </c>
      <c r="O28">
        <f>IF(AND(ISNUMBER(CTs!O28),CTs!O28&lt;36),CTs!O28,$A$1)</f>
        <v>22.174536</v>
      </c>
      <c r="P28">
        <f>IF(AND(ISNUMBER(CTs!P28),CTs!P28&lt;36),CTs!P28,$A$1)</f>
        <v>23.3201</v>
      </c>
      <c r="Q28">
        <f>IF(AND(ISNUMBER(CTs!Q28),CTs!Q28&lt;36),CTs!Q28,$A$1)</f>
        <v>23.211307999999999</v>
      </c>
    </row>
    <row r="29" spans="1:17" x14ac:dyDescent="0.2">
      <c r="A29">
        <f t="shared" si="0"/>
        <v>0</v>
      </c>
      <c r="B29" t="str">
        <f>CTs!A29</f>
        <v>IL23A</v>
      </c>
      <c r="C29">
        <f>IF(AND(ISNUMBER(CTs!B29),CTs!B29&lt;36),CTs!B29,$A$1)</f>
        <v>29.113910000000001</v>
      </c>
      <c r="D29">
        <f>IF(AND(ISNUMBER(CTs!C29),CTs!C29&lt;36),CTs!C29,$A$1)</f>
        <v>28.975418000000001</v>
      </c>
      <c r="E29">
        <f>IF(AND(ISNUMBER(CTs!D29),CTs!D29&lt;36),CTs!D29,$A$1)</f>
        <v>27.917529999999999</v>
      </c>
      <c r="F29">
        <f>IF(AND(ISNUMBER(CTs!E29),CTs!E29&lt;36),CTs!E29,$A$1)</f>
        <v>27.996555000000001</v>
      </c>
      <c r="G29">
        <f>IF(AND(ISNUMBER(CTs!F29),CTs!F29&lt;36),CTs!F29,$A$1)</f>
        <v>28.040903</v>
      </c>
      <c r="H29">
        <f>IF(AND(ISNUMBER(CTs!G29),CTs!G29&lt;36),CTs!G29,$A$1)</f>
        <v>27.964573000000001</v>
      </c>
      <c r="I29">
        <f>IF(AND(ISNUMBER(CTs!I29),CTs!I29&lt;36),CTs!I29,$A$1)</f>
        <v>28.970040999999998</v>
      </c>
      <c r="J29">
        <f>IF(AND(ISNUMBER(CTs!J29),CTs!J29&lt;36),CTs!J29,$A$1)</f>
        <v>29.607337999999999</v>
      </c>
      <c r="K29">
        <f>IF(AND(ISNUMBER(CTs!K29),CTs!K29&lt;36),CTs!K29,$A$1)</f>
        <v>29.703133000000001</v>
      </c>
      <c r="L29">
        <f>IF(AND(ISNUMBER(CTs!L29),CTs!L29&lt;36),CTs!L29,$A$1)</f>
        <v>27.513013999999998</v>
      </c>
      <c r="M29">
        <f>IF(AND(ISNUMBER(CTs!M29),CTs!M29&lt;36),CTs!M29,$A$1)</f>
        <v>28.508527999999998</v>
      </c>
      <c r="N29">
        <f>IF(AND(ISNUMBER(CTs!N29),CTs!N29&lt;36),CTs!N29,$A$1)</f>
        <v>28.425056000000001</v>
      </c>
      <c r="O29">
        <f>IF(AND(ISNUMBER(CTs!O29),CTs!O29&lt;36),CTs!O29,$A$1)</f>
        <v>28.547688000000001</v>
      </c>
      <c r="P29">
        <f>IF(AND(ISNUMBER(CTs!P29),CTs!P29&lt;36),CTs!P29,$A$1)</f>
        <v>29.887730000000001</v>
      </c>
      <c r="Q29">
        <f>IF(AND(ISNUMBER(CTs!Q29),CTs!Q29&lt;36),CTs!Q29,$A$1)</f>
        <v>29.108494</v>
      </c>
    </row>
    <row r="30" spans="1:17" x14ac:dyDescent="0.2">
      <c r="A30">
        <f t="shared" si="0"/>
        <v>0</v>
      </c>
      <c r="B30" t="str">
        <f>CTs!A30</f>
        <v>IL6</v>
      </c>
      <c r="C30">
        <f>IF(AND(ISNUMBER(CTs!B30),CTs!B30&lt;36),CTs!B30,$A$1)</f>
        <v>25.678049999999999</v>
      </c>
      <c r="D30">
        <f>IF(AND(ISNUMBER(CTs!C30),CTs!C30&lt;36),CTs!C30,$A$1)</f>
        <v>25.309221000000001</v>
      </c>
      <c r="E30">
        <f>IF(AND(ISNUMBER(CTs!D30),CTs!D30&lt;36),CTs!D30,$A$1)</f>
        <v>24.935707000000001</v>
      </c>
      <c r="F30">
        <f>IF(AND(ISNUMBER(CTs!E30),CTs!E30&lt;36),CTs!E30,$A$1)</f>
        <v>24.855352</v>
      </c>
      <c r="G30">
        <f>IF(AND(ISNUMBER(CTs!F30),CTs!F30&lt;36),CTs!F30,$A$1)</f>
        <v>25.418346</v>
      </c>
      <c r="H30">
        <f>IF(AND(ISNUMBER(CTs!G30),CTs!G30&lt;36),CTs!G30,$A$1)</f>
        <v>25.162345999999999</v>
      </c>
      <c r="I30">
        <f>IF(AND(ISNUMBER(CTs!I30),CTs!I30&lt;36),CTs!I30,$A$1)</f>
        <v>26.919733000000001</v>
      </c>
      <c r="J30">
        <f>IF(AND(ISNUMBER(CTs!J30),CTs!J30&lt;36),CTs!J30,$A$1)</f>
        <v>24.535805</v>
      </c>
      <c r="K30">
        <f>IF(AND(ISNUMBER(CTs!K30),CTs!K30&lt;36),CTs!K30,$A$1)</f>
        <v>24.469389</v>
      </c>
      <c r="L30">
        <f>IF(AND(ISNUMBER(CTs!L30),CTs!L30&lt;36),CTs!L30,$A$1)</f>
        <v>22.308304</v>
      </c>
      <c r="M30">
        <f>IF(AND(ISNUMBER(CTs!M30),CTs!M30&lt;36),CTs!M30,$A$1)</f>
        <v>23.211237000000001</v>
      </c>
      <c r="N30">
        <f>IF(AND(ISNUMBER(CTs!N30),CTs!N30&lt;36),CTs!N30,$A$1)</f>
        <v>23.918130000000001</v>
      </c>
      <c r="O30">
        <f>IF(AND(ISNUMBER(CTs!O30),CTs!O30&lt;36),CTs!O30,$A$1)</f>
        <v>24.577691999999999</v>
      </c>
      <c r="P30">
        <f>IF(AND(ISNUMBER(CTs!P30),CTs!P30&lt;36),CTs!P30,$A$1)</f>
        <v>24.862583000000001</v>
      </c>
      <c r="Q30">
        <f>IF(AND(ISNUMBER(CTs!Q30),CTs!Q30&lt;36),CTs!Q30,$A$1)</f>
        <v>23.920846999999998</v>
      </c>
    </row>
    <row r="31" spans="1:17" x14ac:dyDescent="0.2">
      <c r="A31">
        <f t="shared" si="0"/>
        <v>0</v>
      </c>
      <c r="B31" t="str">
        <f>CTs!A31</f>
        <v>IL6R</v>
      </c>
      <c r="C31">
        <f>IF(AND(ISNUMBER(CTs!B31),CTs!B31&lt;36),CTs!B31,$A$1)</f>
        <v>26.961575</v>
      </c>
      <c r="D31">
        <f>IF(AND(ISNUMBER(CTs!C31),CTs!C31&lt;36),CTs!C31,$A$1)</f>
        <v>26.960875999999999</v>
      </c>
      <c r="E31">
        <f>IF(AND(ISNUMBER(CTs!D31),CTs!D31&lt;36),CTs!D31,$A$1)</f>
        <v>25.947686999999998</v>
      </c>
      <c r="F31">
        <f>IF(AND(ISNUMBER(CTs!E31),CTs!E31&lt;36),CTs!E31,$A$1)</f>
        <v>26.224948999999999</v>
      </c>
      <c r="G31">
        <f>IF(AND(ISNUMBER(CTs!F31),CTs!F31&lt;36),CTs!F31,$A$1)</f>
        <v>27.585864999999998</v>
      </c>
      <c r="H31">
        <f>IF(AND(ISNUMBER(CTs!G31),CTs!G31&lt;36),CTs!G31,$A$1)</f>
        <v>27.585215000000002</v>
      </c>
      <c r="I31">
        <f>IF(AND(ISNUMBER(CTs!I31),CTs!I31&lt;36),CTs!I31,$A$1)</f>
        <v>28.027761000000002</v>
      </c>
      <c r="J31">
        <f>IF(AND(ISNUMBER(CTs!J31),CTs!J31&lt;36),CTs!J31,$A$1)</f>
        <v>27.264513000000001</v>
      </c>
      <c r="K31">
        <f>IF(AND(ISNUMBER(CTs!K31),CTs!K31&lt;36),CTs!K31,$A$1)</f>
        <v>27.137415000000001</v>
      </c>
      <c r="L31">
        <f>IF(AND(ISNUMBER(CTs!L31),CTs!L31&lt;36),CTs!L31,$A$1)</f>
        <v>26.916454000000002</v>
      </c>
      <c r="M31">
        <f>IF(AND(ISNUMBER(CTs!M31),CTs!M31&lt;36),CTs!M31,$A$1)</f>
        <v>26.009726000000001</v>
      </c>
      <c r="N31">
        <f>IF(AND(ISNUMBER(CTs!N31),CTs!N31&lt;36),CTs!N31,$A$1)</f>
        <v>27.621507999999999</v>
      </c>
      <c r="O31">
        <f>IF(AND(ISNUMBER(CTs!O31),CTs!O31&lt;36),CTs!O31,$A$1)</f>
        <v>27.601286000000002</v>
      </c>
      <c r="P31">
        <f>IF(AND(ISNUMBER(CTs!P31),CTs!P31&lt;36),CTs!P31,$A$1)</f>
        <v>29.281734</v>
      </c>
      <c r="Q31">
        <f>IF(AND(ISNUMBER(CTs!Q31),CTs!Q31&lt;36),CTs!Q31,$A$1)</f>
        <v>28.99033</v>
      </c>
    </row>
    <row r="32" spans="1:17" x14ac:dyDescent="0.2">
      <c r="A32">
        <f t="shared" si="0"/>
        <v>0</v>
      </c>
      <c r="B32" t="str">
        <f>CTs!A32</f>
        <v>CXCL8</v>
      </c>
      <c r="C32">
        <f>IF(AND(ISNUMBER(CTs!B32),CTs!B32&lt;36),CTs!B32,$A$1)</f>
        <v>20.760185</v>
      </c>
      <c r="D32">
        <f>IF(AND(ISNUMBER(CTs!C32),CTs!C32&lt;36),CTs!C32,$A$1)</f>
        <v>20.632801000000001</v>
      </c>
      <c r="E32">
        <f>IF(AND(ISNUMBER(CTs!D32),CTs!D32&lt;36),CTs!D32,$A$1)</f>
        <v>19.572365000000001</v>
      </c>
      <c r="F32">
        <f>IF(AND(ISNUMBER(CTs!E32),CTs!E32&lt;36),CTs!E32,$A$1)</f>
        <v>19.506295999999999</v>
      </c>
      <c r="G32">
        <f>IF(AND(ISNUMBER(CTs!F32),CTs!F32&lt;36),CTs!F32,$A$1)</f>
        <v>19.557960000000001</v>
      </c>
      <c r="H32">
        <f>IF(AND(ISNUMBER(CTs!G32),CTs!G32&lt;36),CTs!G32,$A$1)</f>
        <v>19.614386</v>
      </c>
      <c r="I32">
        <f>IF(AND(ISNUMBER(CTs!I32),CTs!I32&lt;36),CTs!I32,$A$1)</f>
        <v>21.014215</v>
      </c>
      <c r="J32">
        <f>IF(AND(ISNUMBER(CTs!J32),CTs!J32&lt;36),CTs!J32,$A$1)</f>
        <v>21.942778000000001</v>
      </c>
      <c r="K32">
        <f>IF(AND(ISNUMBER(CTs!K32),CTs!K32&lt;36),CTs!K32,$A$1)</f>
        <v>21.694710000000001</v>
      </c>
      <c r="L32">
        <f>IF(AND(ISNUMBER(CTs!L32),CTs!L32&lt;36),CTs!L32,$A$1)</f>
        <v>19.913027</v>
      </c>
      <c r="M32">
        <f>IF(AND(ISNUMBER(CTs!M32),CTs!M32&lt;36),CTs!M32,$A$1)</f>
        <v>20.392489999999999</v>
      </c>
      <c r="N32">
        <f>IF(AND(ISNUMBER(CTs!N32),CTs!N32&lt;36),CTs!N32,$A$1)</f>
        <v>20.655246999999999</v>
      </c>
      <c r="O32">
        <f>IF(AND(ISNUMBER(CTs!O32),CTs!O32&lt;36),CTs!O32,$A$1)</f>
        <v>20.980602000000001</v>
      </c>
      <c r="P32">
        <f>IF(AND(ISNUMBER(CTs!P32),CTs!P32&lt;36),CTs!P32,$A$1)</f>
        <v>21.81203</v>
      </c>
      <c r="Q32">
        <f>IF(AND(ISNUMBER(CTs!Q32),CTs!Q32&lt;36),CTs!Q32,$A$1)</f>
        <v>21.146570000000001</v>
      </c>
    </row>
    <row r="33" spans="1:22" x14ac:dyDescent="0.2">
      <c r="A33">
        <f t="shared" si="0"/>
        <v>0</v>
      </c>
      <c r="B33" t="str">
        <f>CTs!A33</f>
        <v>ITGB2</v>
      </c>
      <c r="C33">
        <f>IF(AND(ISNUMBER(CTs!B33),CTs!B33&lt;36),CTs!B33,$A$1)</f>
        <v>32.173160000000003</v>
      </c>
      <c r="D33">
        <f>IF(AND(ISNUMBER(CTs!C33),CTs!C33&lt;36),CTs!C33,$A$1)</f>
        <v>31.612404000000002</v>
      </c>
      <c r="E33">
        <f>IF(AND(ISNUMBER(CTs!D33),CTs!D33&lt;36),CTs!D33,$A$1)</f>
        <v>30.961545999999998</v>
      </c>
      <c r="F33">
        <f>IF(AND(ISNUMBER(CTs!E33),CTs!E33&lt;36),CTs!E33,$A$1)</f>
        <v>31.800415000000001</v>
      </c>
      <c r="G33">
        <f>IF(AND(ISNUMBER(CTs!F33),CTs!F33&lt;36),CTs!F33,$A$1)</f>
        <v>31.649767000000001</v>
      </c>
      <c r="H33">
        <f>IF(AND(ISNUMBER(CTs!G33),CTs!G33&lt;36),CTs!G33,$A$1)</f>
        <v>32.173050000000003</v>
      </c>
      <c r="I33">
        <f>IF(AND(ISNUMBER(CTs!I33),CTs!I33&lt;36),CTs!I33,$A$1)</f>
        <v>33.033313999999997</v>
      </c>
      <c r="J33">
        <f>IF(AND(ISNUMBER(CTs!J33),CTs!J33&lt;36),CTs!J33,$A$1)</f>
        <v>33.447445000000002</v>
      </c>
      <c r="K33">
        <f>IF(AND(ISNUMBER(CTs!K33),CTs!K33&lt;36),CTs!K33,$A$1)</f>
        <v>33.907516000000001</v>
      </c>
      <c r="L33">
        <f>IF(AND(ISNUMBER(CTs!L33),CTs!L33&lt;36),CTs!L33,$A$1)</f>
        <v>32.035282000000002</v>
      </c>
      <c r="M33">
        <f>IF(AND(ISNUMBER(CTs!M33),CTs!M33&lt;36),CTs!M33,$A$1)</f>
        <v>33.492393</v>
      </c>
      <c r="N33">
        <f>IF(AND(ISNUMBER(CTs!N33),CTs!N33&lt;36),CTs!N33,$A$1)</f>
        <v>33.648364999999998</v>
      </c>
      <c r="O33">
        <f>IF(AND(ISNUMBER(CTs!O33),CTs!O33&lt;36),CTs!O33,$A$1)</f>
        <v>33.368259999999999</v>
      </c>
      <c r="P33">
        <f>IF(AND(ISNUMBER(CTs!P33),CTs!P33&lt;36),CTs!P33,$A$1)</f>
        <v>34.920765000000003</v>
      </c>
      <c r="Q33">
        <f>IF(AND(ISNUMBER(CTs!Q33),CTs!Q33&lt;36),CTs!Q33,$A$1)</f>
        <v>33.25611</v>
      </c>
    </row>
    <row r="34" spans="1:22" x14ac:dyDescent="0.2">
      <c r="A34">
        <f t="shared" ref="A34:A54" si="1">COUNTIF(C34:U34,"36")</f>
        <v>0</v>
      </c>
      <c r="B34" t="str">
        <f>CTs!A34</f>
        <v>LTB</v>
      </c>
      <c r="C34">
        <f>IF(AND(ISNUMBER(CTs!B34),CTs!B34&lt;36),CTs!B34,$A$1)</f>
        <v>34.98263</v>
      </c>
      <c r="D34">
        <f>IF(AND(ISNUMBER(CTs!C34),CTs!C34&lt;36),CTs!C34,$A$1)</f>
        <v>33.656295999999998</v>
      </c>
      <c r="E34">
        <f>IF(AND(ISNUMBER(CTs!D34),CTs!D34&lt;36),CTs!D34,$A$1)</f>
        <v>32.606403</v>
      </c>
      <c r="F34">
        <f>IF(AND(ISNUMBER(CTs!E34),CTs!E34&lt;36),CTs!E34,$A$1)</f>
        <v>31.863436</v>
      </c>
      <c r="G34">
        <f>IF(AND(ISNUMBER(CTs!F34),CTs!F34&lt;36),CTs!F34,$A$1)</f>
        <v>32.133994999999999</v>
      </c>
      <c r="H34">
        <f>IF(AND(ISNUMBER(CTs!G34),CTs!G34&lt;36),CTs!G34,$A$1)</f>
        <v>33.050995</v>
      </c>
      <c r="I34">
        <f>IF(AND(ISNUMBER(CTs!I34),CTs!I34&lt;36),CTs!I34,$A$1)</f>
        <v>34.391919999999999</v>
      </c>
      <c r="J34">
        <f>IF(AND(ISNUMBER(CTs!J34),CTs!J34&lt;36),CTs!J34,$A$1)</f>
        <v>34.375411999999997</v>
      </c>
      <c r="K34">
        <f>IF(AND(ISNUMBER(CTs!K34),CTs!K34&lt;36),CTs!K34,$A$1)</f>
        <v>33.629100000000001</v>
      </c>
      <c r="L34">
        <f>IF(AND(ISNUMBER(CTs!L34),CTs!L34&lt;36),CTs!L34,$A$1)</f>
        <v>30.491040999999999</v>
      </c>
      <c r="M34">
        <f>IF(AND(ISNUMBER(CTs!M34),CTs!M34&lt;36),CTs!M34,$A$1)</f>
        <v>31.256065</v>
      </c>
      <c r="N34">
        <f>IF(AND(ISNUMBER(CTs!N34),CTs!N34&lt;36),CTs!N34,$A$1)</f>
        <v>31.401772999999999</v>
      </c>
      <c r="O34">
        <f>IF(AND(ISNUMBER(CTs!O34),CTs!O34&lt;36),CTs!O34,$A$1)</f>
        <v>31.967832999999999</v>
      </c>
      <c r="P34">
        <f>IF(AND(ISNUMBER(CTs!P34),CTs!P34&lt;36),CTs!P34,$A$1)</f>
        <v>34.565474999999999</v>
      </c>
      <c r="Q34">
        <f>IF(AND(ISNUMBER(CTs!Q34),CTs!Q34&lt;36),CTs!Q34,$A$1)</f>
        <v>32.809882999999999</v>
      </c>
    </row>
    <row r="35" spans="1:22" x14ac:dyDescent="0.2">
      <c r="A35">
        <f t="shared" si="1"/>
        <v>0</v>
      </c>
      <c r="B35" t="str">
        <f>CTs!A35</f>
        <v>LY96</v>
      </c>
      <c r="C35">
        <f>IF(AND(ISNUMBER(CTs!B35),CTs!B35&lt;36),CTs!B35,$A$1)</f>
        <v>28.991244999999999</v>
      </c>
      <c r="D35">
        <f>IF(AND(ISNUMBER(CTs!C35),CTs!C35&lt;36),CTs!C35,$A$1)</f>
        <v>28.797533000000001</v>
      </c>
      <c r="E35">
        <f>IF(AND(ISNUMBER(CTs!D35),CTs!D35&lt;36),CTs!D35,$A$1)</f>
        <v>26.953082999999999</v>
      </c>
      <c r="F35">
        <f>IF(AND(ISNUMBER(CTs!E35),CTs!E35&lt;36),CTs!E35,$A$1)</f>
        <v>27.011225</v>
      </c>
      <c r="G35">
        <f>IF(AND(ISNUMBER(CTs!F35),CTs!F35&lt;36),CTs!F35,$A$1)</f>
        <v>27.874279999999999</v>
      </c>
      <c r="H35">
        <f>IF(AND(ISNUMBER(CTs!G35),CTs!G35&lt;36),CTs!G35,$A$1)</f>
        <v>27.998671999999999</v>
      </c>
      <c r="I35">
        <f>IF(AND(ISNUMBER(CTs!I35),CTs!I35&lt;36),CTs!I35,$A$1)</f>
        <v>30.062062999999998</v>
      </c>
      <c r="J35">
        <f>IF(AND(ISNUMBER(CTs!J35),CTs!J35&lt;36),CTs!J35,$A$1)</f>
        <v>29.045794999999998</v>
      </c>
      <c r="K35">
        <f>IF(AND(ISNUMBER(CTs!K35),CTs!K35&lt;36),CTs!K35,$A$1)</f>
        <v>28.753740000000001</v>
      </c>
      <c r="L35">
        <f>IF(AND(ISNUMBER(CTs!L35),CTs!L35&lt;36),CTs!L35,$A$1)</f>
        <v>28.865342999999999</v>
      </c>
      <c r="M35">
        <f>IF(AND(ISNUMBER(CTs!M35),CTs!M35&lt;36),CTs!M35,$A$1)</f>
        <v>27.558295999999999</v>
      </c>
      <c r="N35">
        <f>IF(AND(ISNUMBER(CTs!N35),CTs!N35&lt;36),CTs!N35,$A$1)</f>
        <v>28.944372000000001</v>
      </c>
      <c r="O35">
        <f>IF(AND(ISNUMBER(CTs!O35),CTs!O35&lt;36),CTs!O35,$A$1)</f>
        <v>28.826817999999999</v>
      </c>
      <c r="P35">
        <f>IF(AND(ISNUMBER(CTs!P35),CTs!P35&lt;36),CTs!P35,$A$1)</f>
        <v>28.945329999999998</v>
      </c>
      <c r="Q35">
        <f>IF(AND(ISNUMBER(CTs!Q35),CTs!Q35&lt;36),CTs!Q35,$A$1)</f>
        <v>31.058413000000002</v>
      </c>
    </row>
    <row r="36" spans="1:22" x14ac:dyDescent="0.2">
      <c r="A36">
        <f t="shared" si="1"/>
        <v>0</v>
      </c>
      <c r="B36" t="str">
        <f>CTs!A36</f>
        <v>MYD88</v>
      </c>
      <c r="C36">
        <f>IF(AND(ISNUMBER(CTs!B36),CTs!B36&lt;36),CTs!B36,$A$1)</f>
        <v>26.499929999999999</v>
      </c>
      <c r="D36">
        <f>IF(AND(ISNUMBER(CTs!C36),CTs!C36&lt;36),CTs!C36,$A$1)</f>
        <v>26.027539999999998</v>
      </c>
      <c r="E36">
        <f>IF(AND(ISNUMBER(CTs!D36),CTs!D36&lt;36),CTs!D36,$A$1)</f>
        <v>26.094363999999999</v>
      </c>
      <c r="F36">
        <f>IF(AND(ISNUMBER(CTs!E36),CTs!E36&lt;36),CTs!E36,$A$1)</f>
        <v>26.184904</v>
      </c>
      <c r="G36">
        <f>IF(AND(ISNUMBER(CTs!F36),CTs!F36&lt;36),CTs!F36,$A$1)</f>
        <v>27.412094</v>
      </c>
      <c r="H36">
        <f>IF(AND(ISNUMBER(CTs!G36),CTs!G36&lt;36),CTs!G36,$A$1)</f>
        <v>27.219083999999999</v>
      </c>
      <c r="I36">
        <f>IF(AND(ISNUMBER(CTs!I36),CTs!I36&lt;36),CTs!I36,$A$1)</f>
        <v>27.909565000000001</v>
      </c>
      <c r="J36">
        <f>IF(AND(ISNUMBER(CTs!J36),CTs!J36&lt;36),CTs!J36,$A$1)</f>
        <v>27.420034000000001</v>
      </c>
      <c r="K36">
        <f>IF(AND(ISNUMBER(CTs!K36),CTs!K36&lt;36),CTs!K36,$A$1)</f>
        <v>26.878692999999998</v>
      </c>
      <c r="L36">
        <f>IF(AND(ISNUMBER(CTs!L36),CTs!L36&lt;36),CTs!L36,$A$1)</f>
        <v>26.183191000000001</v>
      </c>
      <c r="M36">
        <f>IF(AND(ISNUMBER(CTs!M36),CTs!M36&lt;36),CTs!M36,$A$1)</f>
        <v>26.089221999999999</v>
      </c>
      <c r="N36">
        <f>IF(AND(ISNUMBER(CTs!N36),CTs!N36&lt;36),CTs!N36,$A$1)</f>
        <v>27.417259999999999</v>
      </c>
      <c r="O36">
        <f>IF(AND(ISNUMBER(CTs!O36),CTs!O36&lt;36),CTs!O36,$A$1)</f>
        <v>27.000827999999998</v>
      </c>
      <c r="P36">
        <f>IF(AND(ISNUMBER(CTs!P36),CTs!P36&lt;36),CTs!P36,$A$1)</f>
        <v>27.744016999999999</v>
      </c>
      <c r="Q36">
        <f>IF(AND(ISNUMBER(CTs!Q36),CTs!Q36&lt;36),CTs!Q36,$A$1)</f>
        <v>28.115763000000001</v>
      </c>
    </row>
    <row r="37" spans="1:22" x14ac:dyDescent="0.2">
      <c r="A37">
        <f t="shared" si="1"/>
        <v>0</v>
      </c>
      <c r="B37" t="str">
        <f>CTs!A37</f>
        <v>NFKB1</v>
      </c>
      <c r="C37">
        <f>IF(AND(ISNUMBER(CTs!B37),CTs!B37&lt;36),CTs!B37,$A$1)</f>
        <v>26.967838</v>
      </c>
      <c r="D37">
        <f>IF(AND(ISNUMBER(CTs!C37),CTs!C37&lt;36),CTs!C37,$A$1)</f>
        <v>26.674630000000001</v>
      </c>
      <c r="E37">
        <f>IF(AND(ISNUMBER(CTs!D37),CTs!D37&lt;36),CTs!D37,$A$1)</f>
        <v>26.120522999999999</v>
      </c>
      <c r="F37">
        <f>IF(AND(ISNUMBER(CTs!E37),CTs!E37&lt;36),CTs!E37,$A$1)</f>
        <v>26.138348000000001</v>
      </c>
      <c r="G37">
        <f>IF(AND(ISNUMBER(CTs!F37),CTs!F37&lt;36),CTs!F37,$A$1)</f>
        <v>27.250513000000002</v>
      </c>
      <c r="H37">
        <f>IF(AND(ISNUMBER(CTs!G37),CTs!G37&lt;36),CTs!G37,$A$1)</f>
        <v>26.848911000000001</v>
      </c>
      <c r="I37">
        <f>IF(AND(ISNUMBER(CTs!I37),CTs!I37&lt;36),CTs!I37,$A$1)</f>
        <v>27.493819999999999</v>
      </c>
      <c r="J37">
        <f>IF(AND(ISNUMBER(CTs!J37),CTs!J37&lt;36),CTs!J37,$A$1)</f>
        <v>27.494959000000001</v>
      </c>
      <c r="K37">
        <f>IF(AND(ISNUMBER(CTs!K37),CTs!K37&lt;36),CTs!K37,$A$1)</f>
        <v>27.224173</v>
      </c>
      <c r="L37">
        <f>IF(AND(ISNUMBER(CTs!L37),CTs!L37&lt;36),CTs!L37,$A$1)</f>
        <v>26.54569</v>
      </c>
      <c r="M37">
        <f>IF(AND(ISNUMBER(CTs!M37),CTs!M37&lt;36),CTs!M37,$A$1)</f>
        <v>26.427322</v>
      </c>
      <c r="N37">
        <f>IF(AND(ISNUMBER(CTs!N37),CTs!N37&lt;36),CTs!N37,$A$1)</f>
        <v>26.903099999999998</v>
      </c>
      <c r="O37">
        <f>IF(AND(ISNUMBER(CTs!O37),CTs!O37&lt;36),CTs!O37,$A$1)</f>
        <v>27.044899999999998</v>
      </c>
      <c r="P37">
        <f>IF(AND(ISNUMBER(CTs!P37),CTs!P37&lt;36),CTs!P37,$A$1)</f>
        <v>28.210160999999999</v>
      </c>
      <c r="Q37">
        <f>IF(AND(ISNUMBER(CTs!Q37),CTs!Q37&lt;36),CTs!Q37,$A$1)</f>
        <v>27.873245000000001</v>
      </c>
    </row>
    <row r="38" spans="1:22" x14ac:dyDescent="0.2">
      <c r="A38">
        <f t="shared" si="1"/>
        <v>0</v>
      </c>
      <c r="B38" t="str">
        <f>CTs!A38</f>
        <v>NR3C1</v>
      </c>
      <c r="C38">
        <f>IF(AND(ISNUMBER(CTs!B38),CTs!B38&lt;36),CTs!B38,$A$1)</f>
        <v>26.383818000000002</v>
      </c>
      <c r="D38">
        <f>IF(AND(ISNUMBER(CTs!C38),CTs!C38&lt;36),CTs!C38,$A$1)</f>
        <v>25.630737</v>
      </c>
      <c r="E38">
        <f>IF(AND(ISNUMBER(CTs!D38),CTs!D38&lt;36),CTs!D38,$A$1)</f>
        <v>25.836680000000001</v>
      </c>
      <c r="F38">
        <f>IF(AND(ISNUMBER(CTs!E38),CTs!E38&lt;36),CTs!E38,$A$1)</f>
        <v>25.960121000000001</v>
      </c>
      <c r="G38">
        <f>IF(AND(ISNUMBER(CTs!F38),CTs!F38&lt;36),CTs!F38,$A$1)</f>
        <v>27.095343</v>
      </c>
      <c r="H38">
        <f>IF(AND(ISNUMBER(CTs!G38),CTs!G38&lt;36),CTs!G38,$A$1)</f>
        <v>26.920770000000001</v>
      </c>
      <c r="I38">
        <f>IF(AND(ISNUMBER(CTs!I38),CTs!I38&lt;36),CTs!I38,$A$1)</f>
        <v>27.564395999999999</v>
      </c>
      <c r="J38">
        <f>IF(AND(ISNUMBER(CTs!J38),CTs!J38&lt;36),CTs!J38,$A$1)</f>
        <v>26.916460000000001</v>
      </c>
      <c r="K38">
        <f>IF(AND(ISNUMBER(CTs!K38),CTs!K38&lt;36),CTs!K38,$A$1)</f>
        <v>26.627414999999999</v>
      </c>
      <c r="L38">
        <f>IF(AND(ISNUMBER(CTs!L38),CTs!L38&lt;36),CTs!L38,$A$1)</f>
        <v>27.69828</v>
      </c>
      <c r="M38">
        <f>IF(AND(ISNUMBER(CTs!M38),CTs!M38&lt;36),CTs!M38,$A$1)</f>
        <v>25.960836</v>
      </c>
      <c r="N38">
        <f>IF(AND(ISNUMBER(CTs!N38),CTs!N38&lt;36),CTs!N38,$A$1)</f>
        <v>26.906765</v>
      </c>
      <c r="O38">
        <f>IF(AND(ISNUMBER(CTs!O38),CTs!O38&lt;36),CTs!O38,$A$1)</f>
        <v>26.938725999999999</v>
      </c>
      <c r="P38">
        <f>IF(AND(ISNUMBER(CTs!P38),CTs!P38&lt;36),CTs!P38,$A$1)</f>
        <v>27.426924</v>
      </c>
      <c r="Q38">
        <f>IF(AND(ISNUMBER(CTs!Q38),CTs!Q38&lt;36),CTs!Q38,$A$1)</f>
        <v>28.205624</v>
      </c>
    </row>
    <row r="39" spans="1:22" x14ac:dyDescent="0.2">
      <c r="A39">
        <f t="shared" si="1"/>
        <v>0</v>
      </c>
      <c r="B39" t="str">
        <f>CTs!A39</f>
        <v>PTGS2</v>
      </c>
      <c r="C39">
        <f>IF(AND(ISNUMBER(CTs!B39),CTs!B39&lt;36),CTs!B39,$A$1)</f>
        <v>22.956406000000001</v>
      </c>
      <c r="D39">
        <f>IF(AND(ISNUMBER(CTs!C39),CTs!C39&lt;36),CTs!C39,$A$1)</f>
        <v>22.958410000000001</v>
      </c>
      <c r="E39">
        <f>IF(AND(ISNUMBER(CTs!D39),CTs!D39&lt;36),CTs!D39,$A$1)</f>
        <v>22.305748000000001</v>
      </c>
      <c r="F39">
        <f>IF(AND(ISNUMBER(CTs!E39),CTs!E39&lt;36),CTs!E39,$A$1)</f>
        <v>22.308085999999999</v>
      </c>
      <c r="G39">
        <f>IF(AND(ISNUMBER(CTs!F39),CTs!F39&lt;36),CTs!F39,$A$1)</f>
        <v>23.126159999999999</v>
      </c>
      <c r="H39">
        <f>IF(AND(ISNUMBER(CTs!G39),CTs!G39&lt;36),CTs!G39,$A$1)</f>
        <v>23.009094000000001</v>
      </c>
      <c r="I39">
        <f>IF(AND(ISNUMBER(CTs!I39),CTs!I39&lt;36),CTs!I39,$A$1)</f>
        <v>23.870749</v>
      </c>
      <c r="J39">
        <f>IF(AND(ISNUMBER(CTs!J39),CTs!J39&lt;36),CTs!J39,$A$1)</f>
        <v>23.930498</v>
      </c>
      <c r="K39">
        <f>IF(AND(ISNUMBER(CTs!K39),CTs!K39&lt;36),CTs!K39,$A$1)</f>
        <v>23.761282000000001</v>
      </c>
      <c r="L39">
        <f>IF(AND(ISNUMBER(CTs!L39),CTs!L39&lt;36),CTs!L39,$A$1)</f>
        <v>22.955185</v>
      </c>
      <c r="M39">
        <f>IF(AND(ISNUMBER(CTs!M39),CTs!M39&lt;36),CTs!M39,$A$1)</f>
        <v>23.014969000000001</v>
      </c>
      <c r="N39">
        <f>IF(AND(ISNUMBER(CTs!N39),CTs!N39&lt;36),CTs!N39,$A$1)</f>
        <v>23.601555000000001</v>
      </c>
      <c r="O39">
        <f>IF(AND(ISNUMBER(CTs!O39),CTs!O39&lt;36),CTs!O39,$A$1)</f>
        <v>23.941604999999999</v>
      </c>
      <c r="P39">
        <f>IF(AND(ISNUMBER(CTs!P39),CTs!P39&lt;36),CTs!P39,$A$1)</f>
        <v>24.128056999999998</v>
      </c>
      <c r="Q39">
        <f>IF(AND(ISNUMBER(CTs!Q39),CTs!Q39&lt;36),CTs!Q39,$A$1)</f>
        <v>24.107775</v>
      </c>
    </row>
    <row r="40" spans="1:22" x14ac:dyDescent="0.2">
      <c r="A40">
        <f t="shared" si="1"/>
        <v>0</v>
      </c>
      <c r="B40" t="str">
        <f>CTs!A40</f>
        <v>RIPK2</v>
      </c>
      <c r="C40">
        <f>IF(AND(ISNUMBER(CTs!B40),CTs!B40&lt;36),CTs!B40,$A$1)</f>
        <v>26.982471</v>
      </c>
      <c r="D40">
        <f>IF(AND(ISNUMBER(CTs!C40),CTs!C40&lt;36),CTs!C40,$A$1)</f>
        <v>26.624566999999999</v>
      </c>
      <c r="E40">
        <f>IF(AND(ISNUMBER(CTs!D40),CTs!D40&lt;36),CTs!D40,$A$1)</f>
        <v>26.411144</v>
      </c>
      <c r="F40">
        <f>IF(AND(ISNUMBER(CTs!E40),CTs!E40&lt;36),CTs!E40,$A$1)</f>
        <v>26.356169999999999</v>
      </c>
      <c r="G40">
        <f>IF(AND(ISNUMBER(CTs!F40),CTs!F40&lt;36),CTs!F40,$A$1)</f>
        <v>26.998626999999999</v>
      </c>
      <c r="H40">
        <f>IF(AND(ISNUMBER(CTs!G40),CTs!G40&lt;36),CTs!G40,$A$1)</f>
        <v>26.853415999999999</v>
      </c>
      <c r="I40">
        <f>IF(AND(ISNUMBER(CTs!I40),CTs!I40&lt;36),CTs!I40,$A$1)</f>
        <v>27.305475000000001</v>
      </c>
      <c r="J40">
        <f>IF(AND(ISNUMBER(CTs!J40),CTs!J40&lt;36),CTs!J40,$A$1)</f>
        <v>27.548089999999998</v>
      </c>
      <c r="K40">
        <f>IF(AND(ISNUMBER(CTs!K40),CTs!K40&lt;36),CTs!K40,$A$1)</f>
        <v>27.171171000000001</v>
      </c>
      <c r="L40">
        <f>IF(AND(ISNUMBER(CTs!L40),CTs!L40&lt;36),CTs!L40,$A$1)</f>
        <v>26.633614999999999</v>
      </c>
      <c r="M40">
        <f>IF(AND(ISNUMBER(CTs!M40),CTs!M40&lt;36),CTs!M40,$A$1)</f>
        <v>26.493216</v>
      </c>
      <c r="N40">
        <f>IF(AND(ISNUMBER(CTs!N40),CTs!N40&lt;36),CTs!N40,$A$1)</f>
        <v>26.956811999999999</v>
      </c>
      <c r="O40">
        <f>IF(AND(ISNUMBER(CTs!O40),CTs!O40&lt;36),CTs!O40,$A$1)</f>
        <v>27.168737</v>
      </c>
      <c r="P40">
        <f>IF(AND(ISNUMBER(CTs!P40),CTs!P40&lt;36),CTs!P40,$A$1)</f>
        <v>28.245868999999999</v>
      </c>
      <c r="Q40">
        <f>IF(AND(ISNUMBER(CTs!Q40),CTs!Q40&lt;36),CTs!Q40,$A$1)</f>
        <v>27.759573</v>
      </c>
    </row>
    <row r="41" spans="1:22" x14ac:dyDescent="0.2">
      <c r="A41">
        <f t="shared" si="1"/>
        <v>0</v>
      </c>
      <c r="B41" t="str">
        <f>CTs!A41</f>
        <v>TIRAP</v>
      </c>
      <c r="C41">
        <f>IF(AND(ISNUMBER(CTs!B41),CTs!B41&lt;36),CTs!B41,$A$1)</f>
        <v>31.788112999999999</v>
      </c>
      <c r="D41">
        <f>IF(AND(ISNUMBER(CTs!C41),CTs!C41&lt;36),CTs!C41,$A$1)</f>
        <v>31.179787000000001</v>
      </c>
      <c r="E41">
        <f>IF(AND(ISNUMBER(CTs!D41),CTs!D41&lt;36),CTs!D41,$A$1)</f>
        <v>30.832424</v>
      </c>
      <c r="F41">
        <f>IF(AND(ISNUMBER(CTs!E41),CTs!E41&lt;36),CTs!E41,$A$1)</f>
        <v>31.009180000000001</v>
      </c>
      <c r="G41">
        <f>IF(AND(ISNUMBER(CTs!F41),CTs!F41&lt;36),CTs!F41,$A$1)</f>
        <v>32.406135999999996</v>
      </c>
      <c r="H41">
        <f>IF(AND(ISNUMBER(CTs!G41),CTs!G41&lt;36),CTs!G41,$A$1)</f>
        <v>32.274709999999999</v>
      </c>
      <c r="I41">
        <f>IF(AND(ISNUMBER(CTs!I41),CTs!I41&lt;36),CTs!I41,$A$1)</f>
        <v>33.334760000000003</v>
      </c>
      <c r="J41">
        <f>IF(AND(ISNUMBER(CTs!J41),CTs!J41&lt;36),CTs!J41,$A$1)</f>
        <v>31.620833999999999</v>
      </c>
      <c r="K41">
        <f>IF(AND(ISNUMBER(CTs!K41),CTs!K41&lt;36),CTs!K41,$A$1)</f>
        <v>31.256657000000001</v>
      </c>
      <c r="L41">
        <f>IF(AND(ISNUMBER(CTs!L41),CTs!L41&lt;36),CTs!L41,$A$1)</f>
        <v>30.873622999999998</v>
      </c>
      <c r="M41">
        <f>IF(AND(ISNUMBER(CTs!M41),CTs!M41&lt;36),CTs!M41,$A$1)</f>
        <v>31.177399999999999</v>
      </c>
      <c r="N41">
        <f>IF(AND(ISNUMBER(CTs!N41),CTs!N41&lt;36),CTs!N41,$A$1)</f>
        <v>31.480170999999999</v>
      </c>
      <c r="O41">
        <f>IF(AND(ISNUMBER(CTs!O41),CTs!O41&lt;36),CTs!O41,$A$1)</f>
        <v>31.363264000000001</v>
      </c>
      <c r="P41">
        <f>IF(AND(ISNUMBER(CTs!P41),CTs!P41&lt;36),CTs!P41,$A$1)</f>
        <v>32.580337999999998</v>
      </c>
      <c r="Q41">
        <f>IF(AND(ISNUMBER(CTs!Q41),CTs!Q41&lt;36),CTs!Q41,$A$1)</f>
        <v>31.967289000000001</v>
      </c>
    </row>
    <row r="42" spans="1:22" x14ac:dyDescent="0.2">
      <c r="A42">
        <f t="shared" si="1"/>
        <v>0</v>
      </c>
      <c r="B42" t="str">
        <f>CTs!A42</f>
        <v>TLR2</v>
      </c>
      <c r="C42">
        <f>IF(AND(ISNUMBER(CTs!B42),CTs!B42&lt;36),CTs!B42,$A$1)</f>
        <v>28.241755999999999</v>
      </c>
      <c r="D42">
        <f>IF(AND(ISNUMBER(CTs!C42),CTs!C42&lt;36),CTs!C42,$A$1)</f>
        <v>28.137982999999998</v>
      </c>
      <c r="E42">
        <f>IF(AND(ISNUMBER(CTs!D42),CTs!D42&lt;36),CTs!D42,$A$1)</f>
        <v>27.787956000000001</v>
      </c>
      <c r="F42">
        <f>IF(AND(ISNUMBER(CTs!E42),CTs!E42&lt;36),CTs!E42,$A$1)</f>
        <v>27.478693</v>
      </c>
      <c r="G42">
        <f>IF(AND(ISNUMBER(CTs!F42),CTs!F42&lt;36),CTs!F42,$A$1)</f>
        <v>28.475594999999998</v>
      </c>
      <c r="H42">
        <f>IF(AND(ISNUMBER(CTs!G42),CTs!G42&lt;36),CTs!G42,$A$1)</f>
        <v>28.519691000000002</v>
      </c>
      <c r="I42">
        <f>IF(AND(ISNUMBER(CTs!I42),CTs!I42&lt;36),CTs!I42,$A$1)</f>
        <v>28.960331</v>
      </c>
      <c r="J42">
        <f>IF(AND(ISNUMBER(CTs!J42),CTs!J42&lt;36),CTs!J42,$A$1)</f>
        <v>28.911989999999999</v>
      </c>
      <c r="K42">
        <f>IF(AND(ISNUMBER(CTs!K42),CTs!K42&lt;36),CTs!K42,$A$1)</f>
        <v>28.523790000000002</v>
      </c>
      <c r="L42">
        <f>IF(AND(ISNUMBER(CTs!L42),CTs!L42&lt;36),CTs!L42,$A$1)</f>
        <v>29.123090000000001</v>
      </c>
      <c r="M42">
        <f>IF(AND(ISNUMBER(CTs!M42),CTs!M42&lt;36),CTs!M42,$A$1)</f>
        <v>27.253817000000002</v>
      </c>
      <c r="N42">
        <f>IF(AND(ISNUMBER(CTs!N42),CTs!N42&lt;36),CTs!N42,$A$1)</f>
        <v>29.718385999999999</v>
      </c>
      <c r="O42">
        <f>IF(AND(ISNUMBER(CTs!O42),CTs!O42&lt;36),CTs!O42,$A$1)</f>
        <v>28.962101000000001</v>
      </c>
      <c r="P42">
        <f>IF(AND(ISNUMBER(CTs!P42),CTs!P42&lt;36),CTs!P42,$A$1)</f>
        <v>30.157554999999999</v>
      </c>
      <c r="Q42">
        <f>IF(AND(ISNUMBER(CTs!Q42),CTs!Q42&lt;36),CTs!Q42,$A$1)</f>
        <v>30.366396000000002</v>
      </c>
    </row>
    <row r="43" spans="1:22" x14ac:dyDescent="0.2">
      <c r="A43">
        <f t="shared" si="1"/>
        <v>0</v>
      </c>
      <c r="B43" t="str">
        <f>CTs!A43</f>
        <v>TLR3</v>
      </c>
      <c r="C43">
        <f>IF(AND(ISNUMBER(CTs!B43),CTs!B43&lt;36),CTs!B43,$A$1)</f>
        <v>30.805081999999999</v>
      </c>
      <c r="D43">
        <f>IF(AND(ISNUMBER(CTs!C43),CTs!C43&lt;36),CTs!C43,$A$1)</f>
        <v>30.844501000000001</v>
      </c>
      <c r="E43">
        <f>IF(AND(ISNUMBER(CTs!D43),CTs!D43&lt;36),CTs!D43,$A$1)</f>
        <v>30.972646999999998</v>
      </c>
      <c r="F43">
        <f>IF(AND(ISNUMBER(CTs!E43),CTs!E43&lt;36),CTs!E43,$A$1)</f>
        <v>30.881070000000001</v>
      </c>
      <c r="G43">
        <f>IF(AND(ISNUMBER(CTs!F43),CTs!F43&lt;36),CTs!F43,$A$1)</f>
        <v>32.455739999999999</v>
      </c>
      <c r="H43">
        <f>IF(AND(ISNUMBER(CTs!G43),CTs!G43&lt;36),CTs!G43,$A$1)</f>
        <v>32.323096999999997</v>
      </c>
      <c r="I43">
        <f>IF(AND(ISNUMBER(CTs!I43),CTs!I43&lt;36),CTs!I43,$A$1)</f>
        <v>31.891832000000001</v>
      </c>
      <c r="J43">
        <f>IF(AND(ISNUMBER(CTs!J43),CTs!J43&lt;36),CTs!J43,$A$1)</f>
        <v>31.553792999999999</v>
      </c>
      <c r="K43">
        <f>IF(AND(ISNUMBER(CTs!K43),CTs!K43&lt;36),CTs!K43,$A$1)</f>
        <v>31.226299999999998</v>
      </c>
      <c r="L43">
        <f>IF(AND(ISNUMBER(CTs!L43),CTs!L43&lt;36),CTs!L43,$A$1)</f>
        <v>32.027720000000002</v>
      </c>
      <c r="M43">
        <f>IF(AND(ISNUMBER(CTs!M43),CTs!M43&lt;36),CTs!M43,$A$1)</f>
        <v>30.956429</v>
      </c>
      <c r="N43">
        <f>IF(AND(ISNUMBER(CTs!N43),CTs!N43&lt;36),CTs!N43,$A$1)</f>
        <v>32.590626</v>
      </c>
      <c r="O43">
        <f>IF(AND(ISNUMBER(CTs!O43),CTs!O43&lt;36),CTs!O43,$A$1)</f>
        <v>31.405906999999999</v>
      </c>
      <c r="P43">
        <f>IF(AND(ISNUMBER(CTs!P43),CTs!P43&lt;36),CTs!P43,$A$1)</f>
        <v>31.526586999999999</v>
      </c>
      <c r="Q43">
        <f>IF(AND(ISNUMBER(CTs!Q43),CTs!Q43&lt;36),CTs!Q43,$A$1)</f>
        <v>32.966442000000001</v>
      </c>
    </row>
    <row r="44" spans="1:22" x14ac:dyDescent="0.2">
      <c r="A44">
        <f t="shared" si="1"/>
        <v>0</v>
      </c>
      <c r="B44" t="str">
        <f>CTs!A44</f>
        <v>TLR4</v>
      </c>
      <c r="C44">
        <f>IF(AND(ISNUMBER(CTs!B44),CTs!B44&lt;36),CTs!B44,$A$1)</f>
        <v>29.813483999999999</v>
      </c>
      <c r="D44">
        <f>IF(AND(ISNUMBER(CTs!C44),CTs!C44&lt;36),CTs!C44,$A$1)</f>
        <v>29.302979000000001</v>
      </c>
      <c r="E44">
        <f>IF(AND(ISNUMBER(CTs!D44),CTs!D44&lt;36),CTs!D44,$A$1)</f>
        <v>28.904219000000001</v>
      </c>
      <c r="F44">
        <f>IF(AND(ISNUMBER(CTs!E44),CTs!E44&lt;36),CTs!E44,$A$1)</f>
        <v>29.218903999999998</v>
      </c>
      <c r="G44">
        <f>IF(AND(ISNUMBER(CTs!F44),CTs!F44&lt;36),CTs!F44,$A$1)</f>
        <v>30.050630000000002</v>
      </c>
      <c r="H44">
        <f>IF(AND(ISNUMBER(CTs!G44),CTs!G44&lt;36),CTs!G44,$A$1)</f>
        <v>30.53124</v>
      </c>
      <c r="I44">
        <f>IF(AND(ISNUMBER(CTs!I44),CTs!I44&lt;36),CTs!I44,$A$1)</f>
        <v>31.064793000000002</v>
      </c>
      <c r="J44">
        <f>IF(AND(ISNUMBER(CTs!J44),CTs!J44&lt;36),CTs!J44,$A$1)</f>
        <v>32.011093000000002</v>
      </c>
      <c r="K44">
        <f>IF(AND(ISNUMBER(CTs!K44),CTs!K44&lt;36),CTs!K44,$A$1)</f>
        <v>32.932568000000003</v>
      </c>
      <c r="L44">
        <f>IF(AND(ISNUMBER(CTs!L44),CTs!L44&lt;36),CTs!L44,$A$1)</f>
        <v>30.873950000000001</v>
      </c>
      <c r="M44">
        <f>IF(AND(ISNUMBER(CTs!M44),CTs!M44&lt;36),CTs!M44,$A$1)</f>
        <v>31.091294999999999</v>
      </c>
      <c r="N44">
        <f>IF(AND(ISNUMBER(CTs!N44),CTs!N44&lt;36),CTs!N44,$A$1)</f>
        <v>32.069626</v>
      </c>
      <c r="O44">
        <f>IF(AND(ISNUMBER(CTs!O44),CTs!O44&lt;36),CTs!O44,$A$1)</f>
        <v>33.257820000000002</v>
      </c>
      <c r="P44">
        <f>IF(AND(ISNUMBER(CTs!P44),CTs!P44&lt;36),CTs!P44,$A$1)</f>
        <v>33.370517999999997</v>
      </c>
      <c r="Q44">
        <f>IF(AND(ISNUMBER(CTs!Q44),CTs!Q44&lt;36),CTs!Q44,$A$1)</f>
        <v>31.795424000000001</v>
      </c>
    </row>
    <row r="45" spans="1:22" x14ac:dyDescent="0.2">
      <c r="A45">
        <f t="shared" si="1"/>
        <v>0</v>
      </c>
      <c r="B45" t="str">
        <f>CTs!A45</f>
        <v>TLR6</v>
      </c>
      <c r="C45">
        <f>IF(AND(ISNUMBER(CTs!B45),CTs!B45&lt;36),CTs!B45,$A$1)</f>
        <v>30.491693000000001</v>
      </c>
      <c r="D45">
        <f>IF(AND(ISNUMBER(CTs!C45),CTs!C45&lt;36),CTs!C45,$A$1)</f>
        <v>31.171223000000001</v>
      </c>
      <c r="E45">
        <f>IF(AND(ISNUMBER(CTs!D45),CTs!D45&lt;36),CTs!D45,$A$1)</f>
        <v>30.335025999999999</v>
      </c>
      <c r="F45">
        <f>IF(AND(ISNUMBER(CTs!E45),CTs!E45&lt;36),CTs!E45,$A$1)</f>
        <v>30.131796000000001</v>
      </c>
      <c r="G45">
        <f>IF(AND(ISNUMBER(CTs!F45),CTs!F45&lt;36),CTs!F45,$A$1)</f>
        <v>31.130645999999999</v>
      </c>
      <c r="H45">
        <f>IF(AND(ISNUMBER(CTs!G45),CTs!G45&lt;36),CTs!G45,$A$1)</f>
        <v>30.941217000000002</v>
      </c>
      <c r="I45">
        <f>IF(AND(ISNUMBER(CTs!I45),CTs!I45&lt;36),CTs!I45,$A$1)</f>
        <v>31.981417</v>
      </c>
      <c r="J45">
        <f>IF(AND(ISNUMBER(CTs!J45),CTs!J45&lt;36),CTs!J45,$A$1)</f>
        <v>29.734362000000001</v>
      </c>
      <c r="K45">
        <f>IF(AND(ISNUMBER(CTs!K45),CTs!K45&lt;36),CTs!K45,$A$1)</f>
        <v>30.009394</v>
      </c>
      <c r="L45">
        <f>IF(AND(ISNUMBER(CTs!L45),CTs!L45&lt;36),CTs!L45,$A$1)</f>
        <v>30.808655000000002</v>
      </c>
      <c r="M45">
        <f>IF(AND(ISNUMBER(CTs!M45),CTs!M45&lt;36),CTs!M45,$A$1)</f>
        <v>29.104562999999999</v>
      </c>
      <c r="N45">
        <f>IF(AND(ISNUMBER(CTs!N45),CTs!N45&lt;36),CTs!N45,$A$1)</f>
        <v>29.893218999999998</v>
      </c>
      <c r="O45">
        <f>IF(AND(ISNUMBER(CTs!O45),CTs!O45&lt;36),CTs!O45,$A$1)</f>
        <v>29.595092999999999</v>
      </c>
      <c r="P45">
        <f>IF(AND(ISNUMBER(CTs!P45),CTs!P45&lt;36),CTs!P45,$A$1)</f>
        <v>30.657830000000001</v>
      </c>
      <c r="Q45">
        <f>IF(AND(ISNUMBER(CTs!Q45),CTs!Q45&lt;36),CTs!Q45,$A$1)</f>
        <v>31.665993</v>
      </c>
    </row>
    <row r="46" spans="1:22" x14ac:dyDescent="0.2">
      <c r="A46">
        <f t="shared" si="1"/>
        <v>0</v>
      </c>
      <c r="B46" t="str">
        <f>CTs!A46</f>
        <v>TNF</v>
      </c>
      <c r="C46">
        <f>IF(AND(ISNUMBER(CTs!B46),CTs!B46&lt;36),CTs!B46,$A$1)</f>
        <v>28.954763</v>
      </c>
      <c r="D46">
        <f>IF(AND(ISNUMBER(CTs!C46),CTs!C46&lt;36),CTs!C46,$A$1)</f>
        <v>29.102318</v>
      </c>
      <c r="E46">
        <f>IF(AND(ISNUMBER(CTs!D46),CTs!D46&lt;36),CTs!D46,$A$1)</f>
        <v>27.782374999999998</v>
      </c>
      <c r="F46">
        <f>IF(AND(ISNUMBER(CTs!E46),CTs!E46&lt;36),CTs!E46,$A$1)</f>
        <v>27.625741999999999</v>
      </c>
      <c r="G46">
        <f>IF(AND(ISNUMBER(CTs!F46),CTs!F46&lt;36),CTs!F46,$A$1)</f>
        <v>27.802268999999999</v>
      </c>
      <c r="H46">
        <f>IF(AND(ISNUMBER(CTs!G46),CTs!G46&lt;36),CTs!G46,$A$1)</f>
        <v>27.888204999999999</v>
      </c>
      <c r="I46">
        <f>IF(AND(ISNUMBER(CTs!I46),CTs!I46&lt;36),CTs!I46,$A$1)</f>
        <v>28.585016</v>
      </c>
      <c r="J46">
        <f>IF(AND(ISNUMBER(CTs!J46),CTs!J46&lt;36),CTs!J46,$A$1)</f>
        <v>28.392130000000002</v>
      </c>
      <c r="K46">
        <f>IF(AND(ISNUMBER(CTs!K46),CTs!K46&lt;36),CTs!K46,$A$1)</f>
        <v>28.337885</v>
      </c>
      <c r="L46">
        <f>IF(AND(ISNUMBER(CTs!L46),CTs!L46&lt;36),CTs!L46,$A$1)</f>
        <v>26.707257999999999</v>
      </c>
      <c r="M46">
        <f>IF(AND(ISNUMBER(CTs!M46),CTs!M46&lt;36),CTs!M46,$A$1)</f>
        <v>27.56643</v>
      </c>
      <c r="N46">
        <f>IF(AND(ISNUMBER(CTs!N46),CTs!N46&lt;36),CTs!N46,$A$1)</f>
        <v>27.433767</v>
      </c>
      <c r="O46">
        <f>IF(AND(ISNUMBER(CTs!O46),CTs!O46&lt;36),CTs!O46,$A$1)</f>
        <v>27.597988000000001</v>
      </c>
      <c r="P46">
        <f>IF(AND(ISNUMBER(CTs!P46),CTs!P46&lt;36),CTs!P46,$A$1)</f>
        <v>29.082552</v>
      </c>
      <c r="Q46">
        <f>IF(AND(ISNUMBER(CTs!Q46),CTs!Q46&lt;36),CTs!Q46,$A$1)</f>
        <v>27.928864999999998</v>
      </c>
    </row>
    <row r="47" spans="1:22" x14ac:dyDescent="0.2">
      <c r="A47">
        <f t="shared" si="1"/>
        <v>0</v>
      </c>
      <c r="B47" t="str">
        <f>CTs!A47</f>
        <v>TOLLIP</v>
      </c>
      <c r="C47">
        <f>IF(AND(ISNUMBER(CTs!B47),CTs!B47&lt;36),CTs!B47,$A$1)</f>
        <v>27.319970000000001</v>
      </c>
      <c r="D47">
        <f>IF(AND(ISNUMBER(CTs!C47),CTs!C47&lt;36),CTs!C47,$A$1)</f>
        <v>26.917921</v>
      </c>
      <c r="E47">
        <f>IF(AND(ISNUMBER(CTs!D47),CTs!D47&lt;36),CTs!D47,$A$1)</f>
        <v>25.395330000000001</v>
      </c>
      <c r="F47">
        <f>IF(AND(ISNUMBER(CTs!E47),CTs!E47&lt;36),CTs!E47,$A$1)</f>
        <v>25.839157</v>
      </c>
      <c r="G47">
        <f>IF(AND(ISNUMBER(CTs!F47),CTs!F47&lt;36),CTs!F47,$A$1)</f>
        <v>26.938793</v>
      </c>
      <c r="H47">
        <f>IF(AND(ISNUMBER(CTs!G47),CTs!G47&lt;36),CTs!G47,$A$1)</f>
        <v>26.892315</v>
      </c>
      <c r="I47">
        <f>IF(AND(ISNUMBER(CTs!I47),CTs!I47&lt;36),CTs!I47,$A$1)</f>
        <v>27.677301</v>
      </c>
      <c r="J47">
        <f>IF(AND(ISNUMBER(CTs!J47),CTs!J47&lt;36),CTs!J47,$A$1)</f>
        <v>27.329505999999999</v>
      </c>
      <c r="K47">
        <f>IF(AND(ISNUMBER(CTs!K47),CTs!K47&lt;36),CTs!K47,$A$1)</f>
        <v>26.934636999999999</v>
      </c>
      <c r="L47">
        <f>IF(AND(ISNUMBER(CTs!L47),CTs!L47&lt;36),CTs!L47,$A$1)</f>
        <v>26.076277000000001</v>
      </c>
      <c r="M47">
        <f>IF(AND(ISNUMBER(CTs!M47),CTs!M47&lt;36),CTs!M47,$A$1)</f>
        <v>25.899688999999999</v>
      </c>
      <c r="N47">
        <f>IF(AND(ISNUMBER(CTs!N47),CTs!N47&lt;36),CTs!N47,$A$1)</f>
        <v>26.708646999999999</v>
      </c>
      <c r="O47">
        <f>IF(AND(ISNUMBER(CTs!O47),CTs!O47&lt;36),CTs!O47,$A$1)</f>
        <v>26.887906999999998</v>
      </c>
      <c r="P47">
        <f>IF(AND(ISNUMBER(CTs!P47),CTs!P47&lt;36),CTs!P47,$A$1)</f>
        <v>28.472100999999999</v>
      </c>
      <c r="Q47">
        <f>IF(AND(ISNUMBER(CTs!Q47),CTs!Q47&lt;36),CTs!Q47,$A$1)</f>
        <v>27.646249999999998</v>
      </c>
      <c r="R47" t="s">
        <v>1</v>
      </c>
      <c r="S47" t="s">
        <v>123</v>
      </c>
      <c r="T47" t="s">
        <v>124</v>
      </c>
      <c r="U47" t="s">
        <v>125</v>
      </c>
      <c r="V47" t="s">
        <v>126</v>
      </c>
    </row>
    <row r="48" spans="1:22" x14ac:dyDescent="0.2">
      <c r="A48">
        <f t="shared" si="1"/>
        <v>0</v>
      </c>
      <c r="B48" t="str">
        <f>CTs!A48</f>
        <v>ACTB</v>
      </c>
      <c r="C48">
        <f>IF(AND(ISNUMBER(CTs!B48),CTs!B48&lt;36),CTs!B48,$A$1)</f>
        <v>18.537393999999999</v>
      </c>
      <c r="D48">
        <f>IF(AND(ISNUMBER(CTs!C48),CTs!C48&lt;36),CTs!C48,$A$1)</f>
        <v>18.164010000000001</v>
      </c>
      <c r="E48">
        <f>IF(AND(ISNUMBER(CTs!D48),CTs!D48&lt;36),CTs!D48,$A$1)</f>
        <v>17.345814000000001</v>
      </c>
      <c r="F48">
        <f>IF(AND(ISNUMBER(CTs!E48),CTs!E48&lt;36),CTs!E48,$A$1)</f>
        <v>17.567657000000001</v>
      </c>
      <c r="G48">
        <f>IF(AND(ISNUMBER(CTs!F48),CTs!F48&lt;36),CTs!F48,$A$1)</f>
        <v>18.568408999999999</v>
      </c>
      <c r="H48">
        <f>IF(AND(ISNUMBER(CTs!G48),CTs!G48&lt;36),CTs!G48,$A$1)</f>
        <v>18.612158000000001</v>
      </c>
      <c r="I48">
        <f>IF(AND(ISNUMBER(CTs!I48),CTs!I48&lt;36),CTs!I48,$A$1)</f>
        <v>19.416460000000001</v>
      </c>
      <c r="J48">
        <f>IF(AND(ISNUMBER(CTs!J48),CTs!J48&lt;36),CTs!J48,$A$1)</f>
        <v>18.207386</v>
      </c>
      <c r="K48">
        <f>IF(AND(ISNUMBER(CTs!K48),CTs!K48&lt;36),CTs!K48,$A$1)</f>
        <v>17.992726999999999</v>
      </c>
      <c r="L48">
        <f>IF(AND(ISNUMBER(CTs!L48),CTs!L48&lt;36),CTs!L48,$A$1)</f>
        <v>17.791717999999999</v>
      </c>
      <c r="M48">
        <f>IF(AND(ISNUMBER(CTs!M48),CTs!M48&lt;36),CTs!M48,$A$1)</f>
        <v>17.462648000000002</v>
      </c>
      <c r="N48">
        <f>IF(AND(ISNUMBER(CTs!N48),CTs!N48&lt;36),CTs!N48,$A$1)</f>
        <v>17.845714999999998</v>
      </c>
      <c r="O48">
        <f>IF(AND(ISNUMBER(CTs!O48),CTs!O48&lt;36),CTs!O48,$A$1)</f>
        <v>17.909521000000002</v>
      </c>
      <c r="P48">
        <f>IF(AND(ISNUMBER(CTs!P48),CTs!P48&lt;36),CTs!P48,$A$1)</f>
        <v>19.510784000000001</v>
      </c>
      <c r="Q48">
        <f>IF(AND(ISNUMBER(CTs!Q48),CTs!Q48&lt;36),CTs!Q48,$A$1)</f>
        <v>19.085598000000001</v>
      </c>
      <c r="R48">
        <v>15</v>
      </c>
      <c r="S48">
        <f>SKEW(C48:Q48)</f>
        <v>0.57479346666314823</v>
      </c>
      <c r="T48">
        <f>KURT(C48:Q48)</f>
        <v>-0.59297057821070709</v>
      </c>
      <c r="U48">
        <f>(R48/6)*(S48^2+(T48^2)/4)</f>
        <v>1.0457276399363118</v>
      </c>
      <c r="V48">
        <f>_xlfn.CHISQ.DIST.RT(U48,2)</f>
        <v>0.59282038379747803</v>
      </c>
    </row>
    <row r="49" spans="1:22" x14ac:dyDescent="0.2">
      <c r="A49">
        <f t="shared" si="1"/>
        <v>0</v>
      </c>
      <c r="B49" t="str">
        <f>CTs!A49</f>
        <v>B2M</v>
      </c>
      <c r="C49">
        <f>IF(AND(ISNUMBER(CTs!B49),CTs!B49&lt;36),CTs!B49,$A$1)</f>
        <v>22.215305000000001</v>
      </c>
      <c r="D49">
        <f>IF(AND(ISNUMBER(CTs!C49),CTs!C49&lt;36),CTs!C49,$A$1)</f>
        <v>22.0989</v>
      </c>
      <c r="E49">
        <f>IF(AND(ISNUMBER(CTs!D49),CTs!D49&lt;36),CTs!D49,$A$1)</f>
        <v>21.740117999999999</v>
      </c>
      <c r="F49">
        <f>IF(AND(ISNUMBER(CTs!E49),CTs!E49&lt;36),CTs!E49,$A$1)</f>
        <v>21.794281000000002</v>
      </c>
      <c r="G49">
        <f>IF(AND(ISNUMBER(CTs!F49),CTs!F49&lt;36),CTs!F49,$A$1)</f>
        <v>22.753170000000001</v>
      </c>
      <c r="H49">
        <f>IF(AND(ISNUMBER(CTs!G49),CTs!G49&lt;36),CTs!G49,$A$1)</f>
        <v>22.636374</v>
      </c>
      <c r="I49">
        <f>IF(AND(ISNUMBER(CTs!I49),CTs!I49&lt;36),CTs!I49,$A$1)</f>
        <v>23.35209</v>
      </c>
      <c r="J49">
        <f>IF(AND(ISNUMBER(CTs!J49),CTs!J49&lt;36),CTs!J49,$A$1)</f>
        <v>23.123132999999999</v>
      </c>
      <c r="K49">
        <f>IF(AND(ISNUMBER(CTs!K49),CTs!K49&lt;36),CTs!K49,$A$1)</f>
        <v>22.889313000000001</v>
      </c>
      <c r="L49">
        <f>IF(AND(ISNUMBER(CTs!L49),CTs!L49&lt;36),CTs!L49,$A$1)</f>
        <v>22.08935</v>
      </c>
      <c r="M49">
        <f>IF(AND(ISNUMBER(CTs!M49),CTs!M49&lt;36),CTs!M49,$A$1)</f>
        <v>21.746386999999999</v>
      </c>
      <c r="N49">
        <f>IF(AND(ISNUMBER(CTs!N49),CTs!N49&lt;36),CTs!N49,$A$1)</f>
        <v>22.883348000000002</v>
      </c>
      <c r="O49">
        <f>IF(AND(ISNUMBER(CTs!O49),CTs!O49&lt;36),CTs!O49,$A$1)</f>
        <v>22.702006999999998</v>
      </c>
      <c r="P49">
        <f>IF(AND(ISNUMBER(CTs!P49),CTs!P49&lt;36),CTs!P49,$A$1)</f>
        <v>23.515270000000001</v>
      </c>
      <c r="Q49">
        <f>IF(AND(ISNUMBER(CTs!Q49),CTs!Q49&lt;36),CTs!Q49,$A$1)</f>
        <v>23.678328</v>
      </c>
      <c r="R49">
        <v>15</v>
      </c>
      <c r="S49">
        <f t="shared" ref="S49:S52" si="2">SKEW(C49:Q49)</f>
        <v>8.974450876882252E-2</v>
      </c>
      <c r="T49">
        <f t="shared" ref="T49:T52" si="3">KURT(C49:Q49)</f>
        <v>-1.1617909400051984</v>
      </c>
      <c r="U49">
        <f t="shared" ref="U49:U52" si="4">(R49/6)*(S49^2+(T49^2)/4)</f>
        <v>0.86373405980924478</v>
      </c>
      <c r="V49">
        <f t="shared" ref="V49:V52" si="5">_xlfn.CHISQ.DIST.RT(U49,2)</f>
        <v>0.64929570785749013</v>
      </c>
    </row>
    <row r="50" spans="1:22" x14ac:dyDescent="0.2">
      <c r="A50">
        <f t="shared" si="1"/>
        <v>0</v>
      </c>
      <c r="B50" t="str">
        <f>CTs!A50</f>
        <v>GAPDH</v>
      </c>
      <c r="C50">
        <f>IF(AND(ISNUMBER(CTs!B50),CTs!B50&lt;36),CTs!B50,$A$1)</f>
        <v>19.448983999999999</v>
      </c>
      <c r="D50">
        <f>IF(AND(ISNUMBER(CTs!C50),CTs!C50&lt;36),CTs!C50,$A$1)</f>
        <v>19.194133999999998</v>
      </c>
      <c r="E50">
        <f>IF(AND(ISNUMBER(CTs!D50),CTs!D50&lt;36),CTs!D50,$A$1)</f>
        <v>19.019055999999999</v>
      </c>
      <c r="F50">
        <f>IF(AND(ISNUMBER(CTs!E50),CTs!E50&lt;36),CTs!E50,$A$1)</f>
        <v>19.126162999999998</v>
      </c>
      <c r="G50">
        <f>IF(AND(ISNUMBER(CTs!F50),CTs!F50&lt;36),CTs!F50,$A$1)</f>
        <v>20.258364</v>
      </c>
      <c r="H50">
        <f>IF(AND(ISNUMBER(CTs!G50),CTs!G50&lt;36),CTs!G50,$A$1)</f>
        <v>20.108550000000001</v>
      </c>
      <c r="I50">
        <f>IF(AND(ISNUMBER(CTs!I50),CTs!I50&lt;36),CTs!I50,$A$1)</f>
        <v>20.230097000000001</v>
      </c>
      <c r="J50">
        <f>IF(AND(ISNUMBER(CTs!J50),CTs!J50&lt;36),CTs!J50,$A$1)</f>
        <v>20.145855000000001</v>
      </c>
      <c r="K50">
        <f>IF(AND(ISNUMBER(CTs!K50),CTs!K50&lt;36),CTs!K50,$A$1)</f>
        <v>19.955803</v>
      </c>
      <c r="L50">
        <f>IF(AND(ISNUMBER(CTs!L50),CTs!L50&lt;36),CTs!L50,$A$1)</f>
        <v>19.25976</v>
      </c>
      <c r="M50">
        <f>IF(AND(ISNUMBER(CTs!M50),CTs!M50&lt;36),CTs!M50,$A$1)</f>
        <v>18.983654000000001</v>
      </c>
      <c r="N50">
        <f>IF(AND(ISNUMBER(CTs!N50),CTs!N50&lt;36),CTs!N50,$A$1)</f>
        <v>19.656685</v>
      </c>
      <c r="O50">
        <f>IF(AND(ISNUMBER(CTs!O50),CTs!O50&lt;36),CTs!O50,$A$1)</f>
        <v>19.163267000000001</v>
      </c>
      <c r="P50">
        <f>IF(AND(ISNUMBER(CTs!P50),CTs!P50&lt;36),CTs!P50,$A$1)</f>
        <v>21.008703000000001</v>
      </c>
      <c r="Q50">
        <f>IF(AND(ISNUMBER(CTs!Q50),CTs!Q50&lt;36),CTs!Q50,$A$1)</f>
        <v>20.793921999999998</v>
      </c>
      <c r="R50">
        <v>15</v>
      </c>
      <c r="S50">
        <f t="shared" si="2"/>
        <v>0.51908473356978835</v>
      </c>
      <c r="T50">
        <f t="shared" si="3"/>
        <v>-0.84798356419287391</v>
      </c>
      <c r="U50">
        <f t="shared" si="4"/>
        <v>1.1230449797763267</v>
      </c>
      <c r="V50">
        <f t="shared" si="5"/>
        <v>0.57034006551352667</v>
      </c>
    </row>
    <row r="51" spans="1:22" x14ac:dyDescent="0.2">
      <c r="A51">
        <f t="shared" si="1"/>
        <v>0</v>
      </c>
      <c r="B51" t="str">
        <f>CTs!A51</f>
        <v>HPRT1</v>
      </c>
      <c r="C51">
        <f>IF(AND(ISNUMBER(CTs!B51),CTs!B51&lt;36),CTs!B51,$A$1)</f>
        <v>27.623497</v>
      </c>
      <c r="D51">
        <f>IF(AND(ISNUMBER(CTs!C51),CTs!C51&lt;36),CTs!C51,$A$1)</f>
        <v>27.276181999999999</v>
      </c>
      <c r="E51">
        <f>IF(AND(ISNUMBER(CTs!D51),CTs!D51&lt;36),CTs!D51,$A$1)</f>
        <v>27.334574</v>
      </c>
      <c r="F51">
        <f>IF(AND(ISNUMBER(CTs!E51),CTs!E51&lt;36),CTs!E51,$A$1)</f>
        <v>27.226727</v>
      </c>
      <c r="G51">
        <f>IF(AND(ISNUMBER(CTs!F51),CTs!F51&lt;36),CTs!F51,$A$1)</f>
        <v>28.442347999999999</v>
      </c>
      <c r="H51">
        <f>IF(AND(ISNUMBER(CTs!G51),CTs!G51&lt;36),CTs!G51,$A$1)</f>
        <v>27.953989</v>
      </c>
      <c r="I51">
        <f>IF(AND(ISNUMBER(CTs!I51),CTs!I51&lt;36),CTs!I51,$A$1)</f>
        <v>28.403435000000002</v>
      </c>
      <c r="J51">
        <f>IF(AND(ISNUMBER(CTs!J51),CTs!J51&lt;36),CTs!J51,$A$1)</f>
        <v>28.413038</v>
      </c>
      <c r="K51">
        <f>IF(AND(ISNUMBER(CTs!K51),CTs!K51&lt;36),CTs!K51,$A$1)</f>
        <v>28.166191000000001</v>
      </c>
      <c r="L51">
        <f>IF(AND(ISNUMBER(CTs!L51),CTs!L51&lt;36),CTs!L51,$A$1)</f>
        <v>27.649681000000001</v>
      </c>
      <c r="M51">
        <f>IF(AND(ISNUMBER(CTs!M51),CTs!M51&lt;36),CTs!M51,$A$1)</f>
        <v>27.570429000000001</v>
      </c>
      <c r="N51">
        <f>IF(AND(ISNUMBER(CTs!N51),CTs!N51&lt;36),CTs!N51,$A$1)</f>
        <v>27.73312</v>
      </c>
      <c r="O51">
        <f>IF(AND(ISNUMBER(CTs!O51),CTs!O51&lt;36),CTs!O51,$A$1)</f>
        <v>28.053571999999999</v>
      </c>
      <c r="P51">
        <f>IF(AND(ISNUMBER(CTs!P51),CTs!P51&lt;36),CTs!P51,$A$1)</f>
        <v>28.634499999999999</v>
      </c>
      <c r="Q51">
        <f>IF(AND(ISNUMBER(CTs!Q51),CTs!Q51&lt;36),CTs!Q51,$A$1)</f>
        <v>28.597607</v>
      </c>
      <c r="R51">
        <v>15</v>
      </c>
      <c r="S51">
        <f t="shared" si="2"/>
        <v>-9.9469796778560732E-3</v>
      </c>
      <c r="T51">
        <f t="shared" si="3"/>
        <v>-1.4519430140826084</v>
      </c>
      <c r="U51">
        <f t="shared" si="4"/>
        <v>1.3178339286013352</v>
      </c>
      <c r="V51">
        <f t="shared" si="5"/>
        <v>0.517411406172268</v>
      </c>
    </row>
    <row r="52" spans="1:22" x14ac:dyDescent="0.2">
      <c r="A52">
        <f t="shared" si="1"/>
        <v>0</v>
      </c>
      <c r="B52" t="str">
        <f>CTs!A52</f>
        <v>RPLP0</v>
      </c>
      <c r="C52">
        <f>IF(AND(ISNUMBER(CTs!B52),CTs!B52&lt;36),CTs!B52,$A$1)</f>
        <v>18.784210000000002</v>
      </c>
      <c r="D52">
        <f>IF(AND(ISNUMBER(CTs!C52),CTs!C52&lt;36),CTs!C52,$A$1)</f>
        <v>18.423680000000001</v>
      </c>
      <c r="E52">
        <f>IF(AND(ISNUMBER(CTs!D52),CTs!D52&lt;36),CTs!D52,$A$1)</f>
        <v>18.032667</v>
      </c>
      <c r="F52">
        <f>IF(AND(ISNUMBER(CTs!E52),CTs!E52&lt;36),CTs!E52,$A$1)</f>
        <v>18.186972000000001</v>
      </c>
      <c r="G52">
        <f>IF(AND(ISNUMBER(CTs!F52),CTs!F52&lt;36),CTs!F52,$A$1)</f>
        <v>19.312946</v>
      </c>
      <c r="H52">
        <f>IF(AND(ISNUMBER(CTs!G52),CTs!G52&lt;36),CTs!G52,$A$1)</f>
        <v>19.055496000000002</v>
      </c>
      <c r="I52">
        <f>IF(AND(ISNUMBER(CTs!I52),CTs!I52&lt;36),CTs!I52,$A$1)</f>
        <v>19.806763</v>
      </c>
      <c r="J52">
        <f>IF(AND(ISNUMBER(CTs!J52),CTs!J52&lt;36),CTs!J52,$A$1)</f>
        <v>19.471039000000001</v>
      </c>
      <c r="K52">
        <f>IF(AND(ISNUMBER(CTs!K52),CTs!K52&lt;36),CTs!K52,$A$1)</f>
        <v>19.209250999999998</v>
      </c>
      <c r="L52">
        <f>IF(AND(ISNUMBER(CTs!L52),CTs!L52&lt;36),CTs!L52,$A$1)</f>
        <v>18.640253000000001</v>
      </c>
      <c r="M52">
        <f>IF(AND(ISNUMBER(CTs!M52),CTs!M52&lt;36),CTs!M52,$A$1)</f>
        <v>18.048138000000002</v>
      </c>
      <c r="N52">
        <f>IF(AND(ISNUMBER(CTs!N52),CTs!N52&lt;36),CTs!N52,$A$1)</f>
        <v>18.979092000000001</v>
      </c>
      <c r="O52">
        <f>IF(AND(ISNUMBER(CTs!O52),CTs!O52&lt;36),CTs!O52,$A$1)</f>
        <v>18.961641</v>
      </c>
      <c r="P52">
        <f>IF(AND(ISNUMBER(CTs!P52),CTs!P52&lt;36),CTs!P52,$A$1)</f>
        <v>19.419086</v>
      </c>
      <c r="Q52">
        <f>IF(AND(ISNUMBER(CTs!Q52),CTs!Q52&lt;36),CTs!Q52,$A$1)</f>
        <v>20.377770000000002</v>
      </c>
      <c r="R52">
        <v>15</v>
      </c>
      <c r="S52">
        <f t="shared" si="2"/>
        <v>0.3326628960202897</v>
      </c>
      <c r="T52">
        <f t="shared" si="3"/>
        <v>-2.9671995868723045E-2</v>
      </c>
      <c r="U52">
        <f t="shared" si="4"/>
        <v>0.27721177305828615</v>
      </c>
      <c r="V52">
        <f t="shared" si="5"/>
        <v>0.87057106464013423</v>
      </c>
    </row>
    <row r="53" spans="1:22" x14ac:dyDescent="0.2">
      <c r="A53">
        <f t="shared" si="1"/>
        <v>15</v>
      </c>
      <c r="B53" t="str">
        <f>CTs!A53</f>
        <v>HGDC</v>
      </c>
      <c r="C53">
        <f>IF(AND(ISNUMBER(CTs!B53),CTs!B53&lt;36),CTs!B53,$A$1)</f>
        <v>36</v>
      </c>
      <c r="D53">
        <f>IF(AND(ISNUMBER(CTs!C53),CTs!C53&lt;36),CTs!C53,$A$1)</f>
        <v>36</v>
      </c>
      <c r="E53">
        <f>IF(AND(ISNUMBER(CTs!D53),CTs!D53&lt;36),CTs!D53,$A$1)</f>
        <v>36</v>
      </c>
      <c r="F53">
        <f>IF(AND(ISNUMBER(CTs!E53),CTs!E53&lt;36),CTs!E53,$A$1)</f>
        <v>36</v>
      </c>
      <c r="G53">
        <f>IF(AND(ISNUMBER(CTs!F53),CTs!F53&lt;36),CTs!F53,$A$1)</f>
        <v>36</v>
      </c>
      <c r="H53">
        <f>IF(AND(ISNUMBER(CTs!G53),CTs!G53&lt;36),CTs!G53,$A$1)</f>
        <v>36</v>
      </c>
      <c r="I53">
        <f>IF(AND(ISNUMBER(CTs!I53),CTs!I53&lt;36),CTs!I53,$A$1)</f>
        <v>36</v>
      </c>
      <c r="J53">
        <f>IF(AND(ISNUMBER(CTs!J53),CTs!J53&lt;36),CTs!J53,$A$1)</f>
        <v>36</v>
      </c>
      <c r="K53">
        <f>IF(AND(ISNUMBER(CTs!K53),CTs!K53&lt;36),CTs!K53,$A$1)</f>
        <v>36</v>
      </c>
      <c r="L53">
        <f>IF(AND(ISNUMBER(CTs!L53),CTs!L53&lt;36),CTs!L53,$A$1)</f>
        <v>36</v>
      </c>
      <c r="M53">
        <f>IF(AND(ISNUMBER(CTs!M53),CTs!M53&lt;36),CTs!M53,$A$1)</f>
        <v>36</v>
      </c>
      <c r="N53">
        <f>IF(AND(ISNUMBER(CTs!N53),CTs!N53&lt;36),CTs!N53,$A$1)</f>
        <v>36</v>
      </c>
      <c r="O53">
        <f>IF(AND(ISNUMBER(CTs!O53),CTs!O53&lt;36),CTs!O53,$A$1)</f>
        <v>36</v>
      </c>
      <c r="P53">
        <f>IF(AND(ISNUMBER(CTs!P53),CTs!P53&lt;36),CTs!P53,$A$1)</f>
        <v>36</v>
      </c>
      <c r="Q53">
        <f>IF(AND(ISNUMBER(CTs!Q53),CTs!Q53&lt;36),CTs!Q53,$A$1)</f>
        <v>36</v>
      </c>
    </row>
    <row r="54" spans="1:22" x14ac:dyDescent="0.2">
      <c r="A54">
        <f t="shared" si="1"/>
        <v>0</v>
      </c>
      <c r="B54" t="str">
        <f>CTs!A54</f>
        <v>RTC</v>
      </c>
      <c r="C54">
        <f>IF(AND(ISNUMBER(CTs!B54),CTs!B54&lt;36),CTs!B54,$A$1)</f>
        <v>22.526150000000001</v>
      </c>
      <c r="D54">
        <f>IF(AND(ISNUMBER(CTs!C54),CTs!C54&lt;36),CTs!C54,$A$1)</f>
        <v>22.696465</v>
      </c>
      <c r="E54">
        <f>IF(AND(ISNUMBER(CTs!D54),CTs!D54&lt;36),CTs!D54,$A$1)</f>
        <v>21.95674</v>
      </c>
      <c r="F54">
        <f>IF(AND(ISNUMBER(CTs!E54),CTs!E54&lt;36),CTs!E54,$A$1)</f>
        <v>21.98931</v>
      </c>
      <c r="G54">
        <f>IF(AND(ISNUMBER(CTs!F54),CTs!F54&lt;36),CTs!F54,$A$1)</f>
        <v>21.910582999999999</v>
      </c>
      <c r="H54">
        <f>IF(AND(ISNUMBER(CTs!G54),CTs!G54&lt;36),CTs!G54,$A$1)</f>
        <v>22.263055999999999</v>
      </c>
      <c r="I54">
        <f>IF(AND(ISNUMBER(CTs!I54),CTs!I54&lt;36),CTs!I54,$A$1)</f>
        <v>22.451632</v>
      </c>
      <c r="J54">
        <f>IF(AND(ISNUMBER(CTs!J54),CTs!J54&lt;36),CTs!J54,$A$1)</f>
        <v>22.600034999999998</v>
      </c>
      <c r="K54">
        <f>IF(AND(ISNUMBER(CTs!K54),CTs!K54&lt;36),CTs!K54,$A$1)</f>
        <v>22.472536000000002</v>
      </c>
      <c r="L54">
        <f>IF(AND(ISNUMBER(CTs!L54),CTs!L54&lt;36),CTs!L54,$A$1)</f>
        <v>21.994423000000001</v>
      </c>
      <c r="M54">
        <f>IF(AND(ISNUMBER(CTs!M54),CTs!M54&lt;36),CTs!M54,$A$1)</f>
        <v>21.935915000000001</v>
      </c>
      <c r="N54">
        <f>IF(AND(ISNUMBER(CTs!N54),CTs!N54&lt;36),CTs!N54,$A$1)</f>
        <v>21.852550000000001</v>
      </c>
      <c r="O54">
        <f>IF(AND(ISNUMBER(CTs!O54),CTs!O54&lt;36),CTs!O54,$A$1)</f>
        <v>22.206095000000001</v>
      </c>
      <c r="P54">
        <f>IF(AND(ISNUMBER(CTs!P54),CTs!P54&lt;36),CTs!P54,$A$1)</f>
        <v>22.451319000000002</v>
      </c>
      <c r="Q54">
        <f>IF(AND(ISNUMBER(CTs!Q54),CTs!Q54&lt;36),CTs!Q54,$A$1)</f>
        <v>22.651342</v>
      </c>
    </row>
    <row r="56" spans="1:22" x14ac:dyDescent="0.2">
      <c r="B56" t="s">
        <v>12</v>
      </c>
      <c r="C56">
        <f>AVERAGE(C48:C52)</f>
        <v>21.321878000000002</v>
      </c>
      <c r="D56">
        <f t="shared" ref="D56:Q56" si="6">AVERAGE(D48:D52)</f>
        <v>21.031381200000002</v>
      </c>
      <c r="E56">
        <f t="shared" si="6"/>
        <v>20.6944458</v>
      </c>
      <c r="F56">
        <f t="shared" si="6"/>
        <v>20.780359999999998</v>
      </c>
      <c r="G56">
        <f t="shared" si="6"/>
        <v>21.867047399999997</v>
      </c>
      <c r="H56">
        <f t="shared" si="6"/>
        <v>21.673313400000001</v>
      </c>
      <c r="I56">
        <f t="shared" si="6"/>
        <v>22.241769000000001</v>
      </c>
      <c r="J56">
        <f t="shared" si="6"/>
        <v>21.872090199999999</v>
      </c>
      <c r="K56">
        <f t="shared" si="6"/>
        <v>21.642657</v>
      </c>
      <c r="L56">
        <f t="shared" si="6"/>
        <v>21.0861524</v>
      </c>
      <c r="M56">
        <f t="shared" si="6"/>
        <v>20.762251200000001</v>
      </c>
      <c r="N56">
        <f t="shared" si="6"/>
        <v>21.419592000000002</v>
      </c>
      <c r="O56">
        <f t="shared" si="6"/>
        <v>21.358001600000001</v>
      </c>
      <c r="P56">
        <f t="shared" si="6"/>
        <v>22.417668600000002</v>
      </c>
      <c r="Q56">
        <f t="shared" si="6"/>
        <v>22.506644999999999</v>
      </c>
      <c r="R56">
        <v>15</v>
      </c>
      <c r="S56">
        <f t="shared" ref="S56:S57" si="7">SKEW(C56:Q56)</f>
        <v>0.26328764276941941</v>
      </c>
      <c r="T56">
        <f t="shared" ref="T56:T57" si="8">KURT(C56:Q56)</f>
        <v>-0.96765576844930568</v>
      </c>
      <c r="U56">
        <f t="shared" ref="U56:U57" si="9">(R56/6)*(S56^2+(T56^2)/4)</f>
        <v>0.75852451097095375</v>
      </c>
      <c r="V56">
        <f t="shared" ref="V56:V57" si="10">_xlfn.CHISQ.DIST.RT(U56,2)</f>
        <v>0.68436611036305806</v>
      </c>
    </row>
    <row r="57" spans="1:22" x14ac:dyDescent="0.2">
      <c r="B57" t="s">
        <v>14</v>
      </c>
      <c r="C57">
        <f t="shared" ref="C57:Q57" si="11">AVERAGE(C2:C47)</f>
        <v>28.093280543478262</v>
      </c>
      <c r="D57">
        <f t="shared" si="11"/>
        <v>27.859539369565219</v>
      </c>
      <c r="E57">
        <f t="shared" si="11"/>
        <v>27.130481760869564</v>
      </c>
      <c r="F57">
        <f t="shared" si="11"/>
        <v>27.235910565217388</v>
      </c>
      <c r="G57">
        <f t="shared" si="11"/>
        <v>28.050778978260883</v>
      </c>
      <c r="H57">
        <f t="shared" si="11"/>
        <v>27.994071913043477</v>
      </c>
      <c r="I57">
        <f t="shared" si="11"/>
        <v>28.958221239130431</v>
      </c>
      <c r="J57">
        <f t="shared" si="11"/>
        <v>28.486857717391306</v>
      </c>
      <c r="K57">
        <f t="shared" si="11"/>
        <v>28.321925717391295</v>
      </c>
      <c r="L57">
        <f t="shared" si="11"/>
        <v>27.485396978260862</v>
      </c>
      <c r="M57">
        <f t="shared" si="11"/>
        <v>27.252807478260873</v>
      </c>
      <c r="N57">
        <f t="shared" si="11"/>
        <v>28.033956999999997</v>
      </c>
      <c r="O57">
        <f t="shared" si="11"/>
        <v>28.166182739130438</v>
      </c>
      <c r="P57">
        <f t="shared" si="11"/>
        <v>29.237170956521748</v>
      </c>
      <c r="Q57">
        <f t="shared" si="11"/>
        <v>29.087356869565209</v>
      </c>
      <c r="R57">
        <v>15</v>
      </c>
      <c r="S57">
        <f t="shared" si="7"/>
        <v>0.24590838586021516</v>
      </c>
      <c r="T57">
        <f t="shared" si="8"/>
        <v>-0.65744353882881912</v>
      </c>
      <c r="U57">
        <f t="shared" si="9"/>
        <v>0.4213223398082917</v>
      </c>
      <c r="V57">
        <f t="shared" si="10"/>
        <v>0.8100484891946218</v>
      </c>
    </row>
  </sheetData>
  <conditionalFormatting sqref="A1:A1048576">
    <cfRule type="cellIs" dxfId="1" priority="1" operator="greaterThan">
      <formula>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E006A-CFCD-8B4B-8EFF-6E18542D7E46}">
  <dimension ref="A1:P47"/>
  <sheetViews>
    <sheetView topLeftCell="A19" zoomScale="115" zoomScaleNormal="115" workbookViewId="0">
      <selection activeCell="B2" sqref="B2"/>
    </sheetView>
  </sheetViews>
  <sheetFormatPr defaultColWidth="11" defaultRowHeight="14.25" x14ac:dyDescent="0.2"/>
  <cols>
    <col min="1" max="1" width="13" bestFit="1" customWidth="1"/>
  </cols>
  <sheetData>
    <row r="1" spans="1:16" x14ac:dyDescent="0.2">
      <c r="B1" t="str">
        <f>'CTs corrected'!C1</f>
        <v>Filtered Air Male</v>
      </c>
      <c r="C1" t="str">
        <f>'CTs corrected'!D1</f>
        <v>Filtered Air Male</v>
      </c>
      <c r="D1" t="str">
        <f>'CTs corrected'!E1</f>
        <v>Filtered Air Male</v>
      </c>
      <c r="E1" t="str">
        <f>'CTs corrected'!F1</f>
        <v>Filtered Air Male</v>
      </c>
      <c r="F1" t="str">
        <f>'CTs corrected'!G1</f>
        <v>Ozone Male</v>
      </c>
      <c r="G1" t="str">
        <f>'CTs corrected'!H1</f>
        <v>Ozone Male</v>
      </c>
      <c r="H1" t="str">
        <f>'CTs corrected'!I1</f>
        <v>Ozone Male</v>
      </c>
      <c r="I1" t="str">
        <f>'CTs corrected'!J1</f>
        <v>Filtered Air Female</v>
      </c>
      <c r="J1" t="str">
        <f>'CTs corrected'!K1</f>
        <v>Filtered Air Female</v>
      </c>
      <c r="K1" t="str">
        <f>'CTs corrected'!L1</f>
        <v>Filtered Air Female</v>
      </c>
      <c r="L1" t="str">
        <f>'CTs corrected'!M1</f>
        <v>Filtered Air Female</v>
      </c>
      <c r="M1" t="str">
        <f>'CTs corrected'!N1</f>
        <v>Ozone Female</v>
      </c>
      <c r="N1" t="str">
        <f>'CTs corrected'!O1</f>
        <v>Ozone Female</v>
      </c>
      <c r="O1" t="str">
        <f>'CTs corrected'!P1</f>
        <v>Ozone Female</v>
      </c>
      <c r="P1" t="str">
        <f>'CTs corrected'!Q1</f>
        <v>Ozone Female</v>
      </c>
    </row>
    <row r="2" spans="1:16" x14ac:dyDescent="0.2">
      <c r="A2" t="str">
        <f>'CTs corrected'!B2</f>
        <v>BCL6</v>
      </c>
      <c r="B2">
        <f>IF(AND(ISNUMBER('CTs corrected'!C2)),('CTs corrected'!C2-'CTs corrected'!C$56),"NA")</f>
        <v>7.2695849999999993</v>
      </c>
      <c r="C2">
        <f>IF(AND(ISNUMBER('CTs corrected'!D2)),('CTs corrected'!D2-'CTs corrected'!D$56),"NA")</f>
        <v>7.3684277999999992</v>
      </c>
      <c r="D2">
        <f>IF(AND(ISNUMBER('CTs corrected'!E2)),('CTs corrected'!E2-'CTs corrected'!E$56),"NA")</f>
        <v>6.7774402000000009</v>
      </c>
      <c r="E2">
        <f>IF(AND(ISNUMBER('CTs corrected'!F2)),('CTs corrected'!F2-'CTs corrected'!F$56),"NA")</f>
        <v>6.7359970000000011</v>
      </c>
      <c r="F2">
        <f>IF(AND(ISNUMBER('CTs corrected'!G2)),('CTs corrected'!G2-'CTs corrected'!G$56),"NA")</f>
        <v>7.2205396000000022</v>
      </c>
      <c r="G2">
        <f>IF(AND(ISNUMBER('CTs corrected'!H2)),('CTs corrected'!H2-'CTs corrected'!H$56),"NA")</f>
        <v>7.2191465999999984</v>
      </c>
      <c r="H2">
        <f>IF(AND(ISNUMBER('CTs corrected'!I2)),('CTs corrected'!I2-'CTs corrected'!I$56),"NA")</f>
        <v>7.8817549999999983</v>
      </c>
      <c r="I2">
        <f>IF(AND(ISNUMBER('CTs corrected'!J2)),('CTs corrected'!J2-'CTs corrected'!J$56),"NA")</f>
        <v>7.0568228000000026</v>
      </c>
      <c r="J2">
        <f>IF(AND(ISNUMBER('CTs corrected'!K2)),('CTs corrected'!K2-'CTs corrected'!K$56),"NA")</f>
        <v>7.1219000000000001</v>
      </c>
      <c r="K2">
        <f>IF(AND(ISNUMBER('CTs corrected'!L2)),('CTs corrected'!L2-'CTs corrected'!L$56),"NA")</f>
        <v>7.1582556000000004</v>
      </c>
      <c r="L2">
        <f>IF(AND(ISNUMBER('CTs corrected'!M2)),('CTs corrected'!M2-'CTs corrected'!M$56),"NA")</f>
        <v>6.978258799999999</v>
      </c>
      <c r="M2">
        <f>IF(AND(ISNUMBER('CTs corrected'!N2)),('CTs corrected'!N2-'CTs corrected'!N$56),"NA")</f>
        <v>7.5425109999999975</v>
      </c>
      <c r="N2">
        <f>IF(AND(ISNUMBER('CTs corrected'!O2)),('CTs corrected'!O2-'CTs corrected'!O$56),"NA")</f>
        <v>7.4711584000000002</v>
      </c>
      <c r="O2">
        <f>IF(AND(ISNUMBER('CTs corrected'!P2)),('CTs corrected'!P2-'CTs corrected'!P$56),"NA")</f>
        <v>7.685444399999998</v>
      </c>
      <c r="P2">
        <f>IF(AND(ISNUMBER('CTs corrected'!Q2)),('CTs corrected'!Q2-'CTs corrected'!Q$56),"NA")</f>
        <v>7.7821250000000006</v>
      </c>
    </row>
    <row r="3" spans="1:16" x14ac:dyDescent="0.2">
      <c r="A3" t="str">
        <f>'CTs corrected'!B3</f>
        <v>C3</v>
      </c>
      <c r="B3">
        <f>IF(AND(ISNUMBER('CTs corrected'!C3)),('CTs corrected'!C3-'CTs corrected'!C$56),"NA")</f>
        <v>4.6842219999999983</v>
      </c>
      <c r="C3">
        <f>IF(AND(ISNUMBER('CTs corrected'!D3)),('CTs corrected'!D3-'CTs corrected'!D$56),"NA")</f>
        <v>4.8435827999999965</v>
      </c>
      <c r="D3">
        <f>IF(AND(ISNUMBER('CTs corrected'!E3)),('CTs corrected'!E3-'CTs corrected'!E$56),"NA")</f>
        <v>5.5363141999999996</v>
      </c>
      <c r="E3">
        <f>IF(AND(ISNUMBER('CTs corrected'!F3)),('CTs corrected'!F3-'CTs corrected'!F$56),"NA")</f>
        <v>5.6204560000000008</v>
      </c>
      <c r="F3">
        <f>IF(AND(ISNUMBER('CTs corrected'!G3)),('CTs corrected'!G3-'CTs corrected'!G$56),"NA")</f>
        <v>5.6654826000000043</v>
      </c>
      <c r="G3">
        <f>IF(AND(ISNUMBER('CTs corrected'!H3)),('CTs corrected'!H3-'CTs corrected'!H$56),"NA")</f>
        <v>5.9353655999999972</v>
      </c>
      <c r="H3">
        <f>IF(AND(ISNUMBER('CTs corrected'!I3)),('CTs corrected'!I3-'CTs corrected'!I$56),"NA")</f>
        <v>4.4812989999999999</v>
      </c>
      <c r="I3">
        <f>IF(AND(ISNUMBER('CTs corrected'!J3)),('CTs corrected'!J3-'CTs corrected'!J$56),"NA")</f>
        <v>4.9641888000000023</v>
      </c>
      <c r="J3">
        <f>IF(AND(ISNUMBER('CTs corrected'!K3)),('CTs corrected'!K3-'CTs corrected'!K$56),"NA")</f>
        <v>5.2573159999999994</v>
      </c>
      <c r="K3">
        <f>IF(AND(ISNUMBER('CTs corrected'!L3)),('CTs corrected'!L3-'CTs corrected'!L$56),"NA")</f>
        <v>3.3633635999999996</v>
      </c>
      <c r="L3">
        <f>IF(AND(ISNUMBER('CTs corrected'!M3)),('CTs corrected'!M3-'CTs corrected'!M$56),"NA")</f>
        <v>4.8815087999999989</v>
      </c>
      <c r="M3">
        <f>IF(AND(ISNUMBER('CTs corrected'!N3)),('CTs corrected'!N3-'CTs corrected'!N$56),"NA")</f>
        <v>5.5617829999999984</v>
      </c>
      <c r="N3">
        <f>IF(AND(ISNUMBER('CTs corrected'!O3)),('CTs corrected'!O3-'CTs corrected'!O$56),"NA")</f>
        <v>5.4675123999999968</v>
      </c>
      <c r="O3">
        <f>IF(AND(ISNUMBER('CTs corrected'!P3)),('CTs corrected'!P3-'CTs corrected'!P$56),"NA")</f>
        <v>6.392317399999996</v>
      </c>
      <c r="P3">
        <f>IF(AND(ISNUMBER('CTs corrected'!Q3)),('CTs corrected'!Q3-'CTs corrected'!Q$56),"NA")</f>
        <v>4.3269769999999994</v>
      </c>
    </row>
    <row r="4" spans="1:16" x14ac:dyDescent="0.2">
      <c r="A4" t="str">
        <f>'CTs corrected'!B4</f>
        <v>C3AR1</v>
      </c>
      <c r="B4">
        <f>IF(AND(ISNUMBER('CTs corrected'!C4)),('CTs corrected'!C4-'CTs corrected'!C$56),"NA")</f>
        <v>9.6434849999999983</v>
      </c>
      <c r="C4">
        <f>IF(AND(ISNUMBER('CTs corrected'!D4)),('CTs corrected'!D4-'CTs corrected'!D$56),"NA")</f>
        <v>8.9361137999999976</v>
      </c>
      <c r="D4">
        <f>IF(AND(ISNUMBER('CTs corrected'!E4)),('CTs corrected'!E4-'CTs corrected'!E$56),"NA")</f>
        <v>10.8515762</v>
      </c>
      <c r="E4">
        <f>IF(AND(ISNUMBER('CTs corrected'!F4)),('CTs corrected'!F4-'CTs corrected'!F$56),"NA")</f>
        <v>11.037080000000003</v>
      </c>
      <c r="F4">
        <f>IF(AND(ISNUMBER('CTs corrected'!G4)),('CTs corrected'!G4-'CTs corrected'!G$56),"NA")</f>
        <v>11.067002600000002</v>
      </c>
      <c r="G4">
        <f>IF(AND(ISNUMBER('CTs corrected'!H4)),('CTs corrected'!H4-'CTs corrected'!H$56),"NA")</f>
        <v>11.2894246</v>
      </c>
      <c r="H4">
        <f>IF(AND(ISNUMBER('CTs corrected'!I4)),('CTs corrected'!I4-'CTs corrected'!I$56),"NA")</f>
        <v>9.622363</v>
      </c>
      <c r="I4">
        <f>IF(AND(ISNUMBER('CTs corrected'!J4)),('CTs corrected'!J4-'CTs corrected'!J$56),"NA")</f>
        <v>11.224359799999998</v>
      </c>
      <c r="J4">
        <f>IF(AND(ISNUMBER('CTs corrected'!K4)),('CTs corrected'!K4-'CTs corrected'!K$56),"NA")</f>
        <v>12.679487000000002</v>
      </c>
      <c r="K4">
        <f>IF(AND(ISNUMBER('CTs corrected'!L4)),('CTs corrected'!L4-'CTs corrected'!L$56),"NA")</f>
        <v>11.750544600000001</v>
      </c>
      <c r="L4">
        <f>IF(AND(ISNUMBER('CTs corrected'!M4)),('CTs corrected'!M4-'CTs corrected'!M$56),"NA")</f>
        <v>11.263131799999996</v>
      </c>
      <c r="M4">
        <f>IF(AND(ISNUMBER('CTs corrected'!N4)),('CTs corrected'!N4-'CTs corrected'!N$56),"NA")</f>
        <v>11.119217999999996</v>
      </c>
      <c r="N4">
        <f>IF(AND(ISNUMBER('CTs corrected'!O4)),('CTs corrected'!O4-'CTs corrected'!O$56),"NA")</f>
        <v>12.343778399999998</v>
      </c>
      <c r="O4">
        <f>IF(AND(ISNUMBER('CTs corrected'!P4)),('CTs corrected'!P4-'CTs corrected'!P$56),"NA")</f>
        <v>12.393866399999997</v>
      </c>
      <c r="P4">
        <f>IF(AND(ISNUMBER('CTs corrected'!Q4)),('CTs corrected'!Q4-'CTs corrected'!Q$56),"NA")</f>
        <v>12.911503000000003</v>
      </c>
    </row>
    <row r="5" spans="1:16" x14ac:dyDescent="0.2">
      <c r="A5" t="str">
        <f>'CTs corrected'!B5</f>
        <v>CCL3</v>
      </c>
      <c r="B5">
        <f>IF(AND(ISNUMBER('CTs corrected'!C5)),('CTs corrected'!C5-'CTs corrected'!C$56),"NA")</f>
        <v>10.959016999999999</v>
      </c>
      <c r="C5">
        <f>IF(AND(ISNUMBER('CTs corrected'!D5)),('CTs corrected'!D5-'CTs corrected'!D$56),"NA")</f>
        <v>11.832185800000001</v>
      </c>
      <c r="D5">
        <f>IF(AND(ISNUMBER('CTs corrected'!E5)),('CTs corrected'!E5-'CTs corrected'!E$56),"NA")</f>
        <v>12.163731199999997</v>
      </c>
      <c r="E5">
        <f>IF(AND(ISNUMBER('CTs corrected'!F5)),('CTs corrected'!F5-'CTs corrected'!F$56),"NA")</f>
        <v>12.130796</v>
      </c>
      <c r="F5">
        <f>IF(AND(ISNUMBER('CTs corrected'!G5)),('CTs corrected'!G5-'CTs corrected'!G$56),"NA")</f>
        <v>10.470015600000004</v>
      </c>
      <c r="G5">
        <f>IF(AND(ISNUMBER('CTs corrected'!H5)),('CTs corrected'!H5-'CTs corrected'!H$56),"NA")</f>
        <v>10.343796600000001</v>
      </c>
      <c r="H5">
        <f>IF(AND(ISNUMBER('CTs corrected'!I5)),('CTs corrected'!I5-'CTs corrected'!I$56),"NA")</f>
        <v>11.509691</v>
      </c>
      <c r="I5">
        <f>IF(AND(ISNUMBER('CTs corrected'!J5)),('CTs corrected'!J5-'CTs corrected'!J$56),"NA")</f>
        <v>10.083762800000002</v>
      </c>
      <c r="J5">
        <f>IF(AND(ISNUMBER('CTs corrected'!K5)),('CTs corrected'!K5-'CTs corrected'!K$56),"NA")</f>
        <v>9.7258479999999992</v>
      </c>
      <c r="K5">
        <f>IF(AND(ISNUMBER('CTs corrected'!L5)),('CTs corrected'!L5-'CTs corrected'!L$56),"NA")</f>
        <v>9.1630965999999994</v>
      </c>
      <c r="L5">
        <f>IF(AND(ISNUMBER('CTs corrected'!M5)),('CTs corrected'!M5-'CTs corrected'!M$56),"NA")</f>
        <v>9.1148378000000001</v>
      </c>
      <c r="M5">
        <f>IF(AND(ISNUMBER('CTs corrected'!N5)),('CTs corrected'!N5-'CTs corrected'!N$56),"NA")</f>
        <v>9.6943609999999971</v>
      </c>
      <c r="N5">
        <f>IF(AND(ISNUMBER('CTs corrected'!O5)),('CTs corrected'!O5-'CTs corrected'!O$56),"NA")</f>
        <v>10.132378399999997</v>
      </c>
      <c r="O5">
        <f>IF(AND(ISNUMBER('CTs corrected'!P5)),('CTs corrected'!P5-'CTs corrected'!P$56),"NA")</f>
        <v>11.348561399999998</v>
      </c>
      <c r="P5">
        <f>IF(AND(ISNUMBER('CTs corrected'!Q5)),('CTs corrected'!Q5-'CTs corrected'!Q$56),"NA")</f>
        <v>10.192452000000003</v>
      </c>
    </row>
    <row r="6" spans="1:16" x14ac:dyDescent="0.2">
      <c r="A6" t="str">
        <f>'CTs corrected'!B6</f>
        <v>CCL4</v>
      </c>
      <c r="B6">
        <f>IF(AND(ISNUMBER('CTs corrected'!C6)),('CTs corrected'!C6-'CTs corrected'!C$56),"NA")</f>
        <v>10.111791999999998</v>
      </c>
      <c r="C6">
        <f>IF(AND(ISNUMBER('CTs corrected'!D6)),('CTs corrected'!D6-'CTs corrected'!D$56),"NA")</f>
        <v>11.455168799999999</v>
      </c>
      <c r="D6">
        <f>IF(AND(ISNUMBER('CTs corrected'!E6)),('CTs corrected'!E6-'CTs corrected'!E$56),"NA")</f>
        <v>10.7023872</v>
      </c>
      <c r="E6">
        <f>IF(AND(ISNUMBER('CTs corrected'!F6)),('CTs corrected'!F6-'CTs corrected'!F$56),"NA")</f>
        <v>10.191272000000001</v>
      </c>
      <c r="F6">
        <f>IF(AND(ISNUMBER('CTs corrected'!G6)),('CTs corrected'!G6-'CTs corrected'!G$56),"NA")</f>
        <v>9.2573366000000021</v>
      </c>
      <c r="G6">
        <f>IF(AND(ISNUMBER('CTs corrected'!H6)),('CTs corrected'!H6-'CTs corrected'!H$56),"NA")</f>
        <v>8.4951115999999978</v>
      </c>
      <c r="H6">
        <f>IF(AND(ISNUMBER('CTs corrected'!I6)),('CTs corrected'!I6-'CTs corrected'!I$56),"NA")</f>
        <v>9.1794589999999978</v>
      </c>
      <c r="I6">
        <f>IF(AND(ISNUMBER('CTs corrected'!J6)),('CTs corrected'!J6-'CTs corrected'!J$56),"NA")</f>
        <v>9.8753158000000028</v>
      </c>
      <c r="J6">
        <f>IF(AND(ISNUMBER('CTs corrected'!K6)),('CTs corrected'!K6-'CTs corrected'!K$56),"NA")</f>
        <v>10.512509999999999</v>
      </c>
      <c r="K6">
        <f>IF(AND(ISNUMBER('CTs corrected'!L6)),('CTs corrected'!L6-'CTs corrected'!L$56),"NA")</f>
        <v>8.5545375999999997</v>
      </c>
      <c r="L6">
        <f>IF(AND(ISNUMBER('CTs corrected'!M6)),('CTs corrected'!M6-'CTs corrected'!M$56),"NA")</f>
        <v>10.186303799999997</v>
      </c>
      <c r="M6">
        <f>IF(AND(ISNUMBER('CTs corrected'!N6)),('CTs corrected'!N6-'CTs corrected'!N$56),"NA")</f>
        <v>9.8902569999999983</v>
      </c>
      <c r="N6">
        <f>IF(AND(ISNUMBER('CTs corrected'!O6)),('CTs corrected'!O6-'CTs corrected'!O$56),"NA")</f>
        <v>10.080534399999998</v>
      </c>
      <c r="O6">
        <f>IF(AND(ISNUMBER('CTs corrected'!P6)),('CTs corrected'!P6-'CTs corrected'!P$56),"NA")</f>
        <v>10.010671399999996</v>
      </c>
      <c r="P6">
        <f>IF(AND(ISNUMBER('CTs corrected'!Q6)),('CTs corrected'!Q6-'CTs corrected'!Q$56),"NA")</f>
        <v>8.8825649999999996</v>
      </c>
    </row>
    <row r="7" spans="1:16" x14ac:dyDescent="0.2">
      <c r="A7" t="str">
        <f>'CTs corrected'!B7</f>
        <v>CCL5</v>
      </c>
      <c r="B7">
        <f>IF(AND(ISNUMBER('CTs corrected'!C7)),('CTs corrected'!C7-'CTs corrected'!C$56),"NA")</f>
        <v>12.378927999999998</v>
      </c>
      <c r="C7">
        <f>IF(AND(ISNUMBER('CTs corrected'!D7)),('CTs corrected'!D7-'CTs corrected'!D$56),"NA")</f>
        <v>12.7819988</v>
      </c>
      <c r="D7">
        <f>IF(AND(ISNUMBER('CTs corrected'!E7)),('CTs corrected'!E7-'CTs corrected'!E$56),"NA")</f>
        <v>10.875338199999998</v>
      </c>
      <c r="E7">
        <f>IF(AND(ISNUMBER('CTs corrected'!F7)),('CTs corrected'!F7-'CTs corrected'!F$56),"NA")</f>
        <v>11.322664</v>
      </c>
      <c r="F7">
        <f>IF(AND(ISNUMBER('CTs corrected'!G7)),('CTs corrected'!G7-'CTs corrected'!G$56),"NA")</f>
        <v>10.619592600000004</v>
      </c>
      <c r="G7">
        <f>IF(AND(ISNUMBER('CTs corrected'!H7)),('CTs corrected'!H7-'CTs corrected'!H$56),"NA")</f>
        <v>10.458449599999998</v>
      </c>
      <c r="H7">
        <f>IF(AND(ISNUMBER('CTs corrected'!I7)),('CTs corrected'!I7-'CTs corrected'!I$56),"NA")</f>
        <v>13.758230999999999</v>
      </c>
      <c r="I7">
        <f>IF(AND(ISNUMBER('CTs corrected'!J7)),('CTs corrected'!J7-'CTs corrected'!J$56),"NA")</f>
        <v>9.6924698000000014</v>
      </c>
      <c r="J7">
        <f>IF(AND(ISNUMBER('CTs corrected'!K7)),('CTs corrected'!K7-'CTs corrected'!K$56),"NA")</f>
        <v>10.052181000000001</v>
      </c>
      <c r="K7">
        <f>IF(AND(ISNUMBER('CTs corrected'!L7)),('CTs corrected'!L7-'CTs corrected'!L$56),"NA")</f>
        <v>11.110007599999999</v>
      </c>
      <c r="L7">
        <f>IF(AND(ISNUMBER('CTs corrected'!M7)),('CTs corrected'!M7-'CTs corrected'!M$56),"NA")</f>
        <v>9.4019867999999995</v>
      </c>
      <c r="M7">
        <f>IF(AND(ISNUMBER('CTs corrected'!N7)),('CTs corrected'!N7-'CTs corrected'!N$56),"NA")</f>
        <v>11.891461999999997</v>
      </c>
      <c r="N7">
        <f>IF(AND(ISNUMBER('CTs corrected'!O7)),('CTs corrected'!O7-'CTs corrected'!O$56),"NA")</f>
        <v>10.979438399999999</v>
      </c>
      <c r="O7">
        <f>IF(AND(ISNUMBER('CTs corrected'!P7)),('CTs corrected'!P7-'CTs corrected'!P$56),"NA")</f>
        <v>10.536971399999995</v>
      </c>
      <c r="P7">
        <f>IF(AND(ISNUMBER('CTs corrected'!Q7)),('CTs corrected'!Q7-'CTs corrected'!Q$56),"NA")</f>
        <v>13.493355000000001</v>
      </c>
    </row>
    <row r="8" spans="1:16" x14ac:dyDescent="0.2">
      <c r="A8" t="str">
        <f>'CTs corrected'!B8</f>
        <v>CD14</v>
      </c>
      <c r="B8">
        <f>IF(AND(ISNUMBER('CTs corrected'!C8)),('CTs corrected'!C8-'CTs corrected'!C$56),"NA")</f>
        <v>10.513620999999997</v>
      </c>
      <c r="C8">
        <f>IF(AND(ISNUMBER('CTs corrected'!D8)),('CTs corrected'!D8-'CTs corrected'!D$56),"NA")</f>
        <v>10.504297799999996</v>
      </c>
      <c r="D8">
        <f>IF(AND(ISNUMBER('CTs corrected'!E8)),('CTs corrected'!E8-'CTs corrected'!E$56),"NA")</f>
        <v>10.291615199999999</v>
      </c>
      <c r="E8">
        <f>IF(AND(ISNUMBER('CTs corrected'!F8)),('CTs corrected'!F8-'CTs corrected'!F$56),"NA")</f>
        <v>10.560725000000001</v>
      </c>
      <c r="F8">
        <f>IF(AND(ISNUMBER('CTs corrected'!G8)),('CTs corrected'!G8-'CTs corrected'!G$56),"NA")</f>
        <v>10.811552600000006</v>
      </c>
      <c r="G8">
        <f>IF(AND(ISNUMBER('CTs corrected'!H8)),('CTs corrected'!H8-'CTs corrected'!H$56),"NA")</f>
        <v>11.144996599999995</v>
      </c>
      <c r="H8">
        <f>IF(AND(ISNUMBER('CTs corrected'!I8)),('CTs corrected'!I8-'CTs corrected'!I$56),"NA")</f>
        <v>11.844080999999999</v>
      </c>
      <c r="I8">
        <f>IF(AND(ISNUMBER('CTs corrected'!J8)),('CTs corrected'!J8-'CTs corrected'!J$56),"NA")</f>
        <v>8.1128078000000023</v>
      </c>
      <c r="J8">
        <f>IF(AND(ISNUMBER('CTs corrected'!K8)),('CTs corrected'!K8-'CTs corrected'!K$56),"NA")</f>
        <v>8.7498560000000012</v>
      </c>
      <c r="K8">
        <f>IF(AND(ISNUMBER('CTs corrected'!L8)),('CTs corrected'!L8-'CTs corrected'!L$56),"NA")</f>
        <v>8.9028215999999993</v>
      </c>
      <c r="L8">
        <f>IF(AND(ISNUMBER('CTs corrected'!M8)),('CTs corrected'!M8-'CTs corrected'!M$56),"NA")</f>
        <v>8.1027287999999977</v>
      </c>
      <c r="M8">
        <f>IF(AND(ISNUMBER('CTs corrected'!N8)),('CTs corrected'!N8-'CTs corrected'!N$56),"NA")</f>
        <v>9.3913189999999993</v>
      </c>
      <c r="N8">
        <f>IF(AND(ISNUMBER('CTs corrected'!O8)),('CTs corrected'!O8-'CTs corrected'!O$56),"NA")</f>
        <v>9.4704133999999982</v>
      </c>
      <c r="O8">
        <f>IF(AND(ISNUMBER('CTs corrected'!P8)),('CTs corrected'!P8-'CTs corrected'!P$56),"NA")</f>
        <v>9.453629399999997</v>
      </c>
      <c r="P8">
        <f>IF(AND(ISNUMBER('CTs corrected'!Q8)),('CTs corrected'!Q8-'CTs corrected'!Q$56),"NA")</f>
        <v>10.421471000000004</v>
      </c>
    </row>
    <row r="9" spans="1:16" x14ac:dyDescent="0.2">
      <c r="A9" t="str">
        <f>'CTs corrected'!B9</f>
        <v>CD40</v>
      </c>
      <c r="B9">
        <f>IF(AND(ISNUMBER('CTs corrected'!C9)),('CTs corrected'!C9-'CTs corrected'!C$56),"NA")</f>
        <v>8.2194789999999998</v>
      </c>
      <c r="C9">
        <f>IF(AND(ISNUMBER('CTs corrected'!D9)),('CTs corrected'!D9-'CTs corrected'!D$56),"NA")</f>
        <v>8.6942367999999988</v>
      </c>
      <c r="D9">
        <f>IF(AND(ISNUMBER('CTs corrected'!E9)),('CTs corrected'!E9-'CTs corrected'!E$56),"NA")</f>
        <v>8.184922199999999</v>
      </c>
      <c r="E9">
        <f>IF(AND(ISNUMBER('CTs corrected'!F9)),('CTs corrected'!F9-'CTs corrected'!F$56),"NA")</f>
        <v>8.2760200000000026</v>
      </c>
      <c r="F9">
        <f>IF(AND(ISNUMBER('CTs corrected'!G9)),('CTs corrected'!G9-'CTs corrected'!G$56),"NA")</f>
        <v>8.101588600000003</v>
      </c>
      <c r="G9">
        <f>IF(AND(ISNUMBER('CTs corrected'!H9)),('CTs corrected'!H9-'CTs corrected'!H$56),"NA")</f>
        <v>8.9093336000000001</v>
      </c>
      <c r="H9">
        <f>IF(AND(ISNUMBER('CTs corrected'!I9)),('CTs corrected'!I9-'CTs corrected'!I$56),"NA")</f>
        <v>8.5666929999999972</v>
      </c>
      <c r="I9">
        <f>IF(AND(ISNUMBER('CTs corrected'!J9)),('CTs corrected'!J9-'CTs corrected'!J$56),"NA")</f>
        <v>7.5974198000000008</v>
      </c>
      <c r="J9">
        <f>IF(AND(ISNUMBER('CTs corrected'!K9)),('CTs corrected'!K9-'CTs corrected'!K$56),"NA")</f>
        <v>7.2970609999999994</v>
      </c>
      <c r="K9">
        <f>IF(AND(ISNUMBER('CTs corrected'!L9)),('CTs corrected'!L9-'CTs corrected'!L$56),"NA")</f>
        <v>7.0334746000000017</v>
      </c>
      <c r="L9">
        <f>IF(AND(ISNUMBER('CTs corrected'!M9)),('CTs corrected'!M9-'CTs corrected'!M$56),"NA")</f>
        <v>7.5213737999999992</v>
      </c>
      <c r="M9">
        <f>IF(AND(ISNUMBER('CTs corrected'!N9)),('CTs corrected'!N9-'CTs corrected'!N$56),"NA")</f>
        <v>7.5357169999999982</v>
      </c>
      <c r="N9">
        <f>IF(AND(ISNUMBER('CTs corrected'!O9)),('CTs corrected'!O9-'CTs corrected'!O$56),"NA")</f>
        <v>8.1591223999999976</v>
      </c>
      <c r="O9">
        <f>IF(AND(ISNUMBER('CTs corrected'!P9)),('CTs corrected'!P9-'CTs corrected'!P$56),"NA")</f>
        <v>8.2535333999999985</v>
      </c>
      <c r="P9">
        <f>IF(AND(ISNUMBER('CTs corrected'!Q9)),('CTs corrected'!Q9-'CTs corrected'!Q$56),"NA")</f>
        <v>7.7482609999999994</v>
      </c>
    </row>
    <row r="10" spans="1:16" x14ac:dyDescent="0.2">
      <c r="A10" t="str">
        <f>'CTs corrected'!B10</f>
        <v>CEBPB</v>
      </c>
      <c r="B10">
        <f>IF(AND(ISNUMBER('CTs corrected'!C10)),('CTs corrected'!C10-'CTs corrected'!C$56),"NA")</f>
        <v>6.0488269999999993</v>
      </c>
      <c r="C10">
        <f>IF(AND(ISNUMBER('CTs corrected'!D10)),('CTs corrected'!D10-'CTs corrected'!D$56),"NA")</f>
        <v>6.0867217999999994</v>
      </c>
      <c r="D10">
        <f>IF(AND(ISNUMBER('CTs corrected'!E10)),('CTs corrected'!E10-'CTs corrected'!E$56),"NA")</f>
        <v>4.7712621999999989</v>
      </c>
      <c r="E10">
        <f>IF(AND(ISNUMBER('CTs corrected'!F10)),('CTs corrected'!F10-'CTs corrected'!F$56),"NA")</f>
        <v>4.8540760000000027</v>
      </c>
      <c r="F10">
        <f>IF(AND(ISNUMBER('CTs corrected'!G10)),('CTs corrected'!G10-'CTs corrected'!G$56),"NA")</f>
        <v>5.0309116000000031</v>
      </c>
      <c r="G10">
        <f>IF(AND(ISNUMBER('CTs corrected'!H10)),('CTs corrected'!H10-'CTs corrected'!H$56),"NA")</f>
        <v>5.1929315999999979</v>
      </c>
      <c r="H10">
        <f>IF(AND(ISNUMBER('CTs corrected'!I10)),('CTs corrected'!I10-'CTs corrected'!I$56),"NA")</f>
        <v>5.8626639999999988</v>
      </c>
      <c r="I10">
        <f>IF(AND(ISNUMBER('CTs corrected'!J10)),('CTs corrected'!J10-'CTs corrected'!J$56),"NA")</f>
        <v>5.9842177999999997</v>
      </c>
      <c r="J10">
        <f>IF(AND(ISNUMBER('CTs corrected'!K10)),('CTs corrected'!K10-'CTs corrected'!K$56),"NA")</f>
        <v>6.0077490000000004</v>
      </c>
      <c r="K10">
        <f>IF(AND(ISNUMBER('CTs corrected'!L10)),('CTs corrected'!L10-'CTs corrected'!L$56),"NA")</f>
        <v>5.0578426000000007</v>
      </c>
      <c r="L10">
        <f>IF(AND(ISNUMBER('CTs corrected'!M10)),('CTs corrected'!M10-'CTs corrected'!M$56),"NA")</f>
        <v>5.0063017999999992</v>
      </c>
      <c r="M10">
        <f>IF(AND(ISNUMBER('CTs corrected'!N10)),('CTs corrected'!N10-'CTs corrected'!N$56),"NA")</f>
        <v>5.8289529999999985</v>
      </c>
      <c r="N10">
        <f>IF(AND(ISNUMBER('CTs corrected'!O10)),('CTs corrected'!O10-'CTs corrected'!O$56),"NA")</f>
        <v>4.9658623999999989</v>
      </c>
      <c r="O10">
        <f>IF(AND(ISNUMBER('CTs corrected'!P10)),('CTs corrected'!P10-'CTs corrected'!P$56),"NA")</f>
        <v>7.5469633999999992</v>
      </c>
      <c r="P10">
        <f>IF(AND(ISNUMBER('CTs corrected'!Q10)),('CTs corrected'!Q10-'CTs corrected'!Q$56),"NA")</f>
        <v>5.3295880000000011</v>
      </c>
    </row>
    <row r="11" spans="1:16" x14ac:dyDescent="0.2">
      <c r="A11" t="str">
        <f>'CTs corrected'!B11</f>
        <v>CSF1</v>
      </c>
      <c r="B11">
        <f>IF(AND(ISNUMBER('CTs corrected'!C11)),('CTs corrected'!C11-'CTs corrected'!C$56),"NA")</f>
        <v>7.5098919999999971</v>
      </c>
      <c r="C11">
        <f>IF(AND(ISNUMBER('CTs corrected'!D11)),('CTs corrected'!D11-'CTs corrected'!D$56),"NA")</f>
        <v>7.097316799999998</v>
      </c>
      <c r="D11">
        <f>IF(AND(ISNUMBER('CTs corrected'!E11)),('CTs corrected'!E11-'CTs corrected'!E$56),"NA")</f>
        <v>6.9056521999999987</v>
      </c>
      <c r="E11">
        <f>IF(AND(ISNUMBER('CTs corrected'!F11)),('CTs corrected'!F11-'CTs corrected'!F$56),"NA")</f>
        <v>6.925695000000001</v>
      </c>
      <c r="F11">
        <f>IF(AND(ISNUMBER('CTs corrected'!G11)),('CTs corrected'!G11-'CTs corrected'!G$56),"NA")</f>
        <v>6.8960106000000039</v>
      </c>
      <c r="G11">
        <f>IF(AND(ISNUMBER('CTs corrected'!H11)),('CTs corrected'!H11-'CTs corrected'!H$56),"NA")</f>
        <v>6.8744045999999983</v>
      </c>
      <c r="H11">
        <f>IF(AND(ISNUMBER('CTs corrected'!I11)),('CTs corrected'!I11-'CTs corrected'!I$56),"NA")</f>
        <v>7.1246960000000001</v>
      </c>
      <c r="I11">
        <f>IF(AND(ISNUMBER('CTs corrected'!J11)),('CTs corrected'!J11-'CTs corrected'!J$56),"NA")</f>
        <v>7.9182748000000025</v>
      </c>
      <c r="J11">
        <f>IF(AND(ISNUMBER('CTs corrected'!K11)),('CTs corrected'!K11-'CTs corrected'!K$56),"NA")</f>
        <v>7.8075329999999994</v>
      </c>
      <c r="K11">
        <f>IF(AND(ISNUMBER('CTs corrected'!L11)),('CTs corrected'!L11-'CTs corrected'!L$56),"NA")</f>
        <v>6.7489576000000007</v>
      </c>
      <c r="L11">
        <f>IF(AND(ISNUMBER('CTs corrected'!M11)),('CTs corrected'!M11-'CTs corrected'!M$56),"NA")</f>
        <v>8.2072137999999981</v>
      </c>
      <c r="M11">
        <f>IF(AND(ISNUMBER('CTs corrected'!N11)),('CTs corrected'!N11-'CTs corrected'!N$56),"NA")</f>
        <v>7.6027009999999997</v>
      </c>
      <c r="N11">
        <f>IF(AND(ISNUMBER('CTs corrected'!O11)),('CTs corrected'!O11-'CTs corrected'!O$56),"NA")</f>
        <v>8.0536323999999979</v>
      </c>
      <c r="O11">
        <f>IF(AND(ISNUMBER('CTs corrected'!P11)),('CTs corrected'!P11-'CTs corrected'!P$56),"NA")</f>
        <v>8.2018813999999978</v>
      </c>
      <c r="P11">
        <f>IF(AND(ISNUMBER('CTs corrected'!Q11)),('CTs corrected'!Q11-'CTs corrected'!Q$56),"NA")</f>
        <v>7.4976520000000022</v>
      </c>
    </row>
    <row r="12" spans="1:16" x14ac:dyDescent="0.2">
      <c r="A12" t="str">
        <f>'CTs corrected'!B12</f>
        <v>CXCL1</v>
      </c>
      <c r="B12">
        <f>IF(AND(ISNUMBER('CTs corrected'!C12)),('CTs corrected'!C12-'CTs corrected'!C$56),"NA")</f>
        <v>1.3396899999999974</v>
      </c>
      <c r="C12">
        <f>IF(AND(ISNUMBER('CTs corrected'!D12)),('CTs corrected'!D12-'CTs corrected'!D$56),"NA")</f>
        <v>1.4432837999999997</v>
      </c>
      <c r="D12">
        <f>IF(AND(ISNUMBER('CTs corrected'!E12)),('CTs corrected'!E12-'CTs corrected'!E$56),"NA")</f>
        <v>1.493323199999999</v>
      </c>
      <c r="E12">
        <f>IF(AND(ISNUMBER('CTs corrected'!F12)),('CTs corrected'!F12-'CTs corrected'!F$56),"NA")</f>
        <v>1.2506900000000023</v>
      </c>
      <c r="F12">
        <f>IF(AND(ISNUMBER('CTs corrected'!G12)),('CTs corrected'!G12-'CTs corrected'!G$56),"NA")</f>
        <v>0.46213660000000445</v>
      </c>
      <c r="G12">
        <f>IF(AND(ISNUMBER('CTs corrected'!H12)),('CTs corrected'!H12-'CTs corrected'!H$56),"NA")</f>
        <v>0.43787659999999917</v>
      </c>
      <c r="H12">
        <f>IF(AND(ISNUMBER('CTs corrected'!I12)),('CTs corrected'!I12-'CTs corrected'!I$56),"NA")</f>
        <v>0.94304099999999735</v>
      </c>
      <c r="I12">
        <f>IF(AND(ISNUMBER('CTs corrected'!J12)),('CTs corrected'!J12-'CTs corrected'!J$56),"NA")</f>
        <v>2.0610098000000008</v>
      </c>
      <c r="J12">
        <f>IF(AND(ISNUMBER('CTs corrected'!K12)),('CTs corrected'!K12-'CTs corrected'!K$56),"NA")</f>
        <v>1.9370329999999996</v>
      </c>
      <c r="K12">
        <f>IF(AND(ISNUMBER('CTs corrected'!L12)),('CTs corrected'!L12-'CTs corrected'!L$56),"NA")</f>
        <v>1.1762246000000012</v>
      </c>
      <c r="L12">
        <f>IF(AND(ISNUMBER('CTs corrected'!M12)),('CTs corrected'!M12-'CTs corrected'!M$56),"NA")</f>
        <v>3.201068799999998</v>
      </c>
      <c r="M12">
        <f>IF(AND(ISNUMBER('CTs corrected'!N12)),('CTs corrected'!N12-'CTs corrected'!N$56),"NA")</f>
        <v>1.4808899999999987</v>
      </c>
      <c r="N12">
        <f>IF(AND(ISNUMBER('CTs corrected'!O12)),('CTs corrected'!O12-'CTs corrected'!O$56),"NA")</f>
        <v>1.936118399999998</v>
      </c>
      <c r="O12">
        <f>IF(AND(ISNUMBER('CTs corrected'!P12)),('CTs corrected'!P12-'CTs corrected'!P$56),"NA")</f>
        <v>1.6752743999999993</v>
      </c>
      <c r="P12">
        <f>IF(AND(ISNUMBER('CTs corrected'!Q12)),('CTs corrected'!Q12-'CTs corrected'!Q$56),"NA")</f>
        <v>0.86826500000000095</v>
      </c>
    </row>
    <row r="13" spans="1:16" x14ac:dyDescent="0.2">
      <c r="A13" t="str">
        <f>'CTs corrected'!B13</f>
        <v>CXCL10</v>
      </c>
      <c r="B13">
        <f>IF(AND(ISNUMBER('CTs corrected'!C13)),('CTs corrected'!C13-'CTs corrected'!C$56),"NA")</f>
        <v>6.2322719999999983</v>
      </c>
      <c r="C13">
        <f>IF(AND(ISNUMBER('CTs corrected'!D13)),('CTs corrected'!D13-'CTs corrected'!D$56),"NA")</f>
        <v>6.4247647999999984</v>
      </c>
      <c r="D13">
        <f>IF(AND(ISNUMBER('CTs corrected'!E13)),('CTs corrected'!E13-'CTs corrected'!E$56),"NA")</f>
        <v>8.2856601999999988</v>
      </c>
      <c r="E13">
        <f>IF(AND(ISNUMBER('CTs corrected'!F13)),('CTs corrected'!F13-'CTs corrected'!F$56),"NA")</f>
        <v>8.1786450000000031</v>
      </c>
      <c r="F13">
        <f>IF(AND(ISNUMBER('CTs corrected'!G13)),('CTs corrected'!G13-'CTs corrected'!G$56),"NA")</f>
        <v>8.3848806000000025</v>
      </c>
      <c r="G13">
        <f>IF(AND(ISNUMBER('CTs corrected'!H13)),('CTs corrected'!H13-'CTs corrected'!H$56),"NA")</f>
        <v>8.2961025999999976</v>
      </c>
      <c r="H13">
        <f>IF(AND(ISNUMBER('CTs corrected'!I13)),('CTs corrected'!I13-'CTs corrected'!I$56),"NA")</f>
        <v>6.713125999999999</v>
      </c>
      <c r="I13">
        <f>IF(AND(ISNUMBER('CTs corrected'!J13)),('CTs corrected'!J13-'CTs corrected'!J$56),"NA")</f>
        <v>9.3654048000000003</v>
      </c>
      <c r="J13">
        <f>IF(AND(ISNUMBER('CTs corrected'!K13)),('CTs corrected'!K13-'CTs corrected'!K$56),"NA")</f>
        <v>9.3146570000000004</v>
      </c>
      <c r="K13">
        <f>IF(AND(ISNUMBER('CTs corrected'!L13)),('CTs corrected'!L13-'CTs corrected'!L$56),"NA")</f>
        <v>10.653866600000001</v>
      </c>
      <c r="L13">
        <f>IF(AND(ISNUMBER('CTs corrected'!M13)),('CTs corrected'!M13-'CTs corrected'!M$56),"NA")</f>
        <v>10.391761799999998</v>
      </c>
      <c r="M13">
        <f>IF(AND(ISNUMBER('CTs corrected'!N13)),('CTs corrected'!N13-'CTs corrected'!N$56),"NA")</f>
        <v>8.9855649999999976</v>
      </c>
      <c r="N13">
        <f>IF(AND(ISNUMBER('CTs corrected'!O13)),('CTs corrected'!O13-'CTs corrected'!O$56),"NA")</f>
        <v>9.8086663999999999</v>
      </c>
      <c r="O13">
        <f>IF(AND(ISNUMBER('CTs corrected'!P13)),('CTs corrected'!P13-'CTs corrected'!P$56),"NA")</f>
        <v>9.1757853999999988</v>
      </c>
      <c r="P13">
        <f>IF(AND(ISNUMBER('CTs corrected'!Q13)),('CTs corrected'!Q13-'CTs corrected'!Q$56),"NA")</f>
        <v>9.0800990000000006</v>
      </c>
    </row>
    <row r="14" spans="1:16" x14ac:dyDescent="0.2">
      <c r="A14" t="str">
        <f>'CTs corrected'!B14</f>
        <v>CXCL2</v>
      </c>
      <c r="B14">
        <f>IF(AND(ISNUMBER('CTs corrected'!C14)),('CTs corrected'!C14-'CTs corrected'!C$56),"NA")</f>
        <v>0.88295999999999708</v>
      </c>
      <c r="C14">
        <f>IF(AND(ISNUMBER('CTs corrected'!D14)),('CTs corrected'!D14-'CTs corrected'!D$56),"NA")</f>
        <v>1.0615637999999983</v>
      </c>
      <c r="D14">
        <f>IF(AND(ISNUMBER('CTs corrected'!E14)),('CTs corrected'!E14-'CTs corrected'!E$56),"NA")</f>
        <v>0.86462119999999842</v>
      </c>
      <c r="E14">
        <f>IF(AND(ISNUMBER('CTs corrected'!F14)),('CTs corrected'!F14-'CTs corrected'!F$56),"NA")</f>
        <v>0.8244850000000028</v>
      </c>
      <c r="F14">
        <f>IF(AND(ISNUMBER('CTs corrected'!G14)),('CTs corrected'!G14-'CTs corrected'!G$56),"NA")</f>
        <v>-0.12119039999999615</v>
      </c>
      <c r="G14">
        <f>IF(AND(ISNUMBER('CTs corrected'!H14)),('CTs corrected'!H14-'CTs corrected'!H$56),"NA")</f>
        <v>7.7029599999999476E-2</v>
      </c>
      <c r="H14">
        <f>IF(AND(ISNUMBER('CTs corrected'!I14)),('CTs corrected'!I14-'CTs corrected'!I$56),"NA")</f>
        <v>0.7660759999999982</v>
      </c>
      <c r="I14">
        <f>IF(AND(ISNUMBER('CTs corrected'!J14)),('CTs corrected'!J14-'CTs corrected'!J$56),"NA")</f>
        <v>1.4768748000000009</v>
      </c>
      <c r="J14">
        <f>IF(AND(ISNUMBER('CTs corrected'!K14)),('CTs corrected'!K14-'CTs corrected'!K$56),"NA")</f>
        <v>1.3357729999999997</v>
      </c>
      <c r="K14">
        <f>IF(AND(ISNUMBER('CTs corrected'!L14)),('CTs corrected'!L14-'CTs corrected'!L$56),"NA")</f>
        <v>1.0223985999999989</v>
      </c>
      <c r="L14">
        <f>IF(AND(ISNUMBER('CTs corrected'!M14)),('CTs corrected'!M14-'CTs corrected'!M$56),"NA")</f>
        <v>1.9956867999999979</v>
      </c>
      <c r="M14">
        <f>IF(AND(ISNUMBER('CTs corrected'!N14)),('CTs corrected'!N14-'CTs corrected'!N$56),"NA")</f>
        <v>0.96969399999999695</v>
      </c>
      <c r="N14">
        <f>IF(AND(ISNUMBER('CTs corrected'!O14)),('CTs corrected'!O14-'CTs corrected'!O$56),"NA")</f>
        <v>1.5604844</v>
      </c>
      <c r="O14">
        <f>IF(AND(ISNUMBER('CTs corrected'!P14)),('CTs corrected'!P14-'CTs corrected'!P$56),"NA")</f>
        <v>1.0891043999999965</v>
      </c>
      <c r="P14">
        <f>IF(AND(ISNUMBER('CTs corrected'!Q14)),('CTs corrected'!Q14-'CTs corrected'!Q$56),"NA")</f>
        <v>0.62657400000000152</v>
      </c>
    </row>
    <row r="15" spans="1:16" x14ac:dyDescent="0.2">
      <c r="A15" t="str">
        <f>'CTs corrected'!B15</f>
        <v>CXCL3</v>
      </c>
      <c r="B15">
        <f>IF(AND(ISNUMBER('CTs corrected'!C15)),('CTs corrected'!C15-'CTs corrected'!C$56),"NA")</f>
        <v>5.6275419999999983</v>
      </c>
      <c r="C15">
        <f>IF(AND(ISNUMBER('CTs corrected'!D15)),('CTs corrected'!D15-'CTs corrected'!D$56),"NA")</f>
        <v>5.5376587999999991</v>
      </c>
      <c r="D15">
        <f>IF(AND(ISNUMBER('CTs corrected'!E15)),('CTs corrected'!E15-'CTs corrected'!E$56),"NA")</f>
        <v>3.8046462000000005</v>
      </c>
      <c r="E15">
        <f>IF(AND(ISNUMBER('CTs corrected'!F15)),('CTs corrected'!F15-'CTs corrected'!F$56),"NA")</f>
        <v>4.1777550000000012</v>
      </c>
      <c r="F15">
        <f>IF(AND(ISNUMBER('CTs corrected'!G15)),('CTs corrected'!G15-'CTs corrected'!G$56),"NA")</f>
        <v>2.9240156000000042</v>
      </c>
      <c r="G15">
        <f>IF(AND(ISNUMBER('CTs corrected'!H15)),('CTs corrected'!H15-'CTs corrected'!H$56),"NA")</f>
        <v>3.2943666</v>
      </c>
      <c r="H15">
        <f>IF(AND(ISNUMBER('CTs corrected'!I15)),('CTs corrected'!I15-'CTs corrected'!I$56),"NA")</f>
        <v>4.7871789999999983</v>
      </c>
      <c r="I15">
        <f>IF(AND(ISNUMBER('CTs corrected'!J15)),('CTs corrected'!J15-'CTs corrected'!J$56),"NA")</f>
        <v>5.1572318000000017</v>
      </c>
      <c r="J15">
        <f>IF(AND(ISNUMBER('CTs corrected'!K15)),('CTs corrected'!K15-'CTs corrected'!K$56),"NA")</f>
        <v>4.9632940000000012</v>
      </c>
      <c r="K15">
        <f>IF(AND(ISNUMBER('CTs corrected'!L15)),('CTs corrected'!L15-'CTs corrected'!L$56),"NA")</f>
        <v>3.663424599999999</v>
      </c>
      <c r="L15">
        <f>IF(AND(ISNUMBER('CTs corrected'!M15)),('CTs corrected'!M15-'CTs corrected'!M$56),"NA")</f>
        <v>3.4219587999999987</v>
      </c>
      <c r="M15">
        <f>IF(AND(ISNUMBER('CTs corrected'!N15)),('CTs corrected'!N15-'CTs corrected'!N$56),"NA")</f>
        <v>3.1716099999999976</v>
      </c>
      <c r="N15">
        <f>IF(AND(ISNUMBER('CTs corrected'!O15)),('CTs corrected'!O15-'CTs corrected'!O$56),"NA")</f>
        <v>3.8431813999999989</v>
      </c>
      <c r="O15">
        <f>IF(AND(ISNUMBER('CTs corrected'!P15)),('CTs corrected'!P15-'CTs corrected'!P$56),"NA")</f>
        <v>4.9720103999999985</v>
      </c>
      <c r="P15">
        <f>IF(AND(ISNUMBER('CTs corrected'!Q15)),('CTs corrected'!Q15-'CTs corrected'!Q$56),"NA")</f>
        <v>3.671044000000002</v>
      </c>
    </row>
    <row r="16" spans="1:16" x14ac:dyDescent="0.2">
      <c r="A16" t="str">
        <f>'CTs corrected'!B16</f>
        <v>CXCL5</v>
      </c>
      <c r="B16">
        <f>IF(AND(ISNUMBER('CTs corrected'!C16)),('CTs corrected'!C16-'CTs corrected'!C$56),"NA")</f>
        <v>10.179078999999998</v>
      </c>
      <c r="C16">
        <f>IF(AND(ISNUMBER('CTs corrected'!D16)),('CTs corrected'!D16-'CTs corrected'!D$56),"NA")</f>
        <v>9.3865207999999996</v>
      </c>
      <c r="D16">
        <f>IF(AND(ISNUMBER('CTs corrected'!E16)),('CTs corrected'!E16-'CTs corrected'!E$56),"NA")</f>
        <v>6.7899731999999986</v>
      </c>
      <c r="E16">
        <f>IF(AND(ISNUMBER('CTs corrected'!F16)),('CTs corrected'!F16-'CTs corrected'!F$56),"NA")</f>
        <v>6.8891400000000012</v>
      </c>
      <c r="F16">
        <f>IF(AND(ISNUMBER('CTs corrected'!G16)),('CTs corrected'!G16-'CTs corrected'!G$56),"NA")</f>
        <v>5.7495546000000033</v>
      </c>
      <c r="G16">
        <f>IF(AND(ISNUMBER('CTs corrected'!H16)),('CTs corrected'!H16-'CTs corrected'!H$56),"NA")</f>
        <v>6.2329575999999989</v>
      </c>
      <c r="H16">
        <f>IF(AND(ISNUMBER('CTs corrected'!I16)),('CTs corrected'!I16-'CTs corrected'!I$56),"NA")</f>
        <v>7.0927589999999974</v>
      </c>
      <c r="I16">
        <f>IF(AND(ISNUMBER('CTs corrected'!J16)),('CTs corrected'!J16-'CTs corrected'!J$56),"NA")</f>
        <v>9.4374298000000003</v>
      </c>
      <c r="J16">
        <f>IF(AND(ISNUMBER('CTs corrected'!K16)),('CTs corrected'!K16-'CTs corrected'!K$56),"NA")</f>
        <v>9.5196049999999985</v>
      </c>
      <c r="K16">
        <f>IF(AND(ISNUMBER('CTs corrected'!L16)),('CTs corrected'!L16-'CTs corrected'!L$56),"NA")</f>
        <v>6.8123706000000013</v>
      </c>
      <c r="L16">
        <f>IF(AND(ISNUMBER('CTs corrected'!M16)),('CTs corrected'!M16-'CTs corrected'!M$56),"NA")</f>
        <v>6.8842427999999991</v>
      </c>
      <c r="M16">
        <f>IF(AND(ISNUMBER('CTs corrected'!N16)),('CTs corrected'!N16-'CTs corrected'!N$56),"NA")</f>
        <v>6.3336159999999992</v>
      </c>
      <c r="N16">
        <f>IF(AND(ISNUMBER('CTs corrected'!O16)),('CTs corrected'!O16-'CTs corrected'!O$56),"NA")</f>
        <v>7.1630403999999999</v>
      </c>
      <c r="O16">
        <f>IF(AND(ISNUMBER('CTs corrected'!P16)),('CTs corrected'!P16-'CTs corrected'!P$56),"NA")</f>
        <v>8.7861813999999967</v>
      </c>
      <c r="P16">
        <f>IF(AND(ISNUMBER('CTs corrected'!Q16)),('CTs corrected'!Q16-'CTs corrected'!Q$56),"NA")</f>
        <v>7.1775420000000025</v>
      </c>
    </row>
    <row r="17" spans="1:16" x14ac:dyDescent="0.2">
      <c r="A17" t="str">
        <f>'CTs corrected'!B17</f>
        <v>CXCL6</v>
      </c>
      <c r="B17">
        <f>IF(AND(ISNUMBER('CTs corrected'!C17)),('CTs corrected'!C17-'CTs corrected'!C$56),"NA")</f>
        <v>7.7804589999999969</v>
      </c>
      <c r="C17">
        <f>IF(AND(ISNUMBER('CTs corrected'!D17)),('CTs corrected'!D17-'CTs corrected'!D$56),"NA")</f>
        <v>7.0541577999999987</v>
      </c>
      <c r="D17">
        <f>IF(AND(ISNUMBER('CTs corrected'!E17)),('CTs corrected'!E17-'CTs corrected'!E$56),"NA")</f>
        <v>7.9839981999999985</v>
      </c>
      <c r="E17">
        <f>IF(AND(ISNUMBER('CTs corrected'!F17)),('CTs corrected'!F17-'CTs corrected'!F$56),"NA")</f>
        <v>7.9936820000000033</v>
      </c>
      <c r="F17">
        <f>IF(AND(ISNUMBER('CTs corrected'!G17)),('CTs corrected'!G17-'CTs corrected'!G$56),"NA")</f>
        <v>7.7373146000000013</v>
      </c>
      <c r="G17">
        <f>IF(AND(ISNUMBER('CTs corrected'!H17)),('CTs corrected'!H17-'CTs corrected'!H$56),"NA")</f>
        <v>7.3951415999999988</v>
      </c>
      <c r="H17">
        <f>IF(AND(ISNUMBER('CTs corrected'!I17)),('CTs corrected'!I17-'CTs corrected'!I$56),"NA")</f>
        <v>7.4649609999999988</v>
      </c>
      <c r="I17">
        <f>IF(AND(ISNUMBER('CTs corrected'!J17)),('CTs corrected'!J17-'CTs corrected'!J$56),"NA")</f>
        <v>8.6482298000000029</v>
      </c>
      <c r="J17">
        <f>IF(AND(ISNUMBER('CTs corrected'!K17)),('CTs corrected'!K17-'CTs corrected'!K$56),"NA")</f>
        <v>8.0564420000000005</v>
      </c>
      <c r="K17">
        <f>IF(AND(ISNUMBER('CTs corrected'!L17)),('CTs corrected'!L17-'CTs corrected'!L$56),"NA")</f>
        <v>7.0240025999999993</v>
      </c>
      <c r="L17">
        <f>IF(AND(ISNUMBER('CTs corrected'!M17)),('CTs corrected'!M17-'CTs corrected'!M$56),"NA")</f>
        <v>8.7955437999999972</v>
      </c>
      <c r="M17">
        <f>IF(AND(ISNUMBER('CTs corrected'!N17)),('CTs corrected'!N17-'CTs corrected'!N$56),"NA")</f>
        <v>8.1030579999999972</v>
      </c>
      <c r="N17">
        <f>IF(AND(ISNUMBER('CTs corrected'!O17)),('CTs corrected'!O17-'CTs corrected'!O$56),"NA")</f>
        <v>8.5864883999999968</v>
      </c>
      <c r="O17">
        <f>IF(AND(ISNUMBER('CTs corrected'!P17)),('CTs corrected'!P17-'CTs corrected'!P$56),"NA")</f>
        <v>7.605990399999996</v>
      </c>
      <c r="P17">
        <f>IF(AND(ISNUMBER('CTs corrected'!Q17)),('CTs corrected'!Q17-'CTs corrected'!Q$56),"NA")</f>
        <v>7.0693760000000019</v>
      </c>
    </row>
    <row r="18" spans="1:16" x14ac:dyDescent="0.2">
      <c r="A18" t="str">
        <f>'CTs corrected'!B18</f>
        <v>CXCR2</v>
      </c>
      <c r="B18">
        <f>IF(AND(ISNUMBER('CTs corrected'!C18)),('CTs corrected'!C18-'CTs corrected'!C$56),"NA")</f>
        <v>12.472321999999995</v>
      </c>
      <c r="C18">
        <f>IF(AND(ISNUMBER('CTs corrected'!D18)),('CTs corrected'!D18-'CTs corrected'!D$56),"NA")</f>
        <v>12.080270799999997</v>
      </c>
      <c r="D18">
        <f>IF(AND(ISNUMBER('CTs corrected'!E18)),('CTs corrected'!E18-'CTs corrected'!E$56),"NA")</f>
        <v>10.783101200000001</v>
      </c>
      <c r="E18">
        <f>IF(AND(ISNUMBER('CTs corrected'!F18)),('CTs corrected'!F18-'CTs corrected'!F$56),"NA")</f>
        <v>11.181602000000002</v>
      </c>
      <c r="F18">
        <f>IF(AND(ISNUMBER('CTs corrected'!G18)),('CTs corrected'!G18-'CTs corrected'!G$56),"NA")</f>
        <v>10.474375600000002</v>
      </c>
      <c r="G18">
        <f>IF(AND(ISNUMBER('CTs corrected'!H18)),('CTs corrected'!H18-'CTs corrected'!H$56),"NA")</f>
        <v>11.303241599999996</v>
      </c>
      <c r="H18">
        <f>IF(AND(ISNUMBER('CTs corrected'!I18)),('CTs corrected'!I18-'CTs corrected'!I$56),"NA")</f>
        <v>11.731306999999997</v>
      </c>
      <c r="I18">
        <f>IF(AND(ISNUMBER('CTs corrected'!J18)),('CTs corrected'!J18-'CTs corrected'!J$56),"NA")</f>
        <v>11.644026800000002</v>
      </c>
      <c r="J18">
        <f>IF(AND(ISNUMBER('CTs corrected'!K18)),('CTs corrected'!K18-'CTs corrected'!K$56),"NA")</f>
        <v>11.819519999999997</v>
      </c>
      <c r="K18">
        <f>IF(AND(ISNUMBER('CTs corrected'!L18)),('CTs corrected'!L18-'CTs corrected'!L$56),"NA")</f>
        <v>10.872904600000002</v>
      </c>
      <c r="L18">
        <f>IF(AND(ISNUMBER('CTs corrected'!M18)),('CTs corrected'!M18-'CTs corrected'!M$56),"NA")</f>
        <v>11.020934799999999</v>
      </c>
      <c r="M18">
        <f>IF(AND(ISNUMBER('CTs corrected'!N18)),('CTs corrected'!N18-'CTs corrected'!N$56),"NA")</f>
        <v>11.716997999999997</v>
      </c>
      <c r="N18">
        <f>IF(AND(ISNUMBER('CTs corrected'!O18)),('CTs corrected'!O18-'CTs corrected'!O$56),"NA")</f>
        <v>11.946960400000002</v>
      </c>
      <c r="O18">
        <f>IF(AND(ISNUMBER('CTs corrected'!P18)),('CTs corrected'!P18-'CTs corrected'!P$56),"NA")</f>
        <v>11.837001399999995</v>
      </c>
      <c r="P18">
        <f>IF(AND(ISNUMBER('CTs corrected'!Q18)),('CTs corrected'!Q18-'CTs corrected'!Q$56),"NA")</f>
        <v>12.215240999999999</v>
      </c>
    </row>
    <row r="19" spans="1:16" x14ac:dyDescent="0.2">
      <c r="A19" t="str">
        <f>'CTs corrected'!B19</f>
        <v>CXCR4</v>
      </c>
      <c r="B19">
        <f>IF(AND(ISNUMBER('CTs corrected'!C19)),('CTs corrected'!C19-'CTs corrected'!C$56),"NA")</f>
        <v>11.108355</v>
      </c>
      <c r="C19">
        <f>IF(AND(ISNUMBER('CTs corrected'!D19)),('CTs corrected'!D19-'CTs corrected'!D$56),"NA")</f>
        <v>12.6904018</v>
      </c>
      <c r="D19">
        <f>IF(AND(ISNUMBER('CTs corrected'!E19)),('CTs corrected'!E19-'CTs corrected'!E$56),"NA")</f>
        <v>9.6128642000000006</v>
      </c>
      <c r="E19">
        <f>IF(AND(ISNUMBER('CTs corrected'!F19)),('CTs corrected'!F19-'CTs corrected'!F$56),"NA")</f>
        <v>10.023439000000003</v>
      </c>
      <c r="F19">
        <f>IF(AND(ISNUMBER('CTs corrected'!G19)),('CTs corrected'!G19-'CTs corrected'!G$56),"NA")</f>
        <v>9.866184600000004</v>
      </c>
      <c r="G19">
        <f>IF(AND(ISNUMBER('CTs corrected'!H19)),('CTs corrected'!H19-'CTs corrected'!H$56),"NA")</f>
        <v>10.607162599999999</v>
      </c>
      <c r="H19">
        <f>IF(AND(ISNUMBER('CTs corrected'!I19)),('CTs corrected'!I19-'CTs corrected'!I$56),"NA")</f>
        <v>12.559750999999995</v>
      </c>
      <c r="I19">
        <f>IF(AND(ISNUMBER('CTs corrected'!J19)),('CTs corrected'!J19-'CTs corrected'!J$56),"NA")</f>
        <v>11.099871799999999</v>
      </c>
      <c r="J19">
        <f>IF(AND(ISNUMBER('CTs corrected'!K19)),('CTs corrected'!K19-'CTs corrected'!K$56),"NA")</f>
        <v>10.873716000000002</v>
      </c>
      <c r="K19">
        <f>IF(AND(ISNUMBER('CTs corrected'!L19)),('CTs corrected'!L19-'CTs corrected'!L$56),"NA")</f>
        <v>10.715710600000001</v>
      </c>
      <c r="L19">
        <f>IF(AND(ISNUMBER('CTs corrected'!M19)),('CTs corrected'!M19-'CTs corrected'!M$56),"NA")</f>
        <v>9.7623977999999987</v>
      </c>
      <c r="M19">
        <f>IF(AND(ISNUMBER('CTs corrected'!N19)),('CTs corrected'!N19-'CTs corrected'!N$56),"NA")</f>
        <v>11.546349999999997</v>
      </c>
      <c r="N19">
        <f>IF(AND(ISNUMBER('CTs corrected'!O19)),('CTs corrected'!O19-'CTs corrected'!O$56),"NA")</f>
        <v>11.295418399999996</v>
      </c>
      <c r="O19">
        <f>IF(AND(ISNUMBER('CTs corrected'!P19)),('CTs corrected'!P19-'CTs corrected'!P$56),"NA")</f>
        <v>11.830201399999996</v>
      </c>
      <c r="P19">
        <f>IF(AND(ISNUMBER('CTs corrected'!Q19)),('CTs corrected'!Q19-'CTs corrected'!Q$56),"NA")</f>
        <v>12.029795</v>
      </c>
    </row>
    <row r="20" spans="1:16" x14ac:dyDescent="0.2">
      <c r="A20" t="str">
        <f>'CTs corrected'!B20</f>
        <v>FOS</v>
      </c>
      <c r="B20">
        <f>IF(AND(ISNUMBER('CTs corrected'!C20)),('CTs corrected'!C20-'CTs corrected'!C$56),"NA")</f>
        <v>3.9237319999999976</v>
      </c>
      <c r="C20">
        <f>IF(AND(ISNUMBER('CTs corrected'!D20)),('CTs corrected'!D20-'CTs corrected'!D$56),"NA")</f>
        <v>5.1215887999999978</v>
      </c>
      <c r="D20">
        <f>IF(AND(ISNUMBER('CTs corrected'!E20)),('CTs corrected'!E20-'CTs corrected'!E$56),"NA")</f>
        <v>3.2844191999999985</v>
      </c>
      <c r="E20">
        <f>IF(AND(ISNUMBER('CTs corrected'!F20)),('CTs corrected'!F20-'CTs corrected'!F$56),"NA")</f>
        <v>3.907624000000002</v>
      </c>
      <c r="F20">
        <f>IF(AND(ISNUMBER('CTs corrected'!G20)),('CTs corrected'!G20-'CTs corrected'!G$56),"NA")</f>
        <v>3.5987766000000043</v>
      </c>
      <c r="G20">
        <f>IF(AND(ISNUMBER('CTs corrected'!H20)),('CTs corrected'!H20-'CTs corrected'!H$56),"NA")</f>
        <v>3.9133715999999978</v>
      </c>
      <c r="H20">
        <f>IF(AND(ISNUMBER('CTs corrected'!I20)),('CTs corrected'!I20-'CTs corrected'!I$56),"NA")</f>
        <v>5.7022689999999976</v>
      </c>
      <c r="I20">
        <f>IF(AND(ISNUMBER('CTs corrected'!J20)),('CTs corrected'!J20-'CTs corrected'!J$56),"NA")</f>
        <v>3.1522378000000018</v>
      </c>
      <c r="J20">
        <f>IF(AND(ISNUMBER('CTs corrected'!K20)),('CTs corrected'!K20-'CTs corrected'!K$56),"NA")</f>
        <v>3.3643350000000005</v>
      </c>
      <c r="K20">
        <f>IF(AND(ISNUMBER('CTs corrected'!L20)),('CTs corrected'!L20-'CTs corrected'!L$56),"NA")</f>
        <v>4.0015625999999997</v>
      </c>
      <c r="L20">
        <f>IF(AND(ISNUMBER('CTs corrected'!M20)),('CTs corrected'!M20-'CTs corrected'!M$56),"NA")</f>
        <v>2.579333799999997</v>
      </c>
      <c r="M20">
        <f>IF(AND(ISNUMBER('CTs corrected'!N20)),('CTs corrected'!N20-'CTs corrected'!N$56),"NA")</f>
        <v>4.0759349999999976</v>
      </c>
      <c r="N20">
        <f>IF(AND(ISNUMBER('CTs corrected'!O20)),('CTs corrected'!O20-'CTs corrected'!O$56),"NA")</f>
        <v>3.2035883999999974</v>
      </c>
      <c r="O20">
        <f>IF(AND(ISNUMBER('CTs corrected'!P20)),('CTs corrected'!P20-'CTs corrected'!P$56),"NA")</f>
        <v>3.2739613999999975</v>
      </c>
      <c r="P20">
        <f>IF(AND(ISNUMBER('CTs corrected'!Q20)),('CTs corrected'!Q20-'CTs corrected'!Q$56),"NA")</f>
        <v>5.2841950000000004</v>
      </c>
    </row>
    <row r="21" spans="1:16" x14ac:dyDescent="0.2">
      <c r="A21" t="str">
        <f>'CTs corrected'!B21</f>
        <v>IL10RB</v>
      </c>
      <c r="B21">
        <f>IF(AND(ISNUMBER('CTs corrected'!C21)),('CTs corrected'!C21-'CTs corrected'!C$56),"NA")</f>
        <v>7.1257629999999992</v>
      </c>
      <c r="C21">
        <f>IF(AND(ISNUMBER('CTs corrected'!D21)),('CTs corrected'!D21-'CTs corrected'!D$56),"NA")</f>
        <v>7.0505527999999984</v>
      </c>
      <c r="D21">
        <f>IF(AND(ISNUMBER('CTs corrected'!E21)),('CTs corrected'!E21-'CTs corrected'!E$56),"NA")</f>
        <v>6.5886141999999985</v>
      </c>
      <c r="E21">
        <f>IF(AND(ISNUMBER('CTs corrected'!F21)),('CTs corrected'!F21-'CTs corrected'!F$56),"NA")</f>
        <v>6.8621060000000007</v>
      </c>
      <c r="F21">
        <f>IF(AND(ISNUMBER('CTs corrected'!G21)),('CTs corrected'!G21-'CTs corrected'!G$56),"NA")</f>
        <v>7.3568826000000023</v>
      </c>
      <c r="G21">
        <f>IF(AND(ISNUMBER('CTs corrected'!H21)),('CTs corrected'!H21-'CTs corrected'!H$56),"NA")</f>
        <v>7.276146599999997</v>
      </c>
      <c r="H21">
        <f>IF(AND(ISNUMBER('CTs corrected'!I21)),('CTs corrected'!I21-'CTs corrected'!I$56),"NA")</f>
        <v>7.5892479999999978</v>
      </c>
      <c r="I21">
        <f>IF(AND(ISNUMBER('CTs corrected'!J21)),('CTs corrected'!J21-'CTs corrected'!J$56),"NA")</f>
        <v>6.1404868000000015</v>
      </c>
      <c r="J21">
        <f>IF(AND(ISNUMBER('CTs corrected'!K21)),('CTs corrected'!K21-'CTs corrected'!K$56),"NA")</f>
        <v>6.1508430000000018</v>
      </c>
      <c r="K21">
        <f>IF(AND(ISNUMBER('CTs corrected'!L21)),('CTs corrected'!L21-'CTs corrected'!L$56),"NA")</f>
        <v>7.074117600000001</v>
      </c>
      <c r="L21">
        <f>IF(AND(ISNUMBER('CTs corrected'!M21)),('CTs corrected'!M21-'CTs corrected'!M$56),"NA")</f>
        <v>6.3845887999999995</v>
      </c>
      <c r="M21">
        <f>IF(AND(ISNUMBER('CTs corrected'!N21)),('CTs corrected'!N21-'CTs corrected'!N$56),"NA")</f>
        <v>6.839897999999998</v>
      </c>
      <c r="N21">
        <f>IF(AND(ISNUMBER('CTs corrected'!O21)),('CTs corrected'!O21-'CTs corrected'!O$56),"NA")</f>
        <v>6.9923483999999974</v>
      </c>
      <c r="O21">
        <f>IF(AND(ISNUMBER('CTs corrected'!P21)),('CTs corrected'!P21-'CTs corrected'!P$56),"NA")</f>
        <v>6.342253399999997</v>
      </c>
      <c r="P21">
        <f>IF(AND(ISNUMBER('CTs corrected'!Q21)),('CTs corrected'!Q21-'CTs corrected'!Q$56),"NA")</f>
        <v>6.8970280000000024</v>
      </c>
    </row>
    <row r="22" spans="1:16" x14ac:dyDescent="0.2">
      <c r="A22" t="str">
        <f>'CTs corrected'!B22</f>
        <v>IL15</v>
      </c>
      <c r="B22">
        <f>IF(AND(ISNUMBER('CTs corrected'!C22)),('CTs corrected'!C22-'CTs corrected'!C$56),"NA")</f>
        <v>9.190923999999999</v>
      </c>
      <c r="C22">
        <f>IF(AND(ISNUMBER('CTs corrected'!D22)),('CTs corrected'!D22-'CTs corrected'!D$56),"NA")</f>
        <v>8.7950187999999976</v>
      </c>
      <c r="D22">
        <f>IF(AND(ISNUMBER('CTs corrected'!E22)),('CTs corrected'!E22-'CTs corrected'!E$56),"NA")</f>
        <v>8.8022752000000004</v>
      </c>
      <c r="E22">
        <f>IF(AND(ISNUMBER('CTs corrected'!F22)),('CTs corrected'!F22-'CTs corrected'!F$56),"NA")</f>
        <v>8.6033930000000005</v>
      </c>
      <c r="F22">
        <f>IF(AND(ISNUMBER('CTs corrected'!G22)),('CTs corrected'!G22-'CTs corrected'!G$56),"NA")</f>
        <v>8.647198600000003</v>
      </c>
      <c r="G22">
        <f>IF(AND(ISNUMBER('CTs corrected'!H22)),('CTs corrected'!H22-'CTs corrected'!H$56),"NA")</f>
        <v>8.3207205999999978</v>
      </c>
      <c r="H22">
        <f>IF(AND(ISNUMBER('CTs corrected'!I22)),('CTs corrected'!I22-'CTs corrected'!I$56),"NA")</f>
        <v>8.7041729999999973</v>
      </c>
      <c r="I22">
        <f>IF(AND(ISNUMBER('CTs corrected'!J22)),('CTs corrected'!J22-'CTs corrected'!J$56),"NA")</f>
        <v>8.1139728000000026</v>
      </c>
      <c r="J22">
        <f>IF(AND(ISNUMBER('CTs corrected'!K22)),('CTs corrected'!K22-'CTs corrected'!K$56),"NA")</f>
        <v>8.1715370000000007</v>
      </c>
      <c r="K22">
        <f>IF(AND(ISNUMBER('CTs corrected'!L22)),('CTs corrected'!L22-'CTs corrected'!L$56),"NA")</f>
        <v>8.6460776000000017</v>
      </c>
      <c r="L22">
        <f>IF(AND(ISNUMBER('CTs corrected'!M22)),('CTs corrected'!M22-'CTs corrected'!M$56),"NA")</f>
        <v>8.2512697999999993</v>
      </c>
      <c r="M22">
        <f>IF(AND(ISNUMBER('CTs corrected'!N22)),('CTs corrected'!N22-'CTs corrected'!N$56),"NA")</f>
        <v>8.0681419999999981</v>
      </c>
      <c r="N22">
        <f>IF(AND(ISNUMBER('CTs corrected'!O22)),('CTs corrected'!O22-'CTs corrected'!O$56),"NA")</f>
        <v>8.8143543999999991</v>
      </c>
      <c r="O22">
        <f>IF(AND(ISNUMBER('CTs corrected'!P22)),('CTs corrected'!P22-'CTs corrected'!P$56),"NA")</f>
        <v>7.9743793999999966</v>
      </c>
      <c r="P22">
        <f>IF(AND(ISNUMBER('CTs corrected'!Q22)),('CTs corrected'!Q22-'CTs corrected'!Q$56),"NA")</f>
        <v>8.298332000000002</v>
      </c>
    </row>
    <row r="23" spans="1:16" x14ac:dyDescent="0.2">
      <c r="A23" t="str">
        <f>'CTs corrected'!B23</f>
        <v>IL18</v>
      </c>
      <c r="B23">
        <f>IF(AND(ISNUMBER('CTs corrected'!C23)),('CTs corrected'!C23-'CTs corrected'!C$56),"NA")</f>
        <v>4.6573619999999991</v>
      </c>
      <c r="C23">
        <f>IF(AND(ISNUMBER('CTs corrected'!D23)),('CTs corrected'!D23-'CTs corrected'!D$56),"NA")</f>
        <v>4.5761167999999977</v>
      </c>
      <c r="D23">
        <f>IF(AND(ISNUMBER('CTs corrected'!E23)),('CTs corrected'!E23-'CTs corrected'!E$56),"NA")</f>
        <v>4.1345141999999981</v>
      </c>
      <c r="E23">
        <f>IF(AND(ISNUMBER('CTs corrected'!F23)),('CTs corrected'!F23-'CTs corrected'!F$56),"NA")</f>
        <v>4.0986450000000012</v>
      </c>
      <c r="F23">
        <f>IF(AND(ISNUMBER('CTs corrected'!G23)),('CTs corrected'!G23-'CTs corrected'!G$56),"NA")</f>
        <v>4.3113776000000037</v>
      </c>
      <c r="G23">
        <f>IF(AND(ISNUMBER('CTs corrected'!H23)),('CTs corrected'!H23-'CTs corrected'!H$56),"NA")</f>
        <v>4.1332245999999984</v>
      </c>
      <c r="H23">
        <f>IF(AND(ISNUMBER('CTs corrected'!I23)),('CTs corrected'!I23-'CTs corrected'!I$56),"NA")</f>
        <v>4.6303779999999968</v>
      </c>
      <c r="I23">
        <f>IF(AND(ISNUMBER('CTs corrected'!J23)),('CTs corrected'!J23-'CTs corrected'!J$56),"NA")</f>
        <v>4.7284938000000025</v>
      </c>
      <c r="J23">
        <f>IF(AND(ISNUMBER('CTs corrected'!K23)),('CTs corrected'!K23-'CTs corrected'!K$56),"NA")</f>
        <v>4.7052410000000009</v>
      </c>
      <c r="K23">
        <f>IF(AND(ISNUMBER('CTs corrected'!L23)),('CTs corrected'!L23-'CTs corrected'!L$56),"NA")</f>
        <v>5.2726906000000007</v>
      </c>
      <c r="L23">
        <f>IF(AND(ISNUMBER('CTs corrected'!M23)),('CTs corrected'!M23-'CTs corrected'!M$56),"NA")</f>
        <v>4.8995058</v>
      </c>
      <c r="M23">
        <f>IF(AND(ISNUMBER('CTs corrected'!N23)),('CTs corrected'!N23-'CTs corrected'!N$56),"NA")</f>
        <v>4.6768549999999998</v>
      </c>
      <c r="N23">
        <f>IF(AND(ISNUMBER('CTs corrected'!O23)),('CTs corrected'!O23-'CTs corrected'!O$56),"NA")</f>
        <v>5.1020483999999975</v>
      </c>
      <c r="O23">
        <f>IF(AND(ISNUMBER('CTs corrected'!P23)),('CTs corrected'!P23-'CTs corrected'!P$56),"NA")</f>
        <v>4.2549253999999976</v>
      </c>
      <c r="P23">
        <f>IF(AND(ISNUMBER('CTs corrected'!Q23)),('CTs corrected'!Q23-'CTs corrected'!Q$56),"NA")</f>
        <v>4.5044789999999999</v>
      </c>
    </row>
    <row r="24" spans="1:16" x14ac:dyDescent="0.2">
      <c r="A24" t="str">
        <f>'CTs corrected'!B24</f>
        <v>IL1A</v>
      </c>
      <c r="B24">
        <f>IF(AND(ISNUMBER('CTs corrected'!C24)),('CTs corrected'!C24-'CTs corrected'!C$56),"NA")</f>
        <v>0.91641499999999709</v>
      </c>
      <c r="C24">
        <f>IF(AND(ISNUMBER('CTs corrected'!D24)),('CTs corrected'!D24-'CTs corrected'!D$56),"NA")</f>
        <v>0.70925879999999708</v>
      </c>
      <c r="D24">
        <f>IF(AND(ISNUMBER('CTs corrected'!E24)),('CTs corrected'!E24-'CTs corrected'!E$56),"NA")</f>
        <v>0.7735202000000001</v>
      </c>
      <c r="E24">
        <f>IF(AND(ISNUMBER('CTs corrected'!F24)),('CTs corrected'!F24-'CTs corrected'!F$56),"NA")</f>
        <v>0.39993200000000328</v>
      </c>
      <c r="F24">
        <f>IF(AND(ISNUMBER('CTs corrected'!G24)),('CTs corrected'!G24-'CTs corrected'!G$56),"NA")</f>
        <v>0.10111260000000399</v>
      </c>
      <c r="G24">
        <f>IF(AND(ISNUMBER('CTs corrected'!H24)),('CTs corrected'!H24-'CTs corrected'!H$56),"NA")</f>
        <v>0.20896459999999806</v>
      </c>
      <c r="H24">
        <f>IF(AND(ISNUMBER('CTs corrected'!I24)),('CTs corrected'!I24-'CTs corrected'!I$56),"NA")</f>
        <v>0.36355899999999863</v>
      </c>
      <c r="I24">
        <f>IF(AND(ISNUMBER('CTs corrected'!J24)),('CTs corrected'!J24-'CTs corrected'!J$56),"NA")</f>
        <v>1.0858868000000008</v>
      </c>
      <c r="J24">
        <f>IF(AND(ISNUMBER('CTs corrected'!K24)),('CTs corrected'!K24-'CTs corrected'!K$56),"NA")</f>
        <v>0.77463699999999847</v>
      </c>
      <c r="K24">
        <f>IF(AND(ISNUMBER('CTs corrected'!L24)),('CTs corrected'!L24-'CTs corrected'!L$56),"NA")</f>
        <v>1.0121946000000008</v>
      </c>
      <c r="L24">
        <f>IF(AND(ISNUMBER('CTs corrected'!M24)),('CTs corrected'!M24-'CTs corrected'!M$56),"NA")</f>
        <v>1.4649517999999979</v>
      </c>
      <c r="M24">
        <f>IF(AND(ISNUMBER('CTs corrected'!N24)),('CTs corrected'!N24-'CTs corrected'!N$56),"NA")</f>
        <v>0.44777099999999947</v>
      </c>
      <c r="N24">
        <f>IF(AND(ISNUMBER('CTs corrected'!O24)),('CTs corrected'!O24-'CTs corrected'!O$56),"NA")</f>
        <v>1.0682523999999987</v>
      </c>
      <c r="O24">
        <f>IF(AND(ISNUMBER('CTs corrected'!P24)),('CTs corrected'!P24-'CTs corrected'!P$56),"NA")</f>
        <v>0.29104139999999745</v>
      </c>
      <c r="P24">
        <f>IF(AND(ISNUMBER('CTs corrected'!Q24)),('CTs corrected'!Q24-'CTs corrected'!Q$56),"NA")</f>
        <v>6.159500000000051E-2</v>
      </c>
    </row>
    <row r="25" spans="1:16" x14ac:dyDescent="0.2">
      <c r="A25" t="str">
        <f>'CTs corrected'!B25</f>
        <v>IL1B</v>
      </c>
      <c r="B25">
        <f>IF(AND(ISNUMBER('CTs corrected'!C25)),('CTs corrected'!C25-'CTs corrected'!C$56),"NA")</f>
        <v>0.38327199999999806</v>
      </c>
      <c r="C25">
        <f>IF(AND(ISNUMBER('CTs corrected'!D25)),('CTs corrected'!D25-'CTs corrected'!D$56),"NA")</f>
        <v>9.0454799999996283E-2</v>
      </c>
      <c r="D25">
        <f>IF(AND(ISNUMBER('CTs corrected'!E25)),('CTs corrected'!E25-'CTs corrected'!E$56),"NA")</f>
        <v>0.26995120000000128</v>
      </c>
      <c r="E25">
        <f>IF(AND(ISNUMBER('CTs corrected'!F25)),('CTs corrected'!F25-'CTs corrected'!F$56),"NA")</f>
        <v>0.23939800000000133</v>
      </c>
      <c r="F25">
        <f>IF(AND(ISNUMBER('CTs corrected'!G25)),('CTs corrected'!G25-'CTs corrected'!G$56),"NA")</f>
        <v>-4.2963999999976465E-3</v>
      </c>
      <c r="G25">
        <f>IF(AND(ISNUMBER('CTs corrected'!H25)),('CTs corrected'!H25-'CTs corrected'!H$56),"NA")</f>
        <v>-3.8048400000000981E-2</v>
      </c>
      <c r="H25">
        <f>IF(AND(ISNUMBER('CTs corrected'!I25)),('CTs corrected'!I25-'CTs corrected'!I$56),"NA")</f>
        <v>0.44882899999999992</v>
      </c>
      <c r="I25">
        <f>IF(AND(ISNUMBER('CTs corrected'!J25)),('CTs corrected'!J25-'CTs corrected'!J$56),"NA")</f>
        <v>0.28737579999999951</v>
      </c>
      <c r="J25">
        <f>IF(AND(ISNUMBER('CTs corrected'!K25)),('CTs corrected'!K25-'CTs corrected'!K$56),"NA")</f>
        <v>0.34408099999999919</v>
      </c>
      <c r="K25">
        <f>IF(AND(ISNUMBER('CTs corrected'!L25)),('CTs corrected'!L25-'CTs corrected'!L$56),"NA")</f>
        <v>-0.21131240000000062</v>
      </c>
      <c r="L25">
        <f>IF(AND(ISNUMBER('CTs corrected'!M25)),('CTs corrected'!M25-'CTs corrected'!M$56),"NA")</f>
        <v>0.45914080000000013</v>
      </c>
      <c r="M25">
        <f>IF(AND(ISNUMBER('CTs corrected'!N25)),('CTs corrected'!N25-'CTs corrected'!N$56),"NA")</f>
        <v>-0.31013300000000044</v>
      </c>
      <c r="N25">
        <f>IF(AND(ISNUMBER('CTs corrected'!O25)),('CTs corrected'!O25-'CTs corrected'!O$56),"NA")</f>
        <v>0.20604539999999716</v>
      </c>
      <c r="O25">
        <f>IF(AND(ISNUMBER('CTs corrected'!P25)),('CTs corrected'!P25-'CTs corrected'!P$56),"NA")</f>
        <v>-0.12009360000000413</v>
      </c>
      <c r="P25">
        <f>IF(AND(ISNUMBER('CTs corrected'!Q25)),('CTs corrected'!Q25-'CTs corrected'!Q$56),"NA")</f>
        <v>2.7371000000002255E-2</v>
      </c>
    </row>
    <row r="26" spans="1:16" x14ac:dyDescent="0.2">
      <c r="A26" t="str">
        <f>'CTs corrected'!B26</f>
        <v>IL1R1</v>
      </c>
      <c r="B26">
        <f>IF(AND(ISNUMBER('CTs corrected'!C26)),('CTs corrected'!C26-'CTs corrected'!C$56),"NA")</f>
        <v>6.4615539999999996</v>
      </c>
      <c r="C26">
        <f>IF(AND(ISNUMBER('CTs corrected'!D26)),('CTs corrected'!D26-'CTs corrected'!D$56),"NA")</f>
        <v>6.3905247999999979</v>
      </c>
      <c r="D26">
        <f>IF(AND(ISNUMBER('CTs corrected'!E26)),('CTs corrected'!E26-'CTs corrected'!E$56),"NA")</f>
        <v>5.8509911999999993</v>
      </c>
      <c r="E26">
        <f>IF(AND(ISNUMBER('CTs corrected'!F26)),('CTs corrected'!F26-'CTs corrected'!F$56),"NA")</f>
        <v>5.8631870000000035</v>
      </c>
      <c r="F26">
        <f>IF(AND(ISNUMBER('CTs corrected'!G26)),('CTs corrected'!G26-'CTs corrected'!G$56),"NA")</f>
        <v>6.1558136000000019</v>
      </c>
      <c r="G26">
        <f>IF(AND(ISNUMBER('CTs corrected'!H26)),('CTs corrected'!H26-'CTs corrected'!H$56),"NA")</f>
        <v>5.9430865999999973</v>
      </c>
      <c r="H26">
        <f>IF(AND(ISNUMBER('CTs corrected'!I26)),('CTs corrected'!I26-'CTs corrected'!I$56),"NA")</f>
        <v>6.4135959999999983</v>
      </c>
      <c r="I26">
        <f>IF(AND(ISNUMBER('CTs corrected'!J26)),('CTs corrected'!J26-'CTs corrected'!J$56),"NA")</f>
        <v>6.7324687999999995</v>
      </c>
      <c r="J26">
        <f>IF(AND(ISNUMBER('CTs corrected'!K26)),('CTs corrected'!K26-'CTs corrected'!K$56),"NA")</f>
        <v>6.6411030000000011</v>
      </c>
      <c r="K26">
        <f>IF(AND(ISNUMBER('CTs corrected'!L26)),('CTs corrected'!L26-'CTs corrected'!L$56),"NA")</f>
        <v>7.1998016000000007</v>
      </c>
      <c r="L26">
        <f>IF(AND(ISNUMBER('CTs corrected'!M26)),('CTs corrected'!M26-'CTs corrected'!M$56),"NA")</f>
        <v>6.5250427999999978</v>
      </c>
      <c r="M26">
        <f>IF(AND(ISNUMBER('CTs corrected'!N26)),('CTs corrected'!N26-'CTs corrected'!N$56),"NA")</f>
        <v>7.0989879999999985</v>
      </c>
      <c r="N26">
        <f>IF(AND(ISNUMBER('CTs corrected'!O26)),('CTs corrected'!O26-'CTs corrected'!O$56),"NA")</f>
        <v>7.1660784</v>
      </c>
      <c r="O26">
        <f>IF(AND(ISNUMBER('CTs corrected'!P26)),('CTs corrected'!P26-'CTs corrected'!P$56),"NA")</f>
        <v>7.1859113999999984</v>
      </c>
      <c r="P26">
        <f>IF(AND(ISNUMBER('CTs corrected'!Q26)),('CTs corrected'!Q26-'CTs corrected'!Q$56),"NA")</f>
        <v>6.8320150000000019</v>
      </c>
    </row>
    <row r="27" spans="1:16" x14ac:dyDescent="0.2">
      <c r="A27" t="str">
        <f>'CTs corrected'!B27</f>
        <v>IL1RAP</v>
      </c>
      <c r="B27">
        <f>IF(AND(ISNUMBER('CTs corrected'!C27)),('CTs corrected'!C27-'CTs corrected'!C$56),"NA")</f>
        <v>4.470682</v>
      </c>
      <c r="C27">
        <f>IF(AND(ISNUMBER('CTs corrected'!D27)),('CTs corrected'!D27-'CTs corrected'!D$56),"NA")</f>
        <v>4.2253387999999994</v>
      </c>
      <c r="D27">
        <f>IF(AND(ISNUMBER('CTs corrected'!E27)),('CTs corrected'!E27-'CTs corrected'!E$56),"NA")</f>
        <v>4.9976681999999997</v>
      </c>
      <c r="E27">
        <f>IF(AND(ISNUMBER('CTs corrected'!F27)),('CTs corrected'!F27-'CTs corrected'!F$56),"NA")</f>
        <v>5.0859000000000023</v>
      </c>
      <c r="F27">
        <f>IF(AND(ISNUMBER('CTs corrected'!G27)),('CTs corrected'!G27-'CTs corrected'!G$56),"NA")</f>
        <v>5.6426586000000043</v>
      </c>
      <c r="G27">
        <f>IF(AND(ISNUMBER('CTs corrected'!H27)),('CTs corrected'!H27-'CTs corrected'!H$56),"NA")</f>
        <v>5.311921599999998</v>
      </c>
      <c r="H27">
        <f>IF(AND(ISNUMBER('CTs corrected'!I27)),('CTs corrected'!I27-'CTs corrected'!I$56),"NA")</f>
        <v>4.7259809999999973</v>
      </c>
      <c r="I27">
        <f>IF(AND(ISNUMBER('CTs corrected'!J27)),('CTs corrected'!J27-'CTs corrected'!J$56),"NA")</f>
        <v>4.8800577999999994</v>
      </c>
      <c r="J27">
        <f>IF(AND(ISNUMBER('CTs corrected'!K27)),('CTs corrected'!K27-'CTs corrected'!K$56),"NA")</f>
        <v>4.9102829999999997</v>
      </c>
      <c r="K27">
        <f>IF(AND(ISNUMBER('CTs corrected'!L27)),('CTs corrected'!L27-'CTs corrected'!L$56),"NA")</f>
        <v>6.579392600000002</v>
      </c>
      <c r="L27">
        <f>IF(AND(ISNUMBER('CTs corrected'!M27)),('CTs corrected'!M27-'CTs corrected'!M$56),"NA")</f>
        <v>4.9976747999999986</v>
      </c>
      <c r="M27">
        <f>IF(AND(ISNUMBER('CTs corrected'!N27)),('CTs corrected'!N27-'CTs corrected'!N$56),"NA")</f>
        <v>4.9318779999999975</v>
      </c>
      <c r="N27">
        <f>IF(AND(ISNUMBER('CTs corrected'!O27)),('CTs corrected'!O27-'CTs corrected'!O$56),"NA")</f>
        <v>5.3098683999999992</v>
      </c>
      <c r="O27">
        <f>IF(AND(ISNUMBER('CTs corrected'!P27)),('CTs corrected'!P27-'CTs corrected'!P$56),"NA")</f>
        <v>4.8544563999999966</v>
      </c>
      <c r="P27">
        <f>IF(AND(ISNUMBER('CTs corrected'!Q27)),('CTs corrected'!Q27-'CTs corrected'!Q$56),"NA")</f>
        <v>5.716152000000001</v>
      </c>
    </row>
    <row r="28" spans="1:16" x14ac:dyDescent="0.2">
      <c r="A28" t="str">
        <f>'CTs corrected'!B28</f>
        <v>IL1RN</v>
      </c>
      <c r="B28">
        <f>IF(AND(ISNUMBER('CTs corrected'!C28)),('CTs corrected'!C28-'CTs corrected'!C$56),"NA")</f>
        <v>0.64288899999999671</v>
      </c>
      <c r="C28">
        <f>IF(AND(ISNUMBER('CTs corrected'!D28)),('CTs corrected'!D28-'CTs corrected'!D$56),"NA")</f>
        <v>0.93684579999999684</v>
      </c>
      <c r="D28">
        <f>IF(AND(ISNUMBER('CTs corrected'!E28)),('CTs corrected'!E28-'CTs corrected'!E$56),"NA")</f>
        <v>0.19898720000000125</v>
      </c>
      <c r="E28">
        <f>IF(AND(ISNUMBER('CTs corrected'!F28)),('CTs corrected'!F28-'CTs corrected'!F$56),"NA")</f>
        <v>0.15736300000000014</v>
      </c>
      <c r="F28">
        <f>IF(AND(ISNUMBER('CTs corrected'!G28)),('CTs corrected'!G28-'CTs corrected'!G$56),"NA")</f>
        <v>9.5062600000002107E-2</v>
      </c>
      <c r="G28">
        <f>IF(AND(ISNUMBER('CTs corrected'!H28)),('CTs corrected'!H28-'CTs corrected'!H$56),"NA")</f>
        <v>0.20063159999999769</v>
      </c>
      <c r="H28">
        <f>IF(AND(ISNUMBER('CTs corrected'!I28)),('CTs corrected'!I28-'CTs corrected'!I$56),"NA")</f>
        <v>1.0247469999999979</v>
      </c>
      <c r="I28">
        <f>IF(AND(ISNUMBER('CTs corrected'!J28)),('CTs corrected'!J28-'CTs corrected'!J$56),"NA")</f>
        <v>0.24548479999999984</v>
      </c>
      <c r="J28">
        <f>IF(AND(ISNUMBER('CTs corrected'!K28)),('CTs corrected'!K28-'CTs corrected'!K$56),"NA")</f>
        <v>0.1843350000000008</v>
      </c>
      <c r="K28">
        <f>IF(AND(ISNUMBER('CTs corrected'!L28)),('CTs corrected'!L28-'CTs corrected'!L$56),"NA")</f>
        <v>9.4817599999998947E-2</v>
      </c>
      <c r="L28">
        <f>IF(AND(ISNUMBER('CTs corrected'!M28)),('CTs corrected'!M28-'CTs corrected'!M$56),"NA")</f>
        <v>-0.11431120000000305</v>
      </c>
      <c r="M28">
        <f>IF(AND(ISNUMBER('CTs corrected'!N28)),('CTs corrected'!N28-'CTs corrected'!N$56),"NA")</f>
        <v>0.74325599999999881</v>
      </c>
      <c r="N28">
        <f>IF(AND(ISNUMBER('CTs corrected'!O28)),('CTs corrected'!O28-'CTs corrected'!O$56),"NA")</f>
        <v>0.81653439999999833</v>
      </c>
      <c r="O28">
        <f>IF(AND(ISNUMBER('CTs corrected'!P28)),('CTs corrected'!P28-'CTs corrected'!P$56),"NA")</f>
        <v>0.90243139999999755</v>
      </c>
      <c r="P28">
        <f>IF(AND(ISNUMBER('CTs corrected'!Q28)),('CTs corrected'!Q28-'CTs corrected'!Q$56),"NA")</f>
        <v>0.70466300000000004</v>
      </c>
    </row>
    <row r="29" spans="1:16" x14ac:dyDescent="0.2">
      <c r="A29" t="str">
        <f>'CTs corrected'!B29</f>
        <v>IL23A</v>
      </c>
      <c r="B29">
        <f>IF(AND(ISNUMBER('CTs corrected'!C29)),('CTs corrected'!C29-'CTs corrected'!C$56),"NA")</f>
        <v>7.792031999999999</v>
      </c>
      <c r="C29">
        <f>IF(AND(ISNUMBER('CTs corrected'!D29)),('CTs corrected'!D29-'CTs corrected'!D$56),"NA")</f>
        <v>7.9440367999999992</v>
      </c>
      <c r="D29">
        <f>IF(AND(ISNUMBER('CTs corrected'!E29)),('CTs corrected'!E29-'CTs corrected'!E$56),"NA")</f>
        <v>7.2230841999999988</v>
      </c>
      <c r="E29">
        <f>IF(AND(ISNUMBER('CTs corrected'!F29)),('CTs corrected'!F29-'CTs corrected'!F$56),"NA")</f>
        <v>7.2161950000000026</v>
      </c>
      <c r="F29">
        <f>IF(AND(ISNUMBER('CTs corrected'!G29)),('CTs corrected'!G29-'CTs corrected'!G$56),"NA")</f>
        <v>6.1738556000000031</v>
      </c>
      <c r="G29">
        <f>IF(AND(ISNUMBER('CTs corrected'!H29)),('CTs corrected'!H29-'CTs corrected'!H$56),"NA")</f>
        <v>6.2912596000000001</v>
      </c>
      <c r="H29">
        <f>IF(AND(ISNUMBER('CTs corrected'!I29)),('CTs corrected'!I29-'CTs corrected'!I$56),"NA")</f>
        <v>6.7282719999999969</v>
      </c>
      <c r="I29">
        <f>IF(AND(ISNUMBER('CTs corrected'!J29)),('CTs corrected'!J29-'CTs corrected'!J$56),"NA")</f>
        <v>7.7352477999999998</v>
      </c>
      <c r="J29">
        <f>IF(AND(ISNUMBER('CTs corrected'!K29)),('CTs corrected'!K29-'CTs corrected'!K$56),"NA")</f>
        <v>8.0604760000000013</v>
      </c>
      <c r="K29">
        <f>IF(AND(ISNUMBER('CTs corrected'!L29)),('CTs corrected'!L29-'CTs corrected'!L$56),"NA")</f>
        <v>6.4268615999999987</v>
      </c>
      <c r="L29">
        <f>IF(AND(ISNUMBER('CTs corrected'!M29)),('CTs corrected'!M29-'CTs corrected'!M$56),"NA")</f>
        <v>7.7462767999999969</v>
      </c>
      <c r="M29">
        <f>IF(AND(ISNUMBER('CTs corrected'!N29)),('CTs corrected'!N29-'CTs corrected'!N$56),"NA")</f>
        <v>7.0054639999999999</v>
      </c>
      <c r="N29">
        <f>IF(AND(ISNUMBER('CTs corrected'!O29)),('CTs corrected'!O29-'CTs corrected'!O$56),"NA")</f>
        <v>7.1896863999999994</v>
      </c>
      <c r="O29">
        <f>IF(AND(ISNUMBER('CTs corrected'!P29)),('CTs corrected'!P29-'CTs corrected'!P$56),"NA")</f>
        <v>7.4700613999999987</v>
      </c>
      <c r="P29">
        <f>IF(AND(ISNUMBER('CTs corrected'!Q29)),('CTs corrected'!Q29-'CTs corrected'!Q$56),"NA")</f>
        <v>6.6018490000000014</v>
      </c>
    </row>
    <row r="30" spans="1:16" x14ac:dyDescent="0.2">
      <c r="A30" t="str">
        <f>'CTs corrected'!B30</f>
        <v>IL6</v>
      </c>
      <c r="B30">
        <f>IF(AND(ISNUMBER('CTs corrected'!C30)),('CTs corrected'!C30-'CTs corrected'!C$56),"NA")</f>
        <v>4.3561719999999973</v>
      </c>
      <c r="C30">
        <f>IF(AND(ISNUMBER('CTs corrected'!D30)),('CTs corrected'!D30-'CTs corrected'!D$56),"NA")</f>
        <v>4.2778397999999989</v>
      </c>
      <c r="D30">
        <f>IF(AND(ISNUMBER('CTs corrected'!E30)),('CTs corrected'!E30-'CTs corrected'!E$56),"NA")</f>
        <v>4.2412612000000003</v>
      </c>
      <c r="E30">
        <f>IF(AND(ISNUMBER('CTs corrected'!F30)),('CTs corrected'!F30-'CTs corrected'!F$56),"NA")</f>
        <v>4.0749920000000017</v>
      </c>
      <c r="F30">
        <f>IF(AND(ISNUMBER('CTs corrected'!G30)),('CTs corrected'!G30-'CTs corrected'!G$56),"NA")</f>
        <v>3.5512986000000026</v>
      </c>
      <c r="G30">
        <f>IF(AND(ISNUMBER('CTs corrected'!H30)),('CTs corrected'!H30-'CTs corrected'!H$56),"NA")</f>
        <v>3.489032599999998</v>
      </c>
      <c r="H30">
        <f>IF(AND(ISNUMBER('CTs corrected'!I30)),('CTs corrected'!I30-'CTs corrected'!I$56),"NA")</f>
        <v>4.6779639999999993</v>
      </c>
      <c r="I30">
        <f>IF(AND(ISNUMBER('CTs corrected'!J30)),('CTs corrected'!J30-'CTs corrected'!J$56),"NA")</f>
        <v>2.663714800000001</v>
      </c>
      <c r="J30">
        <f>IF(AND(ISNUMBER('CTs corrected'!K30)),('CTs corrected'!K30-'CTs corrected'!K$56),"NA")</f>
        <v>2.8267319999999998</v>
      </c>
      <c r="K30">
        <f>IF(AND(ISNUMBER('CTs corrected'!L30)),('CTs corrected'!L30-'CTs corrected'!L$56),"NA")</f>
        <v>1.2221516000000001</v>
      </c>
      <c r="L30">
        <f>IF(AND(ISNUMBER('CTs corrected'!M30)),('CTs corrected'!M30-'CTs corrected'!M$56),"NA")</f>
        <v>2.4489857999999991</v>
      </c>
      <c r="M30">
        <f>IF(AND(ISNUMBER('CTs corrected'!N30)),('CTs corrected'!N30-'CTs corrected'!N$56),"NA")</f>
        <v>2.4985379999999999</v>
      </c>
      <c r="N30">
        <f>IF(AND(ISNUMBER('CTs corrected'!O30)),('CTs corrected'!O30-'CTs corrected'!O$56),"NA")</f>
        <v>3.2196903999999975</v>
      </c>
      <c r="O30">
        <f>IF(AND(ISNUMBER('CTs corrected'!P30)),('CTs corrected'!P30-'CTs corrected'!P$56),"NA")</f>
        <v>2.4449143999999983</v>
      </c>
      <c r="P30">
        <f>IF(AND(ISNUMBER('CTs corrected'!Q30)),('CTs corrected'!Q30-'CTs corrected'!Q$56),"NA")</f>
        <v>1.4142019999999995</v>
      </c>
    </row>
    <row r="31" spans="1:16" x14ac:dyDescent="0.2">
      <c r="A31" t="str">
        <f>'CTs corrected'!B31</f>
        <v>IL6R</v>
      </c>
      <c r="B31">
        <f>IF(AND(ISNUMBER('CTs corrected'!C31)),('CTs corrected'!C31-'CTs corrected'!C$56),"NA")</f>
        <v>5.6396969999999982</v>
      </c>
      <c r="C31">
        <f>IF(AND(ISNUMBER('CTs corrected'!D31)),('CTs corrected'!D31-'CTs corrected'!D$56),"NA")</f>
        <v>5.929494799999997</v>
      </c>
      <c r="D31">
        <f>IF(AND(ISNUMBER('CTs corrected'!E31)),('CTs corrected'!E31-'CTs corrected'!E$56),"NA")</f>
        <v>5.2532411999999979</v>
      </c>
      <c r="E31">
        <f>IF(AND(ISNUMBER('CTs corrected'!F31)),('CTs corrected'!F31-'CTs corrected'!F$56),"NA")</f>
        <v>5.4445890000000006</v>
      </c>
      <c r="F31">
        <f>IF(AND(ISNUMBER('CTs corrected'!G31)),('CTs corrected'!G31-'CTs corrected'!G$56),"NA")</f>
        <v>5.7188176000000013</v>
      </c>
      <c r="G31">
        <f>IF(AND(ISNUMBER('CTs corrected'!H31)),('CTs corrected'!H31-'CTs corrected'!H$56),"NA")</f>
        <v>5.9119016000000002</v>
      </c>
      <c r="H31">
        <f>IF(AND(ISNUMBER('CTs corrected'!I31)),('CTs corrected'!I31-'CTs corrected'!I$56),"NA")</f>
        <v>5.7859920000000002</v>
      </c>
      <c r="I31">
        <f>IF(AND(ISNUMBER('CTs corrected'!J31)),('CTs corrected'!J31-'CTs corrected'!J$56),"NA")</f>
        <v>5.3924228000000021</v>
      </c>
      <c r="J31">
        <f>IF(AND(ISNUMBER('CTs corrected'!K31)),('CTs corrected'!K31-'CTs corrected'!K$56),"NA")</f>
        <v>5.4947580000000009</v>
      </c>
      <c r="K31">
        <f>IF(AND(ISNUMBER('CTs corrected'!L31)),('CTs corrected'!L31-'CTs corrected'!L$56),"NA")</f>
        <v>5.8303016000000021</v>
      </c>
      <c r="L31">
        <f>IF(AND(ISNUMBER('CTs corrected'!M31)),('CTs corrected'!M31-'CTs corrected'!M$56),"NA")</f>
        <v>5.2474747999999991</v>
      </c>
      <c r="M31">
        <f>IF(AND(ISNUMBER('CTs corrected'!N31)),('CTs corrected'!N31-'CTs corrected'!N$56),"NA")</f>
        <v>6.2019159999999971</v>
      </c>
      <c r="N31">
        <f>IF(AND(ISNUMBER('CTs corrected'!O31)),('CTs corrected'!O31-'CTs corrected'!O$56),"NA")</f>
        <v>6.2432844000000003</v>
      </c>
      <c r="O31">
        <f>IF(AND(ISNUMBER('CTs corrected'!P31)),('CTs corrected'!P31-'CTs corrected'!P$56),"NA")</f>
        <v>6.8640653999999977</v>
      </c>
      <c r="P31">
        <f>IF(AND(ISNUMBER('CTs corrected'!Q31)),('CTs corrected'!Q31-'CTs corrected'!Q$56),"NA")</f>
        <v>6.4836850000000013</v>
      </c>
    </row>
    <row r="32" spans="1:16" x14ac:dyDescent="0.2">
      <c r="A32" t="str">
        <f>'CTs corrected'!B32</f>
        <v>CXCL8</v>
      </c>
      <c r="B32">
        <f>IF(AND(ISNUMBER('CTs corrected'!C32)),('CTs corrected'!C32-'CTs corrected'!C$56),"NA")</f>
        <v>-0.56169300000000177</v>
      </c>
      <c r="C32">
        <f>IF(AND(ISNUMBER('CTs corrected'!D32)),('CTs corrected'!D32-'CTs corrected'!D$56),"NA")</f>
        <v>-0.39858020000000138</v>
      </c>
      <c r="D32">
        <f>IF(AND(ISNUMBER('CTs corrected'!E32)),('CTs corrected'!E32-'CTs corrected'!E$56),"NA")</f>
        <v>-1.1220807999999991</v>
      </c>
      <c r="E32">
        <f>IF(AND(ISNUMBER('CTs corrected'!F32)),('CTs corrected'!F32-'CTs corrected'!F$56),"NA")</f>
        <v>-1.2740639999999992</v>
      </c>
      <c r="F32">
        <f>IF(AND(ISNUMBER('CTs corrected'!G32)),('CTs corrected'!G32-'CTs corrected'!G$56),"NA")</f>
        <v>-2.3090873999999957</v>
      </c>
      <c r="G32">
        <f>IF(AND(ISNUMBER('CTs corrected'!H32)),('CTs corrected'!H32-'CTs corrected'!H$56),"NA")</f>
        <v>-2.0589274000000017</v>
      </c>
      <c r="H32">
        <f>IF(AND(ISNUMBER('CTs corrected'!I32)),('CTs corrected'!I32-'CTs corrected'!I$56),"NA")</f>
        <v>-1.2275540000000014</v>
      </c>
      <c r="I32">
        <f>IF(AND(ISNUMBER('CTs corrected'!J32)),('CTs corrected'!J32-'CTs corrected'!J$56),"NA")</f>
        <v>7.0687800000001744E-2</v>
      </c>
      <c r="J32">
        <f>IF(AND(ISNUMBER('CTs corrected'!K32)),('CTs corrected'!K32-'CTs corrected'!K$56),"NA")</f>
        <v>5.2053000000000793E-2</v>
      </c>
      <c r="K32">
        <f>IF(AND(ISNUMBER('CTs corrected'!L32)),('CTs corrected'!L32-'CTs corrected'!L$56),"NA")</f>
        <v>-1.1731254</v>
      </c>
      <c r="L32">
        <f>IF(AND(ISNUMBER('CTs corrected'!M32)),('CTs corrected'!M32-'CTs corrected'!M$56),"NA")</f>
        <v>-0.36976120000000279</v>
      </c>
      <c r="M32">
        <f>IF(AND(ISNUMBER('CTs corrected'!N32)),('CTs corrected'!N32-'CTs corrected'!N$56),"NA")</f>
        <v>-0.76434500000000227</v>
      </c>
      <c r="N32">
        <f>IF(AND(ISNUMBER('CTs corrected'!O32)),('CTs corrected'!O32-'CTs corrected'!O$56),"NA")</f>
        <v>-0.37739960000000039</v>
      </c>
      <c r="O32">
        <f>IF(AND(ISNUMBER('CTs corrected'!P32)),('CTs corrected'!P32-'CTs corrected'!P$56),"NA")</f>
        <v>-0.60563860000000247</v>
      </c>
      <c r="P32">
        <f>IF(AND(ISNUMBER('CTs corrected'!Q32)),('CTs corrected'!Q32-'CTs corrected'!Q$56),"NA")</f>
        <v>-1.3600749999999984</v>
      </c>
    </row>
    <row r="33" spans="1:16" x14ac:dyDescent="0.2">
      <c r="A33" t="str">
        <f>'CTs corrected'!B33</f>
        <v>ITGB2</v>
      </c>
      <c r="B33">
        <f>IF(AND(ISNUMBER('CTs corrected'!C33)),('CTs corrected'!C33-'CTs corrected'!C$56),"NA")</f>
        <v>10.851282000000001</v>
      </c>
      <c r="C33">
        <f>IF(AND(ISNUMBER('CTs corrected'!D33)),('CTs corrected'!D33-'CTs corrected'!D$56),"NA")</f>
        <v>10.5810228</v>
      </c>
      <c r="D33">
        <f>IF(AND(ISNUMBER('CTs corrected'!E33)),('CTs corrected'!E33-'CTs corrected'!E$56),"NA")</f>
        <v>10.267100199999998</v>
      </c>
      <c r="E33">
        <f>IF(AND(ISNUMBER('CTs corrected'!F33)),('CTs corrected'!F33-'CTs corrected'!F$56),"NA")</f>
        <v>11.020055000000003</v>
      </c>
      <c r="F33">
        <f>IF(AND(ISNUMBER('CTs corrected'!G33)),('CTs corrected'!G33-'CTs corrected'!G$56),"NA")</f>
        <v>9.7827196000000036</v>
      </c>
      <c r="G33">
        <f>IF(AND(ISNUMBER('CTs corrected'!H33)),('CTs corrected'!H33-'CTs corrected'!H$56),"NA")</f>
        <v>10.499736600000002</v>
      </c>
      <c r="H33">
        <f>IF(AND(ISNUMBER('CTs corrected'!I33)),('CTs corrected'!I33-'CTs corrected'!I$56),"NA")</f>
        <v>10.791544999999996</v>
      </c>
      <c r="I33">
        <f>IF(AND(ISNUMBER('CTs corrected'!J33)),('CTs corrected'!J33-'CTs corrected'!J$56),"NA")</f>
        <v>11.575354800000003</v>
      </c>
      <c r="J33">
        <f>IF(AND(ISNUMBER('CTs corrected'!K33)),('CTs corrected'!K33-'CTs corrected'!K$56),"NA")</f>
        <v>12.264859000000001</v>
      </c>
      <c r="K33">
        <f>IF(AND(ISNUMBER('CTs corrected'!L33)),('CTs corrected'!L33-'CTs corrected'!L$56),"NA")</f>
        <v>10.949129600000003</v>
      </c>
      <c r="L33">
        <f>IF(AND(ISNUMBER('CTs corrected'!M33)),('CTs corrected'!M33-'CTs corrected'!M$56),"NA")</f>
        <v>12.730141799999998</v>
      </c>
      <c r="M33">
        <f>IF(AND(ISNUMBER('CTs corrected'!N33)),('CTs corrected'!N33-'CTs corrected'!N$56),"NA")</f>
        <v>12.228772999999997</v>
      </c>
      <c r="N33">
        <f>IF(AND(ISNUMBER('CTs corrected'!O33)),('CTs corrected'!O33-'CTs corrected'!O$56),"NA")</f>
        <v>12.010258399999998</v>
      </c>
      <c r="O33">
        <f>IF(AND(ISNUMBER('CTs corrected'!P33)),('CTs corrected'!P33-'CTs corrected'!P$56),"NA")</f>
        <v>12.5030964</v>
      </c>
      <c r="P33">
        <f>IF(AND(ISNUMBER('CTs corrected'!Q33)),('CTs corrected'!Q33-'CTs corrected'!Q$56),"NA")</f>
        <v>10.749465000000001</v>
      </c>
    </row>
    <row r="34" spans="1:16" x14ac:dyDescent="0.2">
      <c r="A34" t="str">
        <f>'CTs corrected'!B34</f>
        <v>LTB</v>
      </c>
      <c r="B34">
        <f>IF(AND(ISNUMBER('CTs corrected'!C34)),('CTs corrected'!C34-'CTs corrected'!C$56),"NA")</f>
        <v>13.660751999999999</v>
      </c>
      <c r="C34">
        <f>IF(AND(ISNUMBER('CTs corrected'!D34)),('CTs corrected'!D34-'CTs corrected'!D$56),"NA")</f>
        <v>12.624914799999996</v>
      </c>
      <c r="D34">
        <f>IF(AND(ISNUMBER('CTs corrected'!E34)),('CTs corrected'!E34-'CTs corrected'!E$56),"NA")</f>
        <v>11.9119572</v>
      </c>
      <c r="E34">
        <f>IF(AND(ISNUMBER('CTs corrected'!F34)),('CTs corrected'!F34-'CTs corrected'!F$56),"NA")</f>
        <v>11.083076000000002</v>
      </c>
      <c r="F34">
        <f>IF(AND(ISNUMBER('CTs corrected'!G34)),('CTs corrected'!G34-'CTs corrected'!G$56),"NA")</f>
        <v>10.266947600000002</v>
      </c>
      <c r="G34">
        <f>IF(AND(ISNUMBER('CTs corrected'!H34)),('CTs corrected'!H34-'CTs corrected'!H$56),"NA")</f>
        <v>11.377681599999999</v>
      </c>
      <c r="H34">
        <f>IF(AND(ISNUMBER('CTs corrected'!I34)),('CTs corrected'!I34-'CTs corrected'!I$56),"NA")</f>
        <v>12.150150999999997</v>
      </c>
      <c r="I34">
        <f>IF(AND(ISNUMBER('CTs corrected'!J34)),('CTs corrected'!J34-'CTs corrected'!J$56),"NA")</f>
        <v>12.503321799999998</v>
      </c>
      <c r="J34">
        <f>IF(AND(ISNUMBER('CTs corrected'!K34)),('CTs corrected'!K34-'CTs corrected'!K$56),"NA")</f>
        <v>11.986443000000001</v>
      </c>
      <c r="K34">
        <f>IF(AND(ISNUMBER('CTs corrected'!L34)),('CTs corrected'!L34-'CTs corrected'!L$56),"NA")</f>
        <v>9.4048885999999996</v>
      </c>
      <c r="L34">
        <f>IF(AND(ISNUMBER('CTs corrected'!M34)),('CTs corrected'!M34-'CTs corrected'!M$56),"NA")</f>
        <v>10.493813799999998</v>
      </c>
      <c r="M34">
        <f>IF(AND(ISNUMBER('CTs corrected'!N34)),('CTs corrected'!N34-'CTs corrected'!N$56),"NA")</f>
        <v>9.9821809999999971</v>
      </c>
      <c r="N34">
        <f>IF(AND(ISNUMBER('CTs corrected'!O34)),('CTs corrected'!O34-'CTs corrected'!O$56),"NA")</f>
        <v>10.609831399999997</v>
      </c>
      <c r="O34">
        <f>IF(AND(ISNUMBER('CTs corrected'!P34)),('CTs corrected'!P34-'CTs corrected'!P$56),"NA")</f>
        <v>12.147806399999997</v>
      </c>
      <c r="P34">
        <f>IF(AND(ISNUMBER('CTs corrected'!Q34)),('CTs corrected'!Q34-'CTs corrected'!Q$56),"NA")</f>
        <v>10.303238</v>
      </c>
    </row>
    <row r="35" spans="1:16" x14ac:dyDescent="0.2">
      <c r="A35" t="str">
        <f>'CTs corrected'!B35</f>
        <v>LY96</v>
      </c>
      <c r="B35">
        <f>IF(AND(ISNUMBER('CTs corrected'!C35)),('CTs corrected'!C35-'CTs corrected'!C$56),"NA")</f>
        <v>7.6693669999999976</v>
      </c>
      <c r="C35">
        <f>IF(AND(ISNUMBER('CTs corrected'!D35)),('CTs corrected'!D35-'CTs corrected'!D$56),"NA")</f>
        <v>7.7661517999999994</v>
      </c>
      <c r="D35">
        <f>IF(AND(ISNUMBER('CTs corrected'!E35)),('CTs corrected'!E35-'CTs corrected'!E$56),"NA")</f>
        <v>6.258637199999999</v>
      </c>
      <c r="E35">
        <f>IF(AND(ISNUMBER('CTs corrected'!F35)),('CTs corrected'!F35-'CTs corrected'!F$56),"NA")</f>
        <v>6.2308650000000014</v>
      </c>
      <c r="F35">
        <f>IF(AND(ISNUMBER('CTs corrected'!G35)),('CTs corrected'!G35-'CTs corrected'!G$56),"NA")</f>
        <v>6.0072326000000018</v>
      </c>
      <c r="G35">
        <f>IF(AND(ISNUMBER('CTs corrected'!H35)),('CTs corrected'!H35-'CTs corrected'!H$56),"NA")</f>
        <v>6.3253585999999977</v>
      </c>
      <c r="H35">
        <f>IF(AND(ISNUMBER('CTs corrected'!I35)),('CTs corrected'!I35-'CTs corrected'!I$56),"NA")</f>
        <v>7.820293999999997</v>
      </c>
      <c r="I35">
        <f>IF(AND(ISNUMBER('CTs corrected'!J35)),('CTs corrected'!J35-'CTs corrected'!J$56),"NA")</f>
        <v>7.1737047999999994</v>
      </c>
      <c r="J35">
        <f>IF(AND(ISNUMBER('CTs corrected'!K35)),('CTs corrected'!K35-'CTs corrected'!K$56),"NA")</f>
        <v>7.1110830000000007</v>
      </c>
      <c r="K35">
        <f>IF(AND(ISNUMBER('CTs corrected'!L35)),('CTs corrected'!L35-'CTs corrected'!L$56),"NA")</f>
        <v>7.7791905999999997</v>
      </c>
      <c r="L35">
        <f>IF(AND(ISNUMBER('CTs corrected'!M35)),('CTs corrected'!M35-'CTs corrected'!M$56),"NA")</f>
        <v>6.7960447999999971</v>
      </c>
      <c r="M35">
        <f>IF(AND(ISNUMBER('CTs corrected'!N35)),('CTs corrected'!N35-'CTs corrected'!N$56),"NA")</f>
        <v>7.5247799999999998</v>
      </c>
      <c r="N35">
        <f>IF(AND(ISNUMBER('CTs corrected'!O35)),('CTs corrected'!O35-'CTs corrected'!O$56),"NA")</f>
        <v>7.4688163999999979</v>
      </c>
      <c r="O35">
        <f>IF(AND(ISNUMBER('CTs corrected'!P35)),('CTs corrected'!P35-'CTs corrected'!P$56),"NA")</f>
        <v>6.527661399999996</v>
      </c>
      <c r="P35">
        <f>IF(AND(ISNUMBER('CTs corrected'!Q35)),('CTs corrected'!Q35-'CTs corrected'!Q$56),"NA")</f>
        <v>8.5517680000000027</v>
      </c>
    </row>
    <row r="36" spans="1:16" x14ac:dyDescent="0.2">
      <c r="A36" t="str">
        <f>'CTs corrected'!B36</f>
        <v>MYD88</v>
      </c>
      <c r="B36">
        <f>IF(AND(ISNUMBER('CTs corrected'!C36)),('CTs corrected'!C36-'CTs corrected'!C$56),"NA")</f>
        <v>5.1780519999999974</v>
      </c>
      <c r="C36">
        <f>IF(AND(ISNUMBER('CTs corrected'!D36)),('CTs corrected'!D36-'CTs corrected'!D$56),"NA")</f>
        <v>4.9961587999999963</v>
      </c>
      <c r="D36">
        <f>IF(AND(ISNUMBER('CTs corrected'!E36)),('CTs corrected'!E36-'CTs corrected'!E$56),"NA")</f>
        <v>5.3999181999999983</v>
      </c>
      <c r="E36">
        <f>IF(AND(ISNUMBER('CTs corrected'!F36)),('CTs corrected'!F36-'CTs corrected'!F$56),"NA")</f>
        <v>5.4045440000000013</v>
      </c>
      <c r="F36">
        <f>IF(AND(ISNUMBER('CTs corrected'!G36)),('CTs corrected'!G36-'CTs corrected'!G$56),"NA")</f>
        <v>5.5450466000000027</v>
      </c>
      <c r="G36">
        <f>IF(AND(ISNUMBER('CTs corrected'!H36)),('CTs corrected'!H36-'CTs corrected'!H$56),"NA")</f>
        <v>5.5457705999999973</v>
      </c>
      <c r="H36">
        <f>IF(AND(ISNUMBER('CTs corrected'!I36)),('CTs corrected'!I36-'CTs corrected'!I$56),"NA")</f>
        <v>5.6677959999999992</v>
      </c>
      <c r="I36">
        <f>IF(AND(ISNUMBER('CTs corrected'!J36)),('CTs corrected'!J36-'CTs corrected'!J$56),"NA")</f>
        <v>5.5479438000000023</v>
      </c>
      <c r="J36">
        <f>IF(AND(ISNUMBER('CTs corrected'!K36)),('CTs corrected'!K36-'CTs corrected'!K$56),"NA")</f>
        <v>5.2360359999999986</v>
      </c>
      <c r="K36">
        <f>IF(AND(ISNUMBER('CTs corrected'!L36)),('CTs corrected'!L36-'CTs corrected'!L$56),"NA")</f>
        <v>5.0970386000000012</v>
      </c>
      <c r="L36">
        <f>IF(AND(ISNUMBER('CTs corrected'!M36)),('CTs corrected'!M36-'CTs corrected'!M$56),"NA")</f>
        <v>5.326970799999998</v>
      </c>
      <c r="M36">
        <f>IF(AND(ISNUMBER('CTs corrected'!N36)),('CTs corrected'!N36-'CTs corrected'!N$56),"NA")</f>
        <v>5.9976679999999973</v>
      </c>
      <c r="N36">
        <f>IF(AND(ISNUMBER('CTs corrected'!O36)),('CTs corrected'!O36-'CTs corrected'!O$56),"NA")</f>
        <v>5.642826399999997</v>
      </c>
      <c r="O36">
        <f>IF(AND(ISNUMBER('CTs corrected'!P36)),('CTs corrected'!P36-'CTs corrected'!P$56),"NA")</f>
        <v>5.326348399999997</v>
      </c>
      <c r="P36">
        <f>IF(AND(ISNUMBER('CTs corrected'!Q36)),('CTs corrected'!Q36-'CTs corrected'!Q$56),"NA")</f>
        <v>5.6091180000000023</v>
      </c>
    </row>
    <row r="37" spans="1:16" x14ac:dyDescent="0.2">
      <c r="A37" t="str">
        <f>'CTs corrected'!B37</f>
        <v>NFKB1</v>
      </c>
      <c r="B37">
        <f>IF(AND(ISNUMBER('CTs corrected'!C37)),('CTs corrected'!C37-'CTs corrected'!C$56),"NA")</f>
        <v>5.6459599999999988</v>
      </c>
      <c r="C37">
        <f>IF(AND(ISNUMBER('CTs corrected'!D37)),('CTs corrected'!D37-'CTs corrected'!D$56),"NA")</f>
        <v>5.6432487999999985</v>
      </c>
      <c r="D37">
        <f>IF(AND(ISNUMBER('CTs corrected'!E37)),('CTs corrected'!E37-'CTs corrected'!E$56),"NA")</f>
        <v>5.4260771999999982</v>
      </c>
      <c r="E37">
        <f>IF(AND(ISNUMBER('CTs corrected'!F37)),('CTs corrected'!F37-'CTs corrected'!F$56),"NA")</f>
        <v>5.3579880000000024</v>
      </c>
      <c r="F37">
        <f>IF(AND(ISNUMBER('CTs corrected'!G37)),('CTs corrected'!G37-'CTs corrected'!G$56),"NA")</f>
        <v>5.3834656000000045</v>
      </c>
      <c r="G37">
        <f>IF(AND(ISNUMBER('CTs corrected'!H37)),('CTs corrected'!H37-'CTs corrected'!H$56),"NA")</f>
        <v>5.1755975999999997</v>
      </c>
      <c r="H37">
        <f>IF(AND(ISNUMBER('CTs corrected'!I37)),('CTs corrected'!I37-'CTs corrected'!I$56),"NA")</f>
        <v>5.252050999999998</v>
      </c>
      <c r="I37">
        <f>IF(AND(ISNUMBER('CTs corrected'!J37)),('CTs corrected'!J37-'CTs corrected'!J$56),"NA")</f>
        <v>5.6228688000000027</v>
      </c>
      <c r="J37">
        <f>IF(AND(ISNUMBER('CTs corrected'!K37)),('CTs corrected'!K37-'CTs corrected'!K$56),"NA")</f>
        <v>5.5815160000000006</v>
      </c>
      <c r="K37">
        <f>IF(AND(ISNUMBER('CTs corrected'!L37)),('CTs corrected'!L37-'CTs corrected'!L$56),"NA")</f>
        <v>5.4595376000000009</v>
      </c>
      <c r="L37">
        <f>IF(AND(ISNUMBER('CTs corrected'!M37)),('CTs corrected'!M37-'CTs corrected'!M$56),"NA")</f>
        <v>5.6650707999999987</v>
      </c>
      <c r="M37">
        <f>IF(AND(ISNUMBER('CTs corrected'!N37)),('CTs corrected'!N37-'CTs corrected'!N$56),"NA")</f>
        <v>5.4835079999999969</v>
      </c>
      <c r="N37">
        <f>IF(AND(ISNUMBER('CTs corrected'!O37)),('CTs corrected'!O37-'CTs corrected'!O$56),"NA")</f>
        <v>5.6868983999999969</v>
      </c>
      <c r="O37">
        <f>IF(AND(ISNUMBER('CTs corrected'!P37)),('CTs corrected'!P37-'CTs corrected'!P$56),"NA")</f>
        <v>5.7924923999999969</v>
      </c>
      <c r="P37">
        <f>IF(AND(ISNUMBER('CTs corrected'!Q37)),('CTs corrected'!Q37-'CTs corrected'!Q$56),"NA")</f>
        <v>5.3666000000000018</v>
      </c>
    </row>
    <row r="38" spans="1:16" x14ac:dyDescent="0.2">
      <c r="A38" t="str">
        <f>'CTs corrected'!B38</f>
        <v>NR3C1</v>
      </c>
      <c r="B38">
        <f>IF(AND(ISNUMBER('CTs corrected'!C38)),('CTs corrected'!C38-'CTs corrected'!C$56),"NA")</f>
        <v>5.0619399999999999</v>
      </c>
      <c r="C38">
        <f>IF(AND(ISNUMBER('CTs corrected'!D38)),('CTs corrected'!D38-'CTs corrected'!D$56),"NA")</f>
        <v>4.5993557999999979</v>
      </c>
      <c r="D38">
        <f>IF(AND(ISNUMBER('CTs corrected'!E38)),('CTs corrected'!E38-'CTs corrected'!E$56),"NA")</f>
        <v>5.1422342000000008</v>
      </c>
      <c r="E38">
        <f>IF(AND(ISNUMBER('CTs corrected'!F38)),('CTs corrected'!F38-'CTs corrected'!F$56),"NA")</f>
        <v>5.1797610000000027</v>
      </c>
      <c r="F38">
        <f>IF(AND(ISNUMBER('CTs corrected'!G38)),('CTs corrected'!G38-'CTs corrected'!G$56),"NA")</f>
        <v>5.2282956000000027</v>
      </c>
      <c r="G38">
        <f>IF(AND(ISNUMBER('CTs corrected'!H38)),('CTs corrected'!H38-'CTs corrected'!H$56),"NA")</f>
        <v>5.2474565999999996</v>
      </c>
      <c r="H38">
        <f>IF(AND(ISNUMBER('CTs corrected'!I38)),('CTs corrected'!I38-'CTs corrected'!I$56),"NA")</f>
        <v>5.3226269999999971</v>
      </c>
      <c r="I38">
        <f>IF(AND(ISNUMBER('CTs corrected'!J38)),('CTs corrected'!J38-'CTs corrected'!J$56),"NA")</f>
        <v>5.0443698000000019</v>
      </c>
      <c r="J38">
        <f>IF(AND(ISNUMBER('CTs corrected'!K38)),('CTs corrected'!K38-'CTs corrected'!K$56),"NA")</f>
        <v>4.9847579999999994</v>
      </c>
      <c r="K38">
        <f>IF(AND(ISNUMBER('CTs corrected'!L38)),('CTs corrected'!L38-'CTs corrected'!L$56),"NA")</f>
        <v>6.6121276000000009</v>
      </c>
      <c r="L38">
        <f>IF(AND(ISNUMBER('CTs corrected'!M38)),('CTs corrected'!M38-'CTs corrected'!M$56),"NA")</f>
        <v>5.198584799999999</v>
      </c>
      <c r="M38">
        <f>IF(AND(ISNUMBER('CTs corrected'!N38)),('CTs corrected'!N38-'CTs corrected'!N$56),"NA")</f>
        <v>5.4871729999999985</v>
      </c>
      <c r="N38">
        <f>IF(AND(ISNUMBER('CTs corrected'!O38)),('CTs corrected'!O38-'CTs corrected'!O$56),"NA")</f>
        <v>5.5807243999999976</v>
      </c>
      <c r="O38">
        <f>IF(AND(ISNUMBER('CTs corrected'!P38)),('CTs corrected'!P38-'CTs corrected'!P$56),"NA")</f>
        <v>5.0092553999999971</v>
      </c>
      <c r="P38">
        <f>IF(AND(ISNUMBER('CTs corrected'!Q38)),('CTs corrected'!Q38-'CTs corrected'!Q$56),"NA")</f>
        <v>5.6989790000000013</v>
      </c>
    </row>
    <row r="39" spans="1:16" x14ac:dyDescent="0.2">
      <c r="A39" t="str">
        <f>'CTs corrected'!B39</f>
        <v>PTGS2</v>
      </c>
      <c r="B39">
        <f>IF(AND(ISNUMBER('CTs corrected'!C39)),('CTs corrected'!C39-'CTs corrected'!C$56),"NA")</f>
        <v>1.6345279999999995</v>
      </c>
      <c r="C39">
        <f>IF(AND(ISNUMBER('CTs corrected'!D39)),('CTs corrected'!D39-'CTs corrected'!D$56),"NA")</f>
        <v>1.9270287999999987</v>
      </c>
      <c r="D39">
        <f>IF(AND(ISNUMBER('CTs corrected'!E39)),('CTs corrected'!E39-'CTs corrected'!E$56),"NA")</f>
        <v>1.6113022000000008</v>
      </c>
      <c r="E39">
        <f>IF(AND(ISNUMBER('CTs corrected'!F39)),('CTs corrected'!F39-'CTs corrected'!F$56),"NA")</f>
        <v>1.5277260000000012</v>
      </c>
      <c r="F39">
        <f>IF(AND(ISNUMBER('CTs corrected'!G39)),('CTs corrected'!G39-'CTs corrected'!G$56),"NA")</f>
        <v>1.2591126000000017</v>
      </c>
      <c r="G39">
        <f>IF(AND(ISNUMBER('CTs corrected'!H39)),('CTs corrected'!H39-'CTs corrected'!H$56),"NA")</f>
        <v>1.3357805999999997</v>
      </c>
      <c r="H39">
        <f>IF(AND(ISNUMBER('CTs corrected'!I39)),('CTs corrected'!I39-'CTs corrected'!I$56),"NA")</f>
        <v>1.6289799999999985</v>
      </c>
      <c r="I39">
        <f>IF(AND(ISNUMBER('CTs corrected'!J39)),('CTs corrected'!J39-'CTs corrected'!J$56),"NA")</f>
        <v>2.0584078000000012</v>
      </c>
      <c r="J39">
        <f>IF(AND(ISNUMBER('CTs corrected'!K39)),('CTs corrected'!K39-'CTs corrected'!K$56),"NA")</f>
        <v>2.1186250000000015</v>
      </c>
      <c r="K39">
        <f>IF(AND(ISNUMBER('CTs corrected'!L39)),('CTs corrected'!L39-'CTs corrected'!L$56),"NA")</f>
        <v>1.8690326000000006</v>
      </c>
      <c r="L39">
        <f>IF(AND(ISNUMBER('CTs corrected'!M39)),('CTs corrected'!M39-'CTs corrected'!M$56),"NA")</f>
        <v>2.2527177999999992</v>
      </c>
      <c r="M39">
        <f>IF(AND(ISNUMBER('CTs corrected'!N39)),('CTs corrected'!N39-'CTs corrected'!N$56),"NA")</f>
        <v>2.1819629999999997</v>
      </c>
      <c r="N39">
        <f>IF(AND(ISNUMBER('CTs corrected'!O39)),('CTs corrected'!O39-'CTs corrected'!O$56),"NA")</f>
        <v>2.5836033999999977</v>
      </c>
      <c r="O39">
        <f>IF(AND(ISNUMBER('CTs corrected'!P39)),('CTs corrected'!P39-'CTs corrected'!P$56),"NA")</f>
        <v>1.7103883999999958</v>
      </c>
      <c r="P39">
        <f>IF(AND(ISNUMBER('CTs corrected'!Q39)),('CTs corrected'!Q39-'CTs corrected'!Q$56),"NA")</f>
        <v>1.6011300000000013</v>
      </c>
    </row>
    <row r="40" spans="1:16" x14ac:dyDescent="0.2">
      <c r="A40" t="str">
        <f>'CTs corrected'!B40</f>
        <v>RIPK2</v>
      </c>
      <c r="B40">
        <f>IF(AND(ISNUMBER('CTs corrected'!C40)),('CTs corrected'!C40-'CTs corrected'!C$56),"NA")</f>
        <v>5.6605929999999987</v>
      </c>
      <c r="C40">
        <f>IF(AND(ISNUMBER('CTs corrected'!D40)),('CTs corrected'!D40-'CTs corrected'!D$56),"NA")</f>
        <v>5.593185799999997</v>
      </c>
      <c r="D40">
        <f>IF(AND(ISNUMBER('CTs corrected'!E40)),('CTs corrected'!E40-'CTs corrected'!E$56),"NA")</f>
        <v>5.7166981999999997</v>
      </c>
      <c r="E40">
        <f>IF(AND(ISNUMBER('CTs corrected'!F40)),('CTs corrected'!F40-'CTs corrected'!F$56),"NA")</f>
        <v>5.5758100000000006</v>
      </c>
      <c r="F40">
        <f>IF(AND(ISNUMBER('CTs corrected'!G40)),('CTs corrected'!G40-'CTs corrected'!G$56),"NA")</f>
        <v>5.131579600000002</v>
      </c>
      <c r="G40">
        <f>IF(AND(ISNUMBER('CTs corrected'!H40)),('CTs corrected'!H40-'CTs corrected'!H$56),"NA")</f>
        <v>5.1801025999999979</v>
      </c>
      <c r="H40">
        <f>IF(AND(ISNUMBER('CTs corrected'!I40)),('CTs corrected'!I40-'CTs corrected'!I$56),"NA")</f>
        <v>5.0637059999999998</v>
      </c>
      <c r="I40">
        <f>IF(AND(ISNUMBER('CTs corrected'!J40)),('CTs corrected'!J40-'CTs corrected'!J$56),"NA")</f>
        <v>5.6759997999999996</v>
      </c>
      <c r="J40">
        <f>IF(AND(ISNUMBER('CTs corrected'!K40)),('CTs corrected'!K40-'CTs corrected'!K$56),"NA")</f>
        <v>5.5285140000000013</v>
      </c>
      <c r="K40">
        <f>IF(AND(ISNUMBER('CTs corrected'!L40)),('CTs corrected'!L40-'CTs corrected'!L$56),"NA")</f>
        <v>5.5474625999999994</v>
      </c>
      <c r="L40">
        <f>IF(AND(ISNUMBER('CTs corrected'!M40)),('CTs corrected'!M40-'CTs corrected'!M$56),"NA")</f>
        <v>5.7309647999999989</v>
      </c>
      <c r="M40">
        <f>IF(AND(ISNUMBER('CTs corrected'!N40)),('CTs corrected'!N40-'CTs corrected'!N$56),"NA")</f>
        <v>5.5372199999999978</v>
      </c>
      <c r="N40">
        <f>IF(AND(ISNUMBER('CTs corrected'!O40)),('CTs corrected'!O40-'CTs corrected'!O$56),"NA")</f>
        <v>5.8107353999999987</v>
      </c>
      <c r="O40">
        <f>IF(AND(ISNUMBER('CTs corrected'!P40)),('CTs corrected'!P40-'CTs corrected'!P$56),"NA")</f>
        <v>5.8282003999999965</v>
      </c>
      <c r="P40">
        <f>IF(AND(ISNUMBER('CTs corrected'!Q40)),('CTs corrected'!Q40-'CTs corrected'!Q$56),"NA")</f>
        <v>5.2529280000000007</v>
      </c>
    </row>
    <row r="41" spans="1:16" x14ac:dyDescent="0.2">
      <c r="A41" t="str">
        <f>'CTs corrected'!B41</f>
        <v>TIRAP</v>
      </c>
      <c r="B41">
        <f>IF(AND(ISNUMBER('CTs corrected'!C41)),('CTs corrected'!C41-'CTs corrected'!C$56),"NA")</f>
        <v>10.466234999999998</v>
      </c>
      <c r="C41">
        <f>IF(AND(ISNUMBER('CTs corrected'!D41)),('CTs corrected'!D41-'CTs corrected'!D$56),"NA")</f>
        <v>10.148405799999999</v>
      </c>
      <c r="D41">
        <f>IF(AND(ISNUMBER('CTs corrected'!E41)),('CTs corrected'!E41-'CTs corrected'!E$56),"NA")</f>
        <v>10.137978199999999</v>
      </c>
      <c r="E41">
        <f>IF(AND(ISNUMBER('CTs corrected'!F41)),('CTs corrected'!F41-'CTs corrected'!F$56),"NA")</f>
        <v>10.228820000000002</v>
      </c>
      <c r="F41">
        <f>IF(AND(ISNUMBER('CTs corrected'!G41)),('CTs corrected'!G41-'CTs corrected'!G$56),"NA")</f>
        <v>10.539088599999999</v>
      </c>
      <c r="G41">
        <f>IF(AND(ISNUMBER('CTs corrected'!H41)),('CTs corrected'!H41-'CTs corrected'!H$56),"NA")</f>
        <v>10.601396599999998</v>
      </c>
      <c r="H41">
        <f>IF(AND(ISNUMBER('CTs corrected'!I41)),('CTs corrected'!I41-'CTs corrected'!I$56),"NA")</f>
        <v>11.092991000000001</v>
      </c>
      <c r="I41">
        <f>IF(AND(ISNUMBER('CTs corrected'!J41)),('CTs corrected'!J41-'CTs corrected'!J$56),"NA")</f>
        <v>9.7487437999999997</v>
      </c>
      <c r="J41">
        <f>IF(AND(ISNUMBER('CTs corrected'!K41)),('CTs corrected'!K41-'CTs corrected'!K$56),"NA")</f>
        <v>9.6140000000000008</v>
      </c>
      <c r="K41">
        <f>IF(AND(ISNUMBER('CTs corrected'!L41)),('CTs corrected'!L41-'CTs corrected'!L$56),"NA")</f>
        <v>9.7874705999999989</v>
      </c>
      <c r="L41">
        <f>IF(AND(ISNUMBER('CTs corrected'!M41)),('CTs corrected'!M41-'CTs corrected'!M$56),"NA")</f>
        <v>10.415148799999997</v>
      </c>
      <c r="M41">
        <f>IF(AND(ISNUMBER('CTs corrected'!N41)),('CTs corrected'!N41-'CTs corrected'!N$56),"NA")</f>
        <v>10.060578999999997</v>
      </c>
      <c r="N41">
        <f>IF(AND(ISNUMBER('CTs corrected'!O41)),('CTs corrected'!O41-'CTs corrected'!O$56),"NA")</f>
        <v>10.005262399999999</v>
      </c>
      <c r="O41">
        <f>IF(AND(ISNUMBER('CTs corrected'!P41)),('CTs corrected'!P41-'CTs corrected'!P$56),"NA")</f>
        <v>10.162669399999995</v>
      </c>
      <c r="P41">
        <f>IF(AND(ISNUMBER('CTs corrected'!Q41)),('CTs corrected'!Q41-'CTs corrected'!Q$56),"NA")</f>
        <v>9.4606440000000021</v>
      </c>
    </row>
    <row r="42" spans="1:16" x14ac:dyDescent="0.2">
      <c r="A42" t="str">
        <f>'CTs corrected'!B42</f>
        <v>TLR2</v>
      </c>
      <c r="B42">
        <f>IF(AND(ISNUMBER('CTs corrected'!C42)),('CTs corrected'!C42-'CTs corrected'!C$56),"NA")</f>
        <v>6.9198779999999971</v>
      </c>
      <c r="C42">
        <f>IF(AND(ISNUMBER('CTs corrected'!D42)),('CTs corrected'!D42-'CTs corrected'!D$56),"NA")</f>
        <v>7.1066017999999964</v>
      </c>
      <c r="D42">
        <f>IF(AND(ISNUMBER('CTs corrected'!E42)),('CTs corrected'!E42-'CTs corrected'!E$56),"NA")</f>
        <v>7.0935102000000008</v>
      </c>
      <c r="E42">
        <f>IF(AND(ISNUMBER('CTs corrected'!F42)),('CTs corrected'!F42-'CTs corrected'!F$56),"NA")</f>
        <v>6.6983330000000016</v>
      </c>
      <c r="F42">
        <f>IF(AND(ISNUMBER('CTs corrected'!G42)),('CTs corrected'!G42-'CTs corrected'!G$56),"NA")</f>
        <v>6.6085476000000014</v>
      </c>
      <c r="G42">
        <f>IF(AND(ISNUMBER('CTs corrected'!H42)),('CTs corrected'!H42-'CTs corrected'!H$56),"NA")</f>
        <v>6.8463776000000003</v>
      </c>
      <c r="H42">
        <f>IF(AND(ISNUMBER('CTs corrected'!I42)),('CTs corrected'!I42-'CTs corrected'!I$56),"NA")</f>
        <v>6.7185619999999986</v>
      </c>
      <c r="I42">
        <f>IF(AND(ISNUMBER('CTs corrected'!J42)),('CTs corrected'!J42-'CTs corrected'!J$56),"NA")</f>
        <v>7.0398998000000006</v>
      </c>
      <c r="J42">
        <f>IF(AND(ISNUMBER('CTs corrected'!K42)),('CTs corrected'!K42-'CTs corrected'!K$56),"NA")</f>
        <v>6.8811330000000019</v>
      </c>
      <c r="K42">
        <f>IF(AND(ISNUMBER('CTs corrected'!L42)),('CTs corrected'!L42-'CTs corrected'!L$56),"NA")</f>
        <v>8.0369376000000017</v>
      </c>
      <c r="L42">
        <f>IF(AND(ISNUMBER('CTs corrected'!M42)),('CTs corrected'!M42-'CTs corrected'!M$56),"NA")</f>
        <v>6.4915658000000001</v>
      </c>
      <c r="M42">
        <f>IF(AND(ISNUMBER('CTs corrected'!N42)),('CTs corrected'!N42-'CTs corrected'!N$56),"NA")</f>
        <v>8.2987939999999973</v>
      </c>
      <c r="N42">
        <f>IF(AND(ISNUMBER('CTs corrected'!O42)),('CTs corrected'!O42-'CTs corrected'!O$56),"NA")</f>
        <v>7.6040993999999991</v>
      </c>
      <c r="O42">
        <f>IF(AND(ISNUMBER('CTs corrected'!P42)),('CTs corrected'!P42-'CTs corrected'!P$56),"NA")</f>
        <v>7.7398863999999961</v>
      </c>
      <c r="P42">
        <f>IF(AND(ISNUMBER('CTs corrected'!Q42)),('CTs corrected'!Q42-'CTs corrected'!Q$56),"NA")</f>
        <v>7.8597510000000028</v>
      </c>
    </row>
    <row r="43" spans="1:16" x14ac:dyDescent="0.2">
      <c r="A43" t="str">
        <f>'CTs corrected'!B43</f>
        <v>TLR3</v>
      </c>
      <c r="B43">
        <f>IF(AND(ISNUMBER('CTs corrected'!C43)),('CTs corrected'!C43-'CTs corrected'!C$56),"NA")</f>
        <v>9.4832039999999971</v>
      </c>
      <c r="C43">
        <f>IF(AND(ISNUMBER('CTs corrected'!D43)),('CTs corrected'!D43-'CTs corrected'!D$56),"NA")</f>
        <v>9.8131197999999991</v>
      </c>
      <c r="D43">
        <f>IF(AND(ISNUMBER('CTs corrected'!E43)),('CTs corrected'!E43-'CTs corrected'!E$56),"NA")</f>
        <v>10.278201199999998</v>
      </c>
      <c r="E43">
        <f>IF(AND(ISNUMBER('CTs corrected'!F43)),('CTs corrected'!F43-'CTs corrected'!F$56),"NA")</f>
        <v>10.100710000000003</v>
      </c>
      <c r="F43">
        <f>IF(AND(ISNUMBER('CTs corrected'!G43)),('CTs corrected'!G43-'CTs corrected'!G$56),"NA")</f>
        <v>10.588692600000002</v>
      </c>
      <c r="G43">
        <f>IF(AND(ISNUMBER('CTs corrected'!H43)),('CTs corrected'!H43-'CTs corrected'!H$56),"NA")</f>
        <v>10.649783599999996</v>
      </c>
      <c r="H43">
        <f>IF(AND(ISNUMBER('CTs corrected'!I43)),('CTs corrected'!I43-'CTs corrected'!I$56),"NA")</f>
        <v>9.6500629999999994</v>
      </c>
      <c r="I43">
        <f>IF(AND(ISNUMBER('CTs corrected'!J43)),('CTs corrected'!J43-'CTs corrected'!J$56),"NA")</f>
        <v>9.6817028000000001</v>
      </c>
      <c r="J43">
        <f>IF(AND(ISNUMBER('CTs corrected'!K43)),('CTs corrected'!K43-'CTs corrected'!K$56),"NA")</f>
        <v>9.5836429999999986</v>
      </c>
      <c r="K43">
        <f>IF(AND(ISNUMBER('CTs corrected'!L43)),('CTs corrected'!L43-'CTs corrected'!L$56),"NA")</f>
        <v>10.941567600000003</v>
      </c>
      <c r="L43">
        <f>IF(AND(ISNUMBER('CTs corrected'!M43)),('CTs corrected'!M43-'CTs corrected'!M$56),"NA")</f>
        <v>10.194177799999999</v>
      </c>
      <c r="M43">
        <f>IF(AND(ISNUMBER('CTs corrected'!N43)),('CTs corrected'!N43-'CTs corrected'!N$56),"NA")</f>
        <v>11.171033999999999</v>
      </c>
      <c r="N43">
        <f>IF(AND(ISNUMBER('CTs corrected'!O43)),('CTs corrected'!O43-'CTs corrected'!O$56),"NA")</f>
        <v>10.047905399999998</v>
      </c>
      <c r="O43">
        <f>IF(AND(ISNUMBER('CTs corrected'!P43)),('CTs corrected'!P43-'CTs corrected'!P$56),"NA")</f>
        <v>9.1089183999999968</v>
      </c>
      <c r="P43">
        <f>IF(AND(ISNUMBER('CTs corrected'!Q43)),('CTs corrected'!Q43-'CTs corrected'!Q$56),"NA")</f>
        <v>10.459797000000002</v>
      </c>
    </row>
    <row r="44" spans="1:16" x14ac:dyDescent="0.2">
      <c r="A44" t="str">
        <f>'CTs corrected'!B44</f>
        <v>TLR4</v>
      </c>
      <c r="B44">
        <f>IF(AND(ISNUMBER('CTs corrected'!C44)),('CTs corrected'!C44-'CTs corrected'!C$56),"NA")</f>
        <v>8.4916059999999973</v>
      </c>
      <c r="C44">
        <f>IF(AND(ISNUMBER('CTs corrected'!D44)),('CTs corrected'!D44-'CTs corrected'!D$56),"NA")</f>
        <v>8.2715977999999986</v>
      </c>
      <c r="D44">
        <f>IF(AND(ISNUMBER('CTs corrected'!E44)),('CTs corrected'!E44-'CTs corrected'!E$56),"NA")</f>
        <v>8.2097732000000008</v>
      </c>
      <c r="E44">
        <f>IF(AND(ISNUMBER('CTs corrected'!F44)),('CTs corrected'!F44-'CTs corrected'!F$56),"NA")</f>
        <v>8.4385440000000003</v>
      </c>
      <c r="F44">
        <f>IF(AND(ISNUMBER('CTs corrected'!G44)),('CTs corrected'!G44-'CTs corrected'!G$56),"NA")</f>
        <v>8.1835826000000047</v>
      </c>
      <c r="G44">
        <f>IF(AND(ISNUMBER('CTs corrected'!H44)),('CTs corrected'!H44-'CTs corrected'!H$56),"NA")</f>
        <v>8.857926599999999</v>
      </c>
      <c r="H44">
        <f>IF(AND(ISNUMBER('CTs corrected'!I44)),('CTs corrected'!I44-'CTs corrected'!I$56),"NA")</f>
        <v>8.8230240000000002</v>
      </c>
      <c r="I44">
        <f>IF(AND(ISNUMBER('CTs corrected'!J44)),('CTs corrected'!J44-'CTs corrected'!J$56),"NA")</f>
        <v>10.139002800000004</v>
      </c>
      <c r="J44">
        <f>IF(AND(ISNUMBER('CTs corrected'!K44)),('CTs corrected'!K44-'CTs corrected'!K$56),"NA")</f>
        <v>11.289911000000004</v>
      </c>
      <c r="K44">
        <f>IF(AND(ISNUMBER('CTs corrected'!L44)),('CTs corrected'!L44-'CTs corrected'!L$56),"NA")</f>
        <v>9.7877976000000011</v>
      </c>
      <c r="L44">
        <f>IF(AND(ISNUMBER('CTs corrected'!M44)),('CTs corrected'!M44-'CTs corrected'!M$56),"NA")</f>
        <v>10.329043799999997</v>
      </c>
      <c r="M44">
        <f>IF(AND(ISNUMBER('CTs corrected'!N44)),('CTs corrected'!N44-'CTs corrected'!N$56),"NA")</f>
        <v>10.650033999999998</v>
      </c>
      <c r="N44">
        <f>IF(AND(ISNUMBER('CTs corrected'!O44)),('CTs corrected'!O44-'CTs corrected'!O$56),"NA")</f>
        <v>11.899818400000001</v>
      </c>
      <c r="O44">
        <f>IF(AND(ISNUMBER('CTs corrected'!P44)),('CTs corrected'!P44-'CTs corrected'!P$56),"NA")</f>
        <v>10.952849399999995</v>
      </c>
      <c r="P44">
        <f>IF(AND(ISNUMBER('CTs corrected'!Q44)),('CTs corrected'!Q44-'CTs corrected'!Q$56),"NA")</f>
        <v>9.2887790000000017</v>
      </c>
    </row>
    <row r="45" spans="1:16" x14ac:dyDescent="0.2">
      <c r="A45" t="str">
        <f>'CTs corrected'!B45</f>
        <v>TLR6</v>
      </c>
      <c r="B45">
        <f>IF(AND(ISNUMBER('CTs corrected'!C45)),('CTs corrected'!C45-'CTs corrected'!C$56),"NA")</f>
        <v>9.1698149999999998</v>
      </c>
      <c r="C45">
        <f>IF(AND(ISNUMBER('CTs corrected'!D45)),('CTs corrected'!D45-'CTs corrected'!D$56),"NA")</f>
        <v>10.139841799999999</v>
      </c>
      <c r="D45">
        <f>IF(AND(ISNUMBER('CTs corrected'!E45)),('CTs corrected'!E45-'CTs corrected'!E$56),"NA")</f>
        <v>9.6405801999999987</v>
      </c>
      <c r="E45">
        <f>IF(AND(ISNUMBER('CTs corrected'!F45)),('CTs corrected'!F45-'CTs corrected'!F$56),"NA")</f>
        <v>9.3514360000000032</v>
      </c>
      <c r="F45">
        <f>IF(AND(ISNUMBER('CTs corrected'!G45)),('CTs corrected'!G45-'CTs corrected'!G$56),"NA")</f>
        <v>9.2635986000000017</v>
      </c>
      <c r="G45">
        <f>IF(AND(ISNUMBER('CTs corrected'!H45)),('CTs corrected'!H45-'CTs corrected'!H$56),"NA")</f>
        <v>9.2679036000000004</v>
      </c>
      <c r="H45">
        <f>IF(AND(ISNUMBER('CTs corrected'!I45)),('CTs corrected'!I45-'CTs corrected'!I$56),"NA")</f>
        <v>9.739647999999999</v>
      </c>
      <c r="I45">
        <f>IF(AND(ISNUMBER('CTs corrected'!J45)),('CTs corrected'!J45-'CTs corrected'!J$56),"NA")</f>
        <v>7.862271800000002</v>
      </c>
      <c r="J45">
        <f>IF(AND(ISNUMBER('CTs corrected'!K45)),('CTs corrected'!K45-'CTs corrected'!K$56),"NA")</f>
        <v>8.3667370000000005</v>
      </c>
      <c r="K45">
        <f>IF(AND(ISNUMBER('CTs corrected'!L45)),('CTs corrected'!L45-'CTs corrected'!L$56),"NA")</f>
        <v>9.7225026000000021</v>
      </c>
      <c r="L45">
        <f>IF(AND(ISNUMBER('CTs corrected'!M45)),('CTs corrected'!M45-'CTs corrected'!M$56),"NA")</f>
        <v>8.3423117999999974</v>
      </c>
      <c r="M45">
        <f>IF(AND(ISNUMBER('CTs corrected'!N45)),('CTs corrected'!N45-'CTs corrected'!N$56),"NA")</f>
        <v>8.4736269999999969</v>
      </c>
      <c r="N45">
        <f>IF(AND(ISNUMBER('CTs corrected'!O45)),('CTs corrected'!O45-'CTs corrected'!O$56),"NA")</f>
        <v>8.2370913999999971</v>
      </c>
      <c r="O45">
        <f>IF(AND(ISNUMBER('CTs corrected'!P45)),('CTs corrected'!P45-'CTs corrected'!P$56),"NA")</f>
        <v>8.2401613999999981</v>
      </c>
      <c r="P45">
        <f>IF(AND(ISNUMBER('CTs corrected'!Q45)),('CTs corrected'!Q45-'CTs corrected'!Q$56),"NA")</f>
        <v>9.1593480000000014</v>
      </c>
    </row>
    <row r="46" spans="1:16" x14ac:dyDescent="0.2">
      <c r="A46" t="str">
        <f>'CTs corrected'!B46</f>
        <v>TNF</v>
      </c>
      <c r="B46">
        <f>IF(AND(ISNUMBER('CTs corrected'!C46)),('CTs corrected'!C46-'CTs corrected'!C$56),"NA")</f>
        <v>7.6328849999999981</v>
      </c>
      <c r="C46">
        <f>IF(AND(ISNUMBER('CTs corrected'!D46)),('CTs corrected'!D46-'CTs corrected'!D$56),"NA")</f>
        <v>8.0709367999999984</v>
      </c>
      <c r="D46">
        <f>IF(AND(ISNUMBER('CTs corrected'!E46)),('CTs corrected'!E46-'CTs corrected'!E$56),"NA")</f>
        <v>7.0879291999999978</v>
      </c>
      <c r="E46">
        <f>IF(AND(ISNUMBER('CTs corrected'!F46)),('CTs corrected'!F46-'CTs corrected'!F$56),"NA")</f>
        <v>6.8453820000000007</v>
      </c>
      <c r="F46">
        <f>IF(AND(ISNUMBER('CTs corrected'!G46)),('CTs corrected'!G46-'CTs corrected'!G$56),"NA")</f>
        <v>5.935221600000002</v>
      </c>
      <c r="G46">
        <f>IF(AND(ISNUMBER('CTs corrected'!H46)),('CTs corrected'!H46-'CTs corrected'!H$56),"NA")</f>
        <v>6.2148915999999979</v>
      </c>
      <c r="H46">
        <f>IF(AND(ISNUMBER('CTs corrected'!I46)),('CTs corrected'!I46-'CTs corrected'!I$56),"NA")</f>
        <v>6.3432469999999981</v>
      </c>
      <c r="I46">
        <f>IF(AND(ISNUMBER('CTs corrected'!J46)),('CTs corrected'!J46-'CTs corrected'!J$56),"NA")</f>
        <v>6.5200398000000028</v>
      </c>
      <c r="J46">
        <f>IF(AND(ISNUMBER('CTs corrected'!K46)),('CTs corrected'!K46-'CTs corrected'!K$56),"NA")</f>
        <v>6.6952280000000002</v>
      </c>
      <c r="K46">
        <f>IF(AND(ISNUMBER('CTs corrected'!L46)),('CTs corrected'!L46-'CTs corrected'!L$56),"NA")</f>
        <v>5.6211055999999999</v>
      </c>
      <c r="L46">
        <f>IF(AND(ISNUMBER('CTs corrected'!M46)),('CTs corrected'!M46-'CTs corrected'!M$56),"NA")</f>
        <v>6.804178799999999</v>
      </c>
      <c r="M46">
        <f>IF(AND(ISNUMBER('CTs corrected'!N46)),('CTs corrected'!N46-'CTs corrected'!N$56),"NA")</f>
        <v>6.0141749999999981</v>
      </c>
      <c r="N46">
        <f>IF(AND(ISNUMBER('CTs corrected'!O46)),('CTs corrected'!O46-'CTs corrected'!O$56),"NA")</f>
        <v>6.2399863999999994</v>
      </c>
      <c r="O46">
        <f>IF(AND(ISNUMBER('CTs corrected'!P46)),('CTs corrected'!P46-'CTs corrected'!P$56),"NA")</f>
        <v>6.6648833999999972</v>
      </c>
      <c r="P46">
        <f>IF(AND(ISNUMBER('CTs corrected'!Q46)),('CTs corrected'!Q46-'CTs corrected'!Q$56),"NA")</f>
        <v>5.4222199999999994</v>
      </c>
    </row>
    <row r="47" spans="1:16" x14ac:dyDescent="0.2">
      <c r="A47" t="str">
        <f>'CTs corrected'!B47</f>
        <v>TOLLIP</v>
      </c>
      <c r="B47">
        <f>IF(AND(ISNUMBER('CTs corrected'!C47)),('CTs corrected'!C47-'CTs corrected'!C$56),"NA")</f>
        <v>5.9980919999999998</v>
      </c>
      <c r="C47">
        <f>IF(AND(ISNUMBER('CTs corrected'!D47)),('CTs corrected'!D47-'CTs corrected'!D$56),"NA")</f>
        <v>5.8865397999999978</v>
      </c>
      <c r="D47">
        <f>IF(AND(ISNUMBER('CTs corrected'!E47)),('CTs corrected'!E47-'CTs corrected'!E$56),"NA")</f>
        <v>4.7008842000000008</v>
      </c>
      <c r="E47">
        <f>IF(AND(ISNUMBER('CTs corrected'!F47)),('CTs corrected'!F47-'CTs corrected'!F$56),"NA")</f>
        <v>5.058797000000002</v>
      </c>
      <c r="F47">
        <f>IF(AND(ISNUMBER('CTs corrected'!G47)),('CTs corrected'!G47-'CTs corrected'!G$56),"NA")</f>
        <v>5.0717456000000034</v>
      </c>
      <c r="G47">
        <f>IF(AND(ISNUMBER('CTs corrected'!H47)),('CTs corrected'!H47-'CTs corrected'!H$56),"NA")</f>
        <v>5.2190015999999986</v>
      </c>
      <c r="H47">
        <f>IF(AND(ISNUMBER('CTs corrected'!I47)),('CTs corrected'!I47-'CTs corrected'!I$56),"NA")</f>
        <v>5.4355319999999985</v>
      </c>
      <c r="I47">
        <f>IF(AND(ISNUMBER('CTs corrected'!J47)),('CTs corrected'!J47-'CTs corrected'!J$56),"NA")</f>
        <v>5.4574157999999997</v>
      </c>
      <c r="J47">
        <f>IF(AND(ISNUMBER('CTs corrected'!K47)),('CTs corrected'!K47-'CTs corrected'!K$56),"NA")</f>
        <v>5.2919799999999988</v>
      </c>
      <c r="K47">
        <f>IF(AND(ISNUMBER('CTs corrected'!L47)),('CTs corrected'!L47-'CTs corrected'!L$56),"NA")</f>
        <v>4.9901246000000015</v>
      </c>
      <c r="L47">
        <f>IF(AND(ISNUMBER('CTs corrected'!M47)),('CTs corrected'!M47-'CTs corrected'!M$56),"NA")</f>
        <v>5.1374377999999972</v>
      </c>
      <c r="M47">
        <f>IF(AND(ISNUMBER('CTs corrected'!N47)),('CTs corrected'!N47-'CTs corrected'!N$56),"NA")</f>
        <v>5.2890549999999976</v>
      </c>
      <c r="N47">
        <f>IF(AND(ISNUMBER('CTs corrected'!O47)),('CTs corrected'!O47-'CTs corrected'!O$56),"NA")</f>
        <v>5.529905399999997</v>
      </c>
      <c r="O47">
        <f>IF(AND(ISNUMBER('CTs corrected'!P47)),('CTs corrected'!P47-'CTs corrected'!P$56),"NA")</f>
        <v>6.0544323999999961</v>
      </c>
      <c r="P47">
        <f>IF(AND(ISNUMBER('CTs corrected'!Q47)),('CTs corrected'!Q47-'CTs corrected'!Q$56),"NA")</f>
        <v>5.1396049999999995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8863-30BD-0D43-9FBD-9CEE5D3AD3DE}">
  <dimension ref="A1:Q47"/>
  <sheetViews>
    <sheetView workbookViewId="0">
      <selection activeCell="C2" sqref="C2"/>
    </sheetView>
  </sheetViews>
  <sheetFormatPr defaultColWidth="11" defaultRowHeight="14.25" x14ac:dyDescent="0.2"/>
  <cols>
    <col min="1" max="1" width="11.625" customWidth="1"/>
    <col min="2" max="2" width="16.5" bestFit="1" customWidth="1"/>
    <col min="3" max="6" width="11" style="10"/>
  </cols>
  <sheetData>
    <row r="1" spans="1:17" x14ac:dyDescent="0.2">
      <c r="A1" s="1" t="s">
        <v>13</v>
      </c>
      <c r="C1" s="10" t="str">
        <f>DeltaCT!B1</f>
        <v>Filtered Air Male</v>
      </c>
      <c r="D1" s="10" t="str">
        <f>DeltaCT!C1</f>
        <v>Filtered Air Male</v>
      </c>
      <c r="E1" s="10" t="str">
        <f>DeltaCT!D1</f>
        <v>Filtered Air Male</v>
      </c>
      <c r="F1" s="10" t="str">
        <f>DeltaCT!E1</f>
        <v>Filtered Air Male</v>
      </c>
      <c r="G1" t="str">
        <f>DeltaCT!F1</f>
        <v>Ozone Male</v>
      </c>
      <c r="H1" t="str">
        <f>DeltaCT!G1</f>
        <v>Ozone Male</v>
      </c>
      <c r="I1" t="str">
        <f>DeltaCT!H1</f>
        <v>Ozone Male</v>
      </c>
      <c r="J1" t="str">
        <f>DeltaCT!I1</f>
        <v>Filtered Air Female</v>
      </c>
      <c r="K1" t="str">
        <f>DeltaCT!J1</f>
        <v>Filtered Air Female</v>
      </c>
      <c r="L1" t="str">
        <f>DeltaCT!K1</f>
        <v>Filtered Air Female</v>
      </c>
      <c r="M1" t="str">
        <f>DeltaCT!L1</f>
        <v>Filtered Air Female</v>
      </c>
      <c r="N1" t="str">
        <f>DeltaCT!M1</f>
        <v>Ozone Female</v>
      </c>
      <c r="O1" t="str">
        <f>DeltaCT!N1</f>
        <v>Ozone Female</v>
      </c>
      <c r="P1" t="str">
        <f>DeltaCT!O1</f>
        <v>Ozone Female</v>
      </c>
      <c r="Q1" t="str">
        <f>DeltaCT!P1</f>
        <v>Ozone Female</v>
      </c>
    </row>
    <row r="2" spans="1:17" x14ac:dyDescent="0.2">
      <c r="A2">
        <f>DeltaCT!C2</f>
        <v>7.3684277999999992</v>
      </c>
      <c r="B2" t="str">
        <f>DeltaCT!A2</f>
        <v>BCL6</v>
      </c>
      <c r="C2" s="10">
        <f>IF(AND(ISNUMBER(DeltaCT!B2),ISNUMBER($A2)),DeltaCT!B2-$A2,"")</f>
        <v>-9.8842799999999897E-2</v>
      </c>
      <c r="D2" s="10">
        <f>IF(AND(ISNUMBER(DeltaCT!C2),ISNUMBER($A2)),DeltaCT!C2-$A2,"")</f>
        <v>0</v>
      </c>
      <c r="E2" s="10">
        <f>IF(AND(ISNUMBER(DeltaCT!D2),ISNUMBER($A2)),DeltaCT!D2-$A2,"")</f>
        <v>-0.59098759999999828</v>
      </c>
      <c r="F2" s="10">
        <f>IF(AND(ISNUMBER(DeltaCT!E2),ISNUMBER($A2)),DeltaCT!E2-$A2,"")</f>
        <v>-0.63243079999999807</v>
      </c>
      <c r="G2">
        <f>IF(AND(ISNUMBER(DeltaCT!F2),ISNUMBER($A2)),DeltaCT!F2-$A2,"")</f>
        <v>-0.14788819999999703</v>
      </c>
      <c r="H2">
        <f>IF(AND(ISNUMBER(DeltaCT!G2),ISNUMBER($A2)),DeltaCT!G2-$A2,"")</f>
        <v>-0.14928120000000078</v>
      </c>
      <c r="I2">
        <f>IF(AND(ISNUMBER(DeltaCT!H2),ISNUMBER($A2)),DeltaCT!H2-$A2,"")</f>
        <v>0.5133271999999991</v>
      </c>
      <c r="J2">
        <f>IF(AND(ISNUMBER(DeltaCT!I2),ISNUMBER($A2)),DeltaCT!I2-$A2,"")</f>
        <v>-0.31160499999999658</v>
      </c>
      <c r="K2">
        <f>IF(AND(ISNUMBER(DeltaCT!J2),ISNUMBER($A2)),DeltaCT!J2-$A2,"")</f>
        <v>-0.24652779999999908</v>
      </c>
      <c r="L2">
        <f>IF(AND(ISNUMBER(DeltaCT!K2),ISNUMBER($A2)),DeltaCT!K2-$A2,"")</f>
        <v>-0.21017219999999881</v>
      </c>
      <c r="M2">
        <f>IF(AND(ISNUMBER(DeltaCT!L2),ISNUMBER($A2)),DeltaCT!L2-$A2,"")</f>
        <v>-0.39016900000000021</v>
      </c>
      <c r="N2">
        <f>IF(AND(ISNUMBER(DeltaCT!M2),ISNUMBER($A2)),DeltaCT!M2-$A2,"")</f>
        <v>0.17408319999999833</v>
      </c>
      <c r="O2">
        <f>IF(AND(ISNUMBER(DeltaCT!N2),ISNUMBER($A2)),DeltaCT!N2-$A2,"")</f>
        <v>0.102730600000001</v>
      </c>
      <c r="P2">
        <f>IF(AND(ISNUMBER(DeltaCT!O2),ISNUMBER($A2)),DeltaCT!O2-$A2,"")</f>
        <v>0.31701659999999876</v>
      </c>
      <c r="Q2">
        <f>IF(AND(ISNUMBER(DeltaCT!P2),ISNUMBER($A2)),DeltaCT!P2-$A2,"")</f>
        <v>0.41369720000000143</v>
      </c>
    </row>
    <row r="3" spans="1:17" x14ac:dyDescent="0.2">
      <c r="A3">
        <f>DeltaCT!C3</f>
        <v>4.8435827999999965</v>
      </c>
      <c r="B3" t="str">
        <f>DeltaCT!A3</f>
        <v>C3</v>
      </c>
      <c r="C3" s="10">
        <f>IF(AND(ISNUMBER(DeltaCT!B3),ISNUMBER($A3)),DeltaCT!B3-$A3,"")</f>
        <v>-0.15936079999999819</v>
      </c>
      <c r="D3" s="10">
        <f>IF(AND(ISNUMBER(DeltaCT!C3),ISNUMBER($A3)),DeltaCT!C3-$A3,"")</f>
        <v>0</v>
      </c>
      <c r="E3" s="10">
        <f>IF(AND(ISNUMBER(DeltaCT!D3),ISNUMBER($A3)),DeltaCT!D3-$A3,"")</f>
        <v>0.69273140000000311</v>
      </c>
      <c r="F3" s="10">
        <f>IF(AND(ISNUMBER(DeltaCT!E3),ISNUMBER($A3)),DeltaCT!E3-$A3,"")</f>
        <v>0.77687320000000426</v>
      </c>
      <c r="G3">
        <f>IF(AND(ISNUMBER(DeltaCT!F3),ISNUMBER($A3)),DeltaCT!F3-$A3,"")</f>
        <v>0.82189980000000773</v>
      </c>
      <c r="H3">
        <f>IF(AND(ISNUMBER(DeltaCT!G3),ISNUMBER($A3)),DeltaCT!G3-$A3,"")</f>
        <v>1.0917828000000007</v>
      </c>
      <c r="I3">
        <f>IF(AND(ISNUMBER(DeltaCT!H3),ISNUMBER($A3)),DeltaCT!H3-$A3,"")</f>
        <v>-0.3622837999999966</v>
      </c>
      <c r="J3">
        <f>IF(AND(ISNUMBER(DeltaCT!I3),ISNUMBER($A3)),DeltaCT!I3-$A3,"")</f>
        <v>0.12060600000000576</v>
      </c>
      <c r="K3">
        <f>IF(AND(ISNUMBER(DeltaCT!J3),ISNUMBER($A3)),DeltaCT!J3-$A3,"")</f>
        <v>0.41373320000000291</v>
      </c>
      <c r="L3">
        <f>IF(AND(ISNUMBER(DeltaCT!K3),ISNUMBER($A3)),DeltaCT!K3-$A3,"")</f>
        <v>-1.480219199999997</v>
      </c>
      <c r="M3">
        <f>IF(AND(ISNUMBER(DeltaCT!L3),ISNUMBER($A3)),DeltaCT!L3-$A3,"")</f>
        <v>3.7926000000002347E-2</v>
      </c>
      <c r="N3">
        <f>IF(AND(ISNUMBER(DeltaCT!M3),ISNUMBER($A3)),DeltaCT!M3-$A3,"")</f>
        <v>0.71820020000000184</v>
      </c>
      <c r="O3">
        <f>IF(AND(ISNUMBER(DeltaCT!N3),ISNUMBER($A3)),DeltaCT!N3-$A3,"")</f>
        <v>0.62392960000000031</v>
      </c>
      <c r="P3">
        <f>IF(AND(ISNUMBER(DeltaCT!O3),ISNUMBER($A3)),DeltaCT!O3-$A3,"")</f>
        <v>1.5487345999999995</v>
      </c>
      <c r="Q3">
        <f>IF(AND(ISNUMBER(DeltaCT!P3),ISNUMBER($A3)),DeltaCT!P3-$A3,"")</f>
        <v>-0.51660579999999712</v>
      </c>
    </row>
    <row r="4" spans="1:17" x14ac:dyDescent="0.2">
      <c r="A4">
        <f>DeltaCT!C4</f>
        <v>8.9361137999999976</v>
      </c>
      <c r="B4" t="str">
        <f>DeltaCT!A4</f>
        <v>C3AR1</v>
      </c>
      <c r="C4" s="10">
        <f>IF(AND(ISNUMBER(DeltaCT!B4),ISNUMBER($A4)),DeltaCT!B4-$A4,"")</f>
        <v>0.70737120000000075</v>
      </c>
      <c r="D4" s="10">
        <f>IF(AND(ISNUMBER(DeltaCT!C4),ISNUMBER($A4)),DeltaCT!C4-$A4,"")</f>
        <v>0</v>
      </c>
      <c r="E4" s="10">
        <f>IF(AND(ISNUMBER(DeltaCT!D4),ISNUMBER($A4)),DeltaCT!D4-$A4,"")</f>
        <v>1.9154624000000027</v>
      </c>
      <c r="F4" s="10">
        <f>IF(AND(ISNUMBER(DeltaCT!E4),ISNUMBER($A4)),DeltaCT!E4-$A4,"")</f>
        <v>2.1009662000000056</v>
      </c>
      <c r="G4">
        <f>IF(AND(ISNUMBER(DeltaCT!F4),ISNUMBER($A4)),DeltaCT!F4-$A4,"")</f>
        <v>2.1308888000000046</v>
      </c>
      <c r="H4">
        <f>IF(AND(ISNUMBER(DeltaCT!G4),ISNUMBER($A4)),DeltaCT!G4-$A4,"")</f>
        <v>2.3533108000000027</v>
      </c>
      <c r="I4">
        <f>IF(AND(ISNUMBER(DeltaCT!H4),ISNUMBER($A4)),DeltaCT!H4-$A4,"")</f>
        <v>0.68624920000000245</v>
      </c>
      <c r="J4">
        <f>IF(AND(ISNUMBER(DeltaCT!I4),ISNUMBER($A4)),DeltaCT!I4-$A4,"")</f>
        <v>2.2882460000000009</v>
      </c>
      <c r="K4">
        <f>IF(AND(ISNUMBER(DeltaCT!J4),ISNUMBER($A4)),DeltaCT!J4-$A4,"")</f>
        <v>3.7433732000000042</v>
      </c>
      <c r="L4">
        <f>IF(AND(ISNUMBER(DeltaCT!K4),ISNUMBER($A4)),DeltaCT!K4-$A4,"")</f>
        <v>2.8144308000000038</v>
      </c>
      <c r="M4">
        <f>IF(AND(ISNUMBER(DeltaCT!L4),ISNUMBER($A4)),DeltaCT!L4-$A4,"")</f>
        <v>2.3270179999999989</v>
      </c>
      <c r="N4">
        <f>IF(AND(ISNUMBER(DeltaCT!M4),ISNUMBER($A4)),DeltaCT!M4-$A4,"")</f>
        <v>2.1831041999999989</v>
      </c>
      <c r="O4">
        <f>IF(AND(ISNUMBER(DeltaCT!N4),ISNUMBER($A4)),DeltaCT!N4-$A4,"")</f>
        <v>3.4076646000000004</v>
      </c>
      <c r="P4">
        <f>IF(AND(ISNUMBER(DeltaCT!O4),ISNUMBER($A4)),DeltaCT!O4-$A4,"")</f>
        <v>3.4577525999999992</v>
      </c>
      <c r="Q4">
        <f>IF(AND(ISNUMBER(DeltaCT!P4),ISNUMBER($A4)),DeltaCT!P4-$A4,"")</f>
        <v>3.9753892000000057</v>
      </c>
    </row>
    <row r="5" spans="1:17" x14ac:dyDescent="0.2">
      <c r="A5">
        <f>DeltaCT!C5</f>
        <v>11.832185800000001</v>
      </c>
      <c r="B5" t="str">
        <f>DeltaCT!A5</f>
        <v>CCL3</v>
      </c>
      <c r="C5" s="10">
        <f>IF(AND(ISNUMBER(DeltaCT!B5),ISNUMBER($A5)),DeltaCT!B5-$A5,"")</f>
        <v>-0.87316880000000197</v>
      </c>
      <c r="D5" s="10">
        <f>IF(AND(ISNUMBER(DeltaCT!C5),ISNUMBER($A5)),DeltaCT!C5-$A5,"")</f>
        <v>0</v>
      </c>
      <c r="E5" s="10">
        <f>IF(AND(ISNUMBER(DeltaCT!D5),ISNUMBER($A5)),DeltaCT!D5-$A5,"")</f>
        <v>0.33154539999999599</v>
      </c>
      <c r="F5" s="10">
        <f>IF(AND(ISNUMBER(DeltaCT!E5),ISNUMBER($A5)),DeltaCT!E5-$A5,"")</f>
        <v>0.29861019999999883</v>
      </c>
      <c r="G5">
        <f>IF(AND(ISNUMBER(DeltaCT!F5),ISNUMBER($A5)),DeltaCT!F5-$A5,"")</f>
        <v>-1.3621701999999978</v>
      </c>
      <c r="H5">
        <f>IF(AND(ISNUMBER(DeltaCT!G5),ISNUMBER($A5)),DeltaCT!G5-$A5,"")</f>
        <v>-1.4883892000000003</v>
      </c>
      <c r="I5">
        <f>IF(AND(ISNUMBER(DeltaCT!H5),ISNUMBER($A5)),DeltaCT!H5-$A5,"")</f>
        <v>-0.32249480000000119</v>
      </c>
      <c r="J5">
        <f>IF(AND(ISNUMBER(DeltaCT!I5),ISNUMBER($A5)),DeltaCT!I5-$A5,"")</f>
        <v>-1.748422999999999</v>
      </c>
      <c r="K5">
        <f>IF(AND(ISNUMBER(DeltaCT!J5),ISNUMBER($A5)),DeltaCT!J5-$A5,"")</f>
        <v>-2.1063378000000021</v>
      </c>
      <c r="L5">
        <f>IF(AND(ISNUMBER(DeltaCT!K5),ISNUMBER($A5)),DeltaCT!K5-$A5,"")</f>
        <v>-2.6690892000000019</v>
      </c>
      <c r="M5">
        <f>IF(AND(ISNUMBER(DeltaCT!L5),ISNUMBER($A5)),DeltaCT!L5-$A5,"")</f>
        <v>-2.7173480000000012</v>
      </c>
      <c r="N5">
        <f>IF(AND(ISNUMBER(DeltaCT!M5),ISNUMBER($A5)),DeltaCT!M5-$A5,"")</f>
        <v>-2.1378248000000042</v>
      </c>
      <c r="O5">
        <f>IF(AND(ISNUMBER(DeltaCT!N5),ISNUMBER($A5)),DeltaCT!N5-$A5,"")</f>
        <v>-1.6998074000000045</v>
      </c>
      <c r="P5">
        <f>IF(AND(ISNUMBER(DeltaCT!O5),ISNUMBER($A5)),DeltaCT!O5-$A5,"")</f>
        <v>-0.48362440000000362</v>
      </c>
      <c r="Q5">
        <f>IF(AND(ISNUMBER(DeltaCT!P5),ISNUMBER($A5)),DeltaCT!P5-$A5,"")</f>
        <v>-1.6397337999999984</v>
      </c>
    </row>
    <row r="6" spans="1:17" x14ac:dyDescent="0.2">
      <c r="A6">
        <f>DeltaCT!C6</f>
        <v>11.455168799999999</v>
      </c>
      <c r="B6" t="str">
        <f>DeltaCT!A6</f>
        <v>CCL4</v>
      </c>
      <c r="C6" s="10">
        <f>IF(AND(ISNUMBER(DeltaCT!B6),ISNUMBER($A6)),DeltaCT!B6-$A6,"")</f>
        <v>-1.3433768000000015</v>
      </c>
      <c r="D6" s="10">
        <f>IF(AND(ISNUMBER(DeltaCT!C6),ISNUMBER($A6)),DeltaCT!C6-$A6,"")</f>
        <v>0</v>
      </c>
      <c r="E6" s="10">
        <f>IF(AND(ISNUMBER(DeltaCT!D6),ISNUMBER($A6)),DeltaCT!D6-$A6,"")</f>
        <v>-0.75278159999999872</v>
      </c>
      <c r="F6" s="10">
        <f>IF(AND(ISNUMBER(DeltaCT!E6),ISNUMBER($A6)),DeltaCT!E6-$A6,"")</f>
        <v>-1.2638967999999977</v>
      </c>
      <c r="G6">
        <f>IF(AND(ISNUMBER(DeltaCT!F6),ISNUMBER($A6)),DeltaCT!F6-$A6,"")</f>
        <v>-2.197832199999997</v>
      </c>
      <c r="H6">
        <f>IF(AND(ISNUMBER(DeltaCT!G6),ISNUMBER($A6)),DeltaCT!G6-$A6,"")</f>
        <v>-2.9600572000000014</v>
      </c>
      <c r="I6">
        <f>IF(AND(ISNUMBER(DeltaCT!H6),ISNUMBER($A6)),DeltaCT!H6-$A6,"")</f>
        <v>-2.2757098000000013</v>
      </c>
      <c r="J6">
        <f>IF(AND(ISNUMBER(DeltaCT!I6),ISNUMBER($A6)),DeltaCT!I6-$A6,"")</f>
        <v>-1.5798529999999964</v>
      </c>
      <c r="K6">
        <f>IF(AND(ISNUMBER(DeltaCT!J6),ISNUMBER($A6)),DeltaCT!J6-$A6,"")</f>
        <v>-0.94265880000000024</v>
      </c>
      <c r="L6">
        <f>IF(AND(ISNUMBER(DeltaCT!K6),ISNUMBER($A6)),DeltaCT!K6-$A6,"")</f>
        <v>-2.9006311999999994</v>
      </c>
      <c r="M6">
        <f>IF(AND(ISNUMBER(DeltaCT!L6),ISNUMBER($A6)),DeltaCT!L6-$A6,"")</f>
        <v>-1.2688650000000017</v>
      </c>
      <c r="N6">
        <f>IF(AND(ISNUMBER(DeltaCT!M6),ISNUMBER($A6)),DeltaCT!M6-$A6,"")</f>
        <v>-1.5649118000000009</v>
      </c>
      <c r="O6">
        <f>IF(AND(ISNUMBER(DeltaCT!N6),ISNUMBER($A6)),DeltaCT!N6-$A6,"")</f>
        <v>-1.3746344000000015</v>
      </c>
      <c r="P6">
        <f>IF(AND(ISNUMBER(DeltaCT!O6),ISNUMBER($A6)),DeltaCT!O6-$A6,"")</f>
        <v>-1.444497400000003</v>
      </c>
      <c r="Q6">
        <f>IF(AND(ISNUMBER(DeltaCT!P6),ISNUMBER($A6)),DeltaCT!P6-$A6,"")</f>
        <v>-2.5726037999999996</v>
      </c>
    </row>
    <row r="7" spans="1:17" x14ac:dyDescent="0.2">
      <c r="A7">
        <f>DeltaCT!C7</f>
        <v>12.7819988</v>
      </c>
      <c r="B7" t="str">
        <f>DeltaCT!A7</f>
        <v>CCL5</v>
      </c>
      <c r="C7" s="10">
        <f>IF(AND(ISNUMBER(DeltaCT!B7),ISNUMBER($A7)),DeltaCT!B7-$A7,"")</f>
        <v>-0.40307080000000184</v>
      </c>
      <c r="D7" s="10">
        <f>IF(AND(ISNUMBER(DeltaCT!C7),ISNUMBER($A7)),DeltaCT!C7-$A7,"")</f>
        <v>0</v>
      </c>
      <c r="E7" s="10">
        <f>IF(AND(ISNUMBER(DeltaCT!D7),ISNUMBER($A7)),DeltaCT!D7-$A7,"")</f>
        <v>-1.9066606000000021</v>
      </c>
      <c r="F7" s="10">
        <f>IF(AND(ISNUMBER(DeltaCT!E7),ISNUMBER($A7)),DeltaCT!E7-$A7,"")</f>
        <v>-1.4593348000000006</v>
      </c>
      <c r="G7">
        <f>IF(AND(ISNUMBER(DeltaCT!F7),ISNUMBER($A7)),DeltaCT!F7-$A7,"")</f>
        <v>-2.1624061999999959</v>
      </c>
      <c r="H7">
        <f>IF(AND(ISNUMBER(DeltaCT!G7),ISNUMBER($A7)),DeltaCT!G7-$A7,"")</f>
        <v>-2.3235492000000022</v>
      </c>
      <c r="I7">
        <f>IF(AND(ISNUMBER(DeltaCT!H7),ISNUMBER($A7)),DeltaCT!H7-$A7,"")</f>
        <v>0.97623219999999833</v>
      </c>
      <c r="J7">
        <f>IF(AND(ISNUMBER(DeltaCT!I7),ISNUMBER($A7)),DeltaCT!I7-$A7,"")</f>
        <v>-3.0895289999999989</v>
      </c>
      <c r="K7">
        <f>IF(AND(ISNUMBER(DeltaCT!J7),ISNUMBER($A7)),DeltaCT!J7-$A7,"")</f>
        <v>-2.7298177999999993</v>
      </c>
      <c r="L7">
        <f>IF(AND(ISNUMBER(DeltaCT!K7),ISNUMBER($A7)),DeltaCT!K7-$A7,"")</f>
        <v>-1.6719912000000008</v>
      </c>
      <c r="M7">
        <f>IF(AND(ISNUMBER(DeltaCT!L7),ISNUMBER($A7)),DeltaCT!L7-$A7,"")</f>
        <v>-3.3800120000000007</v>
      </c>
      <c r="N7">
        <f>IF(AND(ISNUMBER(DeltaCT!M7),ISNUMBER($A7)),DeltaCT!M7-$A7,"")</f>
        <v>-0.89053680000000313</v>
      </c>
      <c r="O7">
        <f>IF(AND(ISNUMBER(DeltaCT!N7),ISNUMBER($A7)),DeltaCT!N7-$A7,"")</f>
        <v>-1.8025604000000008</v>
      </c>
      <c r="P7">
        <f>IF(AND(ISNUMBER(DeltaCT!O7),ISNUMBER($A7)),DeltaCT!O7-$A7,"")</f>
        <v>-2.245027400000005</v>
      </c>
      <c r="Q7">
        <f>IF(AND(ISNUMBER(DeltaCT!P7),ISNUMBER($A7)),DeltaCT!P7-$A7,"")</f>
        <v>0.71135620000000088</v>
      </c>
    </row>
    <row r="8" spans="1:17" x14ac:dyDescent="0.2">
      <c r="A8">
        <f>DeltaCT!C8</f>
        <v>10.504297799999996</v>
      </c>
      <c r="B8" t="str">
        <f>DeltaCT!A8</f>
        <v>CD14</v>
      </c>
      <c r="C8" s="10">
        <f>IF(AND(ISNUMBER(DeltaCT!B8),ISNUMBER($A8)),DeltaCT!B8-$A8,"")</f>
        <v>9.3232000000007531E-3</v>
      </c>
      <c r="D8" s="10">
        <f>IF(AND(ISNUMBER(DeltaCT!C8),ISNUMBER($A8)),DeltaCT!C8-$A8,"")</f>
        <v>0</v>
      </c>
      <c r="E8" s="10">
        <f>IF(AND(ISNUMBER(DeltaCT!D8),ISNUMBER($A8)),DeltaCT!D8-$A8,"")</f>
        <v>-0.21268259999999728</v>
      </c>
      <c r="F8" s="10">
        <f>IF(AND(ISNUMBER(DeltaCT!E8),ISNUMBER($A8)),DeltaCT!E8-$A8,"")</f>
        <v>5.6427200000005229E-2</v>
      </c>
      <c r="G8">
        <f>IF(AND(ISNUMBER(DeltaCT!F8),ISNUMBER($A8)),DeltaCT!F8-$A8,"")</f>
        <v>0.30725480000000971</v>
      </c>
      <c r="H8">
        <f>IF(AND(ISNUMBER(DeltaCT!G8),ISNUMBER($A8)),DeltaCT!G8-$A8,"")</f>
        <v>0.64069879999999912</v>
      </c>
      <c r="I8">
        <f>IF(AND(ISNUMBER(DeltaCT!H8),ISNUMBER($A8)),DeltaCT!H8-$A8,"")</f>
        <v>1.3397832000000029</v>
      </c>
      <c r="J8">
        <f>IF(AND(ISNUMBER(DeltaCT!I8),ISNUMBER($A8)),DeltaCT!I8-$A8,"")</f>
        <v>-2.3914899999999939</v>
      </c>
      <c r="K8">
        <f>IF(AND(ISNUMBER(DeltaCT!J8),ISNUMBER($A8)),DeltaCT!J8-$A8,"")</f>
        <v>-1.7544417999999951</v>
      </c>
      <c r="L8">
        <f>IF(AND(ISNUMBER(DeltaCT!K8),ISNUMBER($A8)),DeltaCT!K8-$A8,"")</f>
        <v>-1.6014761999999969</v>
      </c>
      <c r="M8">
        <f>IF(AND(ISNUMBER(DeltaCT!L8),ISNUMBER($A8)),DeltaCT!L8-$A8,"")</f>
        <v>-2.4015689999999985</v>
      </c>
      <c r="N8">
        <f>IF(AND(ISNUMBER(DeltaCT!M8),ISNUMBER($A8)),DeltaCT!M8-$A8,"")</f>
        <v>-1.1129787999999969</v>
      </c>
      <c r="O8">
        <f>IF(AND(ISNUMBER(DeltaCT!N8),ISNUMBER($A8)),DeltaCT!N8-$A8,"")</f>
        <v>-1.033884399999998</v>
      </c>
      <c r="P8">
        <f>IF(AND(ISNUMBER(DeltaCT!O8),ISNUMBER($A8)),DeltaCT!O8-$A8,"")</f>
        <v>-1.0506683999999993</v>
      </c>
      <c r="Q8">
        <f>IF(AND(ISNUMBER(DeltaCT!P8),ISNUMBER($A8)),DeltaCT!P8-$A8,"")</f>
        <v>-8.2826799999992318E-2</v>
      </c>
    </row>
    <row r="9" spans="1:17" x14ac:dyDescent="0.2">
      <c r="A9">
        <f>DeltaCT!C9</f>
        <v>8.6942367999999988</v>
      </c>
      <c r="B9" t="str">
        <f>DeltaCT!A9</f>
        <v>CD40</v>
      </c>
      <c r="C9" s="10">
        <f>IF(AND(ISNUMBER(DeltaCT!B9),ISNUMBER($A9)),DeltaCT!B9-$A9,"")</f>
        <v>-0.47475779999999901</v>
      </c>
      <c r="D9" s="10">
        <f>IF(AND(ISNUMBER(DeltaCT!C9),ISNUMBER($A9)),DeltaCT!C9-$A9,"")</f>
        <v>0</v>
      </c>
      <c r="E9" s="10">
        <f>IF(AND(ISNUMBER(DeltaCT!D9),ISNUMBER($A9)),DeltaCT!D9-$A9,"")</f>
        <v>-0.50931459999999973</v>
      </c>
      <c r="F9" s="10">
        <f>IF(AND(ISNUMBER(DeltaCT!E9),ISNUMBER($A9)),DeltaCT!E9-$A9,"")</f>
        <v>-0.41821679999999617</v>
      </c>
      <c r="G9">
        <f>IF(AND(ISNUMBER(DeltaCT!F9),ISNUMBER($A9)),DeltaCT!F9-$A9,"")</f>
        <v>-0.59264819999999574</v>
      </c>
      <c r="H9">
        <f>IF(AND(ISNUMBER(DeltaCT!G9),ISNUMBER($A9)),DeltaCT!G9-$A9,"")</f>
        <v>0.21509680000000131</v>
      </c>
      <c r="I9">
        <f>IF(AND(ISNUMBER(DeltaCT!H9),ISNUMBER($A9)),DeltaCT!H9-$A9,"")</f>
        <v>-0.12754380000000154</v>
      </c>
      <c r="J9">
        <f>IF(AND(ISNUMBER(DeltaCT!I9),ISNUMBER($A9)),DeltaCT!I9-$A9,"")</f>
        <v>-1.0968169999999979</v>
      </c>
      <c r="K9">
        <f>IF(AND(ISNUMBER(DeltaCT!J9),ISNUMBER($A9)),DeltaCT!J9-$A9,"")</f>
        <v>-1.3971757999999994</v>
      </c>
      <c r="L9">
        <f>IF(AND(ISNUMBER(DeltaCT!K9),ISNUMBER($A9)),DeltaCT!K9-$A9,"")</f>
        <v>-1.6607621999999971</v>
      </c>
      <c r="M9">
        <f>IF(AND(ISNUMBER(DeltaCT!L9),ISNUMBER($A9)),DeltaCT!L9-$A9,"")</f>
        <v>-1.1728629999999995</v>
      </c>
      <c r="N9">
        <f>IF(AND(ISNUMBER(DeltaCT!M9),ISNUMBER($A9)),DeltaCT!M9-$A9,"")</f>
        <v>-1.1585198000000005</v>
      </c>
      <c r="O9">
        <f>IF(AND(ISNUMBER(DeltaCT!N9),ISNUMBER($A9)),DeltaCT!N9-$A9,"")</f>
        <v>-0.53511440000000121</v>
      </c>
      <c r="P9">
        <f>IF(AND(ISNUMBER(DeltaCT!O9),ISNUMBER($A9)),DeltaCT!O9-$A9,"")</f>
        <v>-0.4407034000000003</v>
      </c>
      <c r="Q9">
        <f>IF(AND(ISNUMBER(DeltaCT!P9),ISNUMBER($A9)),DeltaCT!P9-$A9,"")</f>
        <v>-0.94597579999999937</v>
      </c>
    </row>
    <row r="10" spans="1:17" x14ac:dyDescent="0.2">
      <c r="A10">
        <f>DeltaCT!C10</f>
        <v>6.0867217999999994</v>
      </c>
      <c r="B10" t="str">
        <f>DeltaCT!A10</f>
        <v>CEBPB</v>
      </c>
      <c r="C10" s="10">
        <f>IF(AND(ISNUMBER(DeltaCT!B10),ISNUMBER($A10)),DeltaCT!B10-$A10,"")</f>
        <v>-3.7894800000000117E-2</v>
      </c>
      <c r="D10" s="10">
        <f>IF(AND(ISNUMBER(DeltaCT!C10),ISNUMBER($A10)),DeltaCT!C10-$A10,"")</f>
        <v>0</v>
      </c>
      <c r="E10" s="10">
        <f>IF(AND(ISNUMBER(DeltaCT!D10),ISNUMBER($A10)),DeltaCT!D10-$A10,"")</f>
        <v>-1.3154596000000005</v>
      </c>
      <c r="F10" s="10">
        <f>IF(AND(ISNUMBER(DeltaCT!E10),ISNUMBER($A10)),DeltaCT!E10-$A10,"")</f>
        <v>-1.2326457999999967</v>
      </c>
      <c r="G10">
        <f>IF(AND(ISNUMBER(DeltaCT!F10),ISNUMBER($A10)),DeltaCT!F10-$A10,"")</f>
        <v>-1.0558101999999963</v>
      </c>
      <c r="H10">
        <f>IF(AND(ISNUMBER(DeltaCT!G10),ISNUMBER($A10)),DeltaCT!G10-$A10,"")</f>
        <v>-0.89379020000000153</v>
      </c>
      <c r="I10">
        <f>IF(AND(ISNUMBER(DeltaCT!H10),ISNUMBER($A10)),DeltaCT!H10-$A10,"")</f>
        <v>-0.22405780000000064</v>
      </c>
      <c r="J10">
        <f>IF(AND(ISNUMBER(DeltaCT!I10),ISNUMBER($A10)),DeltaCT!I10-$A10,"")</f>
        <v>-0.10250399999999971</v>
      </c>
      <c r="K10">
        <f>IF(AND(ISNUMBER(DeltaCT!J10),ISNUMBER($A10)),DeltaCT!J10-$A10,"")</f>
        <v>-7.8972799999998955E-2</v>
      </c>
      <c r="L10">
        <f>IF(AND(ISNUMBER(DeltaCT!K10),ISNUMBER($A10)),DeltaCT!K10-$A10,"")</f>
        <v>-1.0288791999999987</v>
      </c>
      <c r="M10">
        <f>IF(AND(ISNUMBER(DeltaCT!L10),ISNUMBER($A10)),DeltaCT!L10-$A10,"")</f>
        <v>-1.0804200000000002</v>
      </c>
      <c r="N10">
        <f>IF(AND(ISNUMBER(DeltaCT!M10),ISNUMBER($A10)),DeltaCT!M10-$A10,"")</f>
        <v>-0.25776880000000091</v>
      </c>
      <c r="O10">
        <f>IF(AND(ISNUMBER(DeltaCT!N10),ISNUMBER($A10)),DeltaCT!N10-$A10,"")</f>
        <v>-1.1208594000000005</v>
      </c>
      <c r="P10">
        <f>IF(AND(ISNUMBER(DeltaCT!O10),ISNUMBER($A10)),DeltaCT!O10-$A10,"")</f>
        <v>1.4602415999999998</v>
      </c>
      <c r="Q10">
        <f>IF(AND(ISNUMBER(DeltaCT!P10),ISNUMBER($A10)),DeltaCT!P10-$A10,"")</f>
        <v>-0.7571337999999983</v>
      </c>
    </row>
    <row r="11" spans="1:17" x14ac:dyDescent="0.2">
      <c r="A11">
        <f>DeltaCT!C11</f>
        <v>7.097316799999998</v>
      </c>
      <c r="B11" t="str">
        <f>DeltaCT!A11</f>
        <v>CSF1</v>
      </c>
      <c r="C11" s="10">
        <f>IF(AND(ISNUMBER(DeltaCT!B11),ISNUMBER($A11)),DeltaCT!B11-$A11,"")</f>
        <v>0.41257519999999914</v>
      </c>
      <c r="D11" s="10">
        <f>IF(AND(ISNUMBER(DeltaCT!C11),ISNUMBER($A11)),DeltaCT!C11-$A11,"")</f>
        <v>0</v>
      </c>
      <c r="E11" s="10">
        <f>IF(AND(ISNUMBER(DeltaCT!D11),ISNUMBER($A11)),DeltaCT!D11-$A11,"")</f>
        <v>-0.1916645999999993</v>
      </c>
      <c r="F11" s="10">
        <f>IF(AND(ISNUMBER(DeltaCT!E11),ISNUMBER($A11)),DeltaCT!E11-$A11,"")</f>
        <v>-0.17162179999999694</v>
      </c>
      <c r="G11">
        <f>IF(AND(ISNUMBER(DeltaCT!F11),ISNUMBER($A11)),DeltaCT!F11-$A11,"")</f>
        <v>-0.20130619999999411</v>
      </c>
      <c r="H11">
        <f>IF(AND(ISNUMBER(DeltaCT!G11),ISNUMBER($A11)),DeltaCT!G11-$A11,"")</f>
        <v>-0.22291219999999967</v>
      </c>
      <c r="I11">
        <f>IF(AND(ISNUMBER(DeltaCT!H11),ISNUMBER($A11)),DeltaCT!H11-$A11,"")</f>
        <v>2.7379200000002157E-2</v>
      </c>
      <c r="J11">
        <f>IF(AND(ISNUMBER(DeltaCT!I11),ISNUMBER($A11)),DeltaCT!I11-$A11,"")</f>
        <v>0.82095800000000452</v>
      </c>
      <c r="K11">
        <f>IF(AND(ISNUMBER(DeltaCT!J11),ISNUMBER($A11)),DeltaCT!J11-$A11,"")</f>
        <v>0.71021620000000141</v>
      </c>
      <c r="L11">
        <f>IF(AND(ISNUMBER(DeltaCT!K11),ISNUMBER($A11)),DeltaCT!K11-$A11,"")</f>
        <v>-0.34835919999999732</v>
      </c>
      <c r="M11">
        <f>IF(AND(ISNUMBER(DeltaCT!L11),ISNUMBER($A11)),DeltaCT!L11-$A11,"")</f>
        <v>1.1098970000000001</v>
      </c>
      <c r="N11">
        <f>IF(AND(ISNUMBER(DeltaCT!M11),ISNUMBER($A11)),DeltaCT!M11-$A11,"")</f>
        <v>0.50538420000000173</v>
      </c>
      <c r="O11">
        <f>IF(AND(ISNUMBER(DeltaCT!N11),ISNUMBER($A11)),DeltaCT!N11-$A11,"")</f>
        <v>0.95631559999999993</v>
      </c>
      <c r="P11">
        <f>IF(AND(ISNUMBER(DeltaCT!O11),ISNUMBER($A11)),DeltaCT!O11-$A11,"")</f>
        <v>1.1045645999999998</v>
      </c>
      <c r="Q11">
        <f>IF(AND(ISNUMBER(DeltaCT!P11),ISNUMBER($A11)),DeltaCT!P11-$A11,"")</f>
        <v>0.40033520000000422</v>
      </c>
    </row>
    <row r="12" spans="1:17" x14ac:dyDescent="0.2">
      <c r="A12">
        <f>DeltaCT!C12</f>
        <v>1.4432837999999997</v>
      </c>
      <c r="B12" t="str">
        <f>DeltaCT!A12</f>
        <v>CXCL1</v>
      </c>
      <c r="C12" s="10">
        <f>IF(AND(ISNUMBER(DeltaCT!B12),ISNUMBER($A12)),DeltaCT!B12-$A12,"")</f>
        <v>-0.10359380000000229</v>
      </c>
      <c r="D12" s="10">
        <f>IF(AND(ISNUMBER(DeltaCT!C12),ISNUMBER($A12)),DeltaCT!C12-$A12,"")</f>
        <v>0</v>
      </c>
      <c r="E12" s="10">
        <f>IF(AND(ISNUMBER(DeltaCT!D12),ISNUMBER($A12)),DeltaCT!D12-$A12,"")</f>
        <v>5.003939999999929E-2</v>
      </c>
      <c r="F12" s="10">
        <f>IF(AND(ISNUMBER(DeltaCT!E12),ISNUMBER($A12)),DeltaCT!E12-$A12,"")</f>
        <v>-0.19259379999999737</v>
      </c>
      <c r="G12">
        <f>IF(AND(ISNUMBER(DeltaCT!F12),ISNUMBER($A12)),DeltaCT!F12-$A12,"")</f>
        <v>-0.98114719999999522</v>
      </c>
      <c r="H12">
        <f>IF(AND(ISNUMBER(DeltaCT!G12),ISNUMBER($A12)),DeltaCT!G12-$A12,"")</f>
        <v>-1.0054072000000005</v>
      </c>
      <c r="I12">
        <f>IF(AND(ISNUMBER(DeltaCT!H12),ISNUMBER($A12)),DeltaCT!H12-$A12,"")</f>
        <v>-0.50024280000000232</v>
      </c>
      <c r="J12">
        <f>IF(AND(ISNUMBER(DeltaCT!I12),ISNUMBER($A12)),DeltaCT!I12-$A12,"")</f>
        <v>0.61772600000000111</v>
      </c>
      <c r="K12">
        <f>IF(AND(ISNUMBER(DeltaCT!J12),ISNUMBER($A12)),DeltaCT!J12-$A12,"")</f>
        <v>0.49374919999999989</v>
      </c>
      <c r="L12">
        <f>IF(AND(ISNUMBER(DeltaCT!K12),ISNUMBER($A12)),DeltaCT!K12-$A12,"")</f>
        <v>-0.2670591999999985</v>
      </c>
      <c r="M12">
        <f>IF(AND(ISNUMBER(DeltaCT!L12),ISNUMBER($A12)),DeltaCT!L12-$A12,"")</f>
        <v>1.7577849999999984</v>
      </c>
      <c r="N12">
        <f>IF(AND(ISNUMBER(DeltaCT!M12),ISNUMBER($A12)),DeltaCT!M12-$A12,"")</f>
        <v>3.7606199999999035E-2</v>
      </c>
      <c r="O12">
        <f>IF(AND(ISNUMBER(DeltaCT!N12),ISNUMBER($A12)),DeltaCT!N12-$A12,"")</f>
        <v>0.49283459999999835</v>
      </c>
      <c r="P12">
        <f>IF(AND(ISNUMBER(DeltaCT!O12),ISNUMBER($A12)),DeltaCT!O12-$A12,"")</f>
        <v>0.2319905999999996</v>
      </c>
      <c r="Q12">
        <f>IF(AND(ISNUMBER(DeltaCT!P12),ISNUMBER($A12)),DeltaCT!P12-$A12,"")</f>
        <v>-0.57501879999999872</v>
      </c>
    </row>
    <row r="13" spans="1:17" x14ac:dyDescent="0.2">
      <c r="A13">
        <f>DeltaCT!C13</f>
        <v>6.4247647999999984</v>
      </c>
      <c r="B13" t="str">
        <f>DeltaCT!A13</f>
        <v>CXCL10</v>
      </c>
      <c r="C13" s="10">
        <f>IF(AND(ISNUMBER(DeltaCT!B13),ISNUMBER($A13)),DeltaCT!B13-$A13,"")</f>
        <v>-0.19249280000000013</v>
      </c>
      <c r="D13" s="10">
        <f>IF(AND(ISNUMBER(DeltaCT!C13),ISNUMBER($A13)),DeltaCT!C13-$A13,"")</f>
        <v>0</v>
      </c>
      <c r="E13" s="10">
        <f>IF(AND(ISNUMBER(DeltaCT!D13),ISNUMBER($A13)),DeltaCT!D13-$A13,"")</f>
        <v>1.8608954000000004</v>
      </c>
      <c r="F13" s="10">
        <f>IF(AND(ISNUMBER(DeltaCT!E13),ISNUMBER($A13)),DeltaCT!E13-$A13,"")</f>
        <v>1.7538802000000047</v>
      </c>
      <c r="G13">
        <f>IF(AND(ISNUMBER(DeltaCT!F13),ISNUMBER($A13)),DeltaCT!F13-$A13,"")</f>
        <v>1.9601158000000041</v>
      </c>
      <c r="H13">
        <f>IF(AND(ISNUMBER(DeltaCT!G13),ISNUMBER($A13)),DeltaCT!G13-$A13,"")</f>
        <v>1.8713377999999992</v>
      </c>
      <c r="I13">
        <f>IF(AND(ISNUMBER(DeltaCT!H13),ISNUMBER($A13)),DeltaCT!H13-$A13,"")</f>
        <v>0.28836120000000065</v>
      </c>
      <c r="J13">
        <f>IF(AND(ISNUMBER(DeltaCT!I13),ISNUMBER($A13)),DeltaCT!I13-$A13,"")</f>
        <v>2.9406400000000019</v>
      </c>
      <c r="K13">
        <f>IF(AND(ISNUMBER(DeltaCT!J13),ISNUMBER($A13)),DeltaCT!J13-$A13,"")</f>
        <v>2.889892200000002</v>
      </c>
      <c r="L13">
        <f>IF(AND(ISNUMBER(DeltaCT!K13),ISNUMBER($A13)),DeltaCT!K13-$A13,"")</f>
        <v>4.2291018000000022</v>
      </c>
      <c r="M13">
        <f>IF(AND(ISNUMBER(DeltaCT!L13),ISNUMBER($A13)),DeltaCT!L13-$A13,"")</f>
        <v>3.9669969999999992</v>
      </c>
      <c r="N13">
        <f>IF(AND(ISNUMBER(DeltaCT!M13),ISNUMBER($A13)),DeltaCT!M13-$A13,"")</f>
        <v>2.5608001999999992</v>
      </c>
      <c r="O13">
        <f>IF(AND(ISNUMBER(DeltaCT!N13),ISNUMBER($A13)),DeltaCT!N13-$A13,"")</f>
        <v>3.3839016000000015</v>
      </c>
      <c r="P13">
        <f>IF(AND(ISNUMBER(DeltaCT!O13),ISNUMBER($A13)),DeltaCT!O13-$A13,"")</f>
        <v>2.7510206000000004</v>
      </c>
      <c r="Q13">
        <f>IF(AND(ISNUMBER(DeltaCT!P13),ISNUMBER($A13)),DeltaCT!P13-$A13,"")</f>
        <v>2.6553342000000022</v>
      </c>
    </row>
    <row r="14" spans="1:17" x14ac:dyDescent="0.2">
      <c r="A14">
        <f>DeltaCT!C14</f>
        <v>1.0615637999999983</v>
      </c>
      <c r="B14" t="str">
        <f>DeltaCT!A14</f>
        <v>CXCL2</v>
      </c>
      <c r="C14" s="10">
        <f>IF(AND(ISNUMBER(DeltaCT!B14),ISNUMBER($A14)),DeltaCT!B14-$A14,"")</f>
        <v>-0.1786038000000012</v>
      </c>
      <c r="D14" s="10">
        <f>IF(AND(ISNUMBER(DeltaCT!C14),ISNUMBER($A14)),DeltaCT!C14-$A14,"")</f>
        <v>0</v>
      </c>
      <c r="E14" s="10">
        <f>IF(AND(ISNUMBER(DeltaCT!D14),ISNUMBER($A14)),DeltaCT!D14-$A14,"")</f>
        <v>-0.19694259999999986</v>
      </c>
      <c r="F14" s="10">
        <f>IF(AND(ISNUMBER(DeltaCT!E14),ISNUMBER($A14)),DeltaCT!E14-$A14,"")</f>
        <v>-0.23707879999999548</v>
      </c>
      <c r="G14">
        <f>IF(AND(ISNUMBER(DeltaCT!F14),ISNUMBER($A14)),DeltaCT!F14-$A14,"")</f>
        <v>-1.1827541999999944</v>
      </c>
      <c r="H14">
        <f>IF(AND(ISNUMBER(DeltaCT!G14),ISNUMBER($A14)),DeltaCT!G14-$A14,"")</f>
        <v>-0.9845341999999988</v>
      </c>
      <c r="I14">
        <f>IF(AND(ISNUMBER(DeltaCT!H14),ISNUMBER($A14)),DeltaCT!H14-$A14,"")</f>
        <v>-0.29548780000000008</v>
      </c>
      <c r="J14">
        <f>IF(AND(ISNUMBER(DeltaCT!I14),ISNUMBER($A14)),DeltaCT!I14-$A14,"")</f>
        <v>0.41531100000000265</v>
      </c>
      <c r="K14">
        <f>IF(AND(ISNUMBER(DeltaCT!J14),ISNUMBER($A14)),DeltaCT!J14-$A14,"")</f>
        <v>0.27420920000000137</v>
      </c>
      <c r="L14">
        <f>IF(AND(ISNUMBER(DeltaCT!K14),ISNUMBER($A14)),DeltaCT!K14-$A14,"")</f>
        <v>-3.9165199999999345E-2</v>
      </c>
      <c r="M14">
        <f>IF(AND(ISNUMBER(DeltaCT!L14),ISNUMBER($A14)),DeltaCT!L14-$A14,"")</f>
        <v>0.93412299999999959</v>
      </c>
      <c r="N14">
        <f>IF(AND(ISNUMBER(DeltaCT!M14),ISNUMBER($A14)),DeltaCT!M14-$A14,"")</f>
        <v>-9.1869800000001334E-2</v>
      </c>
      <c r="O14">
        <f>IF(AND(ISNUMBER(DeltaCT!N14),ISNUMBER($A14)),DeltaCT!N14-$A14,"")</f>
        <v>0.49892060000000171</v>
      </c>
      <c r="P14">
        <f>IF(AND(ISNUMBER(DeltaCT!O14),ISNUMBER($A14)),DeltaCT!O14-$A14,"")</f>
        <v>2.754059999999825E-2</v>
      </c>
      <c r="Q14">
        <f>IF(AND(ISNUMBER(DeltaCT!P14),ISNUMBER($A14)),DeltaCT!P14-$A14,"")</f>
        <v>-0.43498979999999676</v>
      </c>
    </row>
    <row r="15" spans="1:17" x14ac:dyDescent="0.2">
      <c r="A15">
        <f>DeltaCT!C15</f>
        <v>5.5376587999999991</v>
      </c>
      <c r="B15" t="str">
        <f>DeltaCT!A15</f>
        <v>CXCL3</v>
      </c>
      <c r="C15" s="10">
        <f>IF(AND(ISNUMBER(DeltaCT!B15),ISNUMBER($A15)),DeltaCT!B15-$A15,"")</f>
        <v>8.9883199999999164E-2</v>
      </c>
      <c r="D15" s="10">
        <f>IF(AND(ISNUMBER(DeltaCT!C15),ISNUMBER($A15)),DeltaCT!C15-$A15,"")</f>
        <v>0</v>
      </c>
      <c r="E15" s="10">
        <f>IF(AND(ISNUMBER(DeltaCT!D15),ISNUMBER($A15)),DeltaCT!D15-$A15,"")</f>
        <v>-1.7330125999999986</v>
      </c>
      <c r="F15" s="10">
        <f>IF(AND(ISNUMBER(DeltaCT!E15),ISNUMBER($A15)),DeltaCT!E15-$A15,"")</f>
        <v>-1.3599037999999979</v>
      </c>
      <c r="G15">
        <f>IF(AND(ISNUMBER(DeltaCT!F15),ISNUMBER($A15)),DeltaCT!F15-$A15,"")</f>
        <v>-2.6136431999999949</v>
      </c>
      <c r="H15">
        <f>IF(AND(ISNUMBER(DeltaCT!G15),ISNUMBER($A15)),DeltaCT!G15-$A15,"")</f>
        <v>-2.2432921999999991</v>
      </c>
      <c r="I15">
        <f>IF(AND(ISNUMBER(DeltaCT!H15),ISNUMBER($A15)),DeltaCT!H15-$A15,"")</f>
        <v>-0.75047980000000081</v>
      </c>
      <c r="J15">
        <f>IF(AND(ISNUMBER(DeltaCT!I15),ISNUMBER($A15)),DeltaCT!I15-$A15,"")</f>
        <v>-0.38042699999999741</v>
      </c>
      <c r="K15">
        <f>IF(AND(ISNUMBER(DeltaCT!J15),ISNUMBER($A15)),DeltaCT!J15-$A15,"")</f>
        <v>-0.5743647999999979</v>
      </c>
      <c r="L15">
        <f>IF(AND(ISNUMBER(DeltaCT!K15),ISNUMBER($A15)),DeltaCT!K15-$A15,"")</f>
        <v>-1.8742342000000001</v>
      </c>
      <c r="M15">
        <f>IF(AND(ISNUMBER(DeltaCT!L15),ISNUMBER($A15)),DeltaCT!L15-$A15,"")</f>
        <v>-2.1157000000000004</v>
      </c>
      <c r="N15">
        <f>IF(AND(ISNUMBER(DeltaCT!M15),ISNUMBER($A15)),DeltaCT!M15-$A15,"")</f>
        <v>-2.3660488000000015</v>
      </c>
      <c r="O15">
        <f>IF(AND(ISNUMBER(DeltaCT!N15),ISNUMBER($A15)),DeltaCT!N15-$A15,"")</f>
        <v>-1.6944774000000002</v>
      </c>
      <c r="P15">
        <f>IF(AND(ISNUMBER(DeltaCT!O15),ISNUMBER($A15)),DeltaCT!O15-$A15,"")</f>
        <v>-0.56564840000000061</v>
      </c>
      <c r="Q15">
        <f>IF(AND(ISNUMBER(DeltaCT!P15),ISNUMBER($A15)),DeltaCT!P15-$A15,"")</f>
        <v>-1.8666147999999971</v>
      </c>
    </row>
    <row r="16" spans="1:17" x14ac:dyDescent="0.2">
      <c r="A16">
        <f>DeltaCT!C16</f>
        <v>9.3865207999999996</v>
      </c>
      <c r="B16" t="str">
        <f>DeltaCT!A16</f>
        <v>CXCL5</v>
      </c>
      <c r="C16" s="10">
        <f>IF(AND(ISNUMBER(DeltaCT!B16),ISNUMBER($A16)),DeltaCT!B16-$A16,"")</f>
        <v>0.79255819999999844</v>
      </c>
      <c r="D16" s="10">
        <f>IF(AND(ISNUMBER(DeltaCT!C16),ISNUMBER($A16)),DeltaCT!C16-$A16,"")</f>
        <v>0</v>
      </c>
      <c r="E16" s="10">
        <f>IF(AND(ISNUMBER(DeltaCT!D16),ISNUMBER($A16)),DeltaCT!D16-$A16,"")</f>
        <v>-2.596547600000001</v>
      </c>
      <c r="F16" s="10">
        <f>IF(AND(ISNUMBER(DeltaCT!E16),ISNUMBER($A16)),DeltaCT!E16-$A16,"")</f>
        <v>-2.4973807999999984</v>
      </c>
      <c r="G16">
        <f>IF(AND(ISNUMBER(DeltaCT!F16),ISNUMBER($A16)),DeltaCT!F16-$A16,"")</f>
        <v>-3.6369661999999963</v>
      </c>
      <c r="H16">
        <f>IF(AND(ISNUMBER(DeltaCT!G16),ISNUMBER($A16)),DeltaCT!G16-$A16,"")</f>
        <v>-3.1535632000000007</v>
      </c>
      <c r="I16">
        <f>IF(AND(ISNUMBER(DeltaCT!H16),ISNUMBER($A16)),DeltaCT!H16-$A16,"")</f>
        <v>-2.2937618000000022</v>
      </c>
      <c r="J16">
        <f>IF(AND(ISNUMBER(DeltaCT!I16),ISNUMBER($A16)),DeltaCT!I16-$A16,"")</f>
        <v>5.0909000000000759E-2</v>
      </c>
      <c r="K16">
        <f>IF(AND(ISNUMBER(DeltaCT!J16),ISNUMBER($A16)),DeltaCT!J16-$A16,"")</f>
        <v>0.13308419999999899</v>
      </c>
      <c r="L16">
        <f>IF(AND(ISNUMBER(DeltaCT!K16),ISNUMBER($A16)),DeltaCT!K16-$A16,"")</f>
        <v>-2.5741501999999983</v>
      </c>
      <c r="M16">
        <f>IF(AND(ISNUMBER(DeltaCT!L16),ISNUMBER($A16)),DeltaCT!L16-$A16,"")</f>
        <v>-2.5022780000000004</v>
      </c>
      <c r="N16">
        <f>IF(AND(ISNUMBER(DeltaCT!M16),ISNUMBER($A16)),DeltaCT!M16-$A16,"")</f>
        <v>-3.0529048000000003</v>
      </c>
      <c r="O16">
        <f>IF(AND(ISNUMBER(DeltaCT!N16),ISNUMBER($A16)),DeltaCT!N16-$A16,"")</f>
        <v>-2.2234803999999997</v>
      </c>
      <c r="P16">
        <f>IF(AND(ISNUMBER(DeltaCT!O16),ISNUMBER($A16)),DeltaCT!O16-$A16,"")</f>
        <v>-0.60033940000000285</v>
      </c>
      <c r="Q16">
        <f>IF(AND(ISNUMBER(DeltaCT!P16),ISNUMBER($A16)),DeltaCT!P16-$A16,"")</f>
        <v>-2.208978799999997</v>
      </c>
    </row>
    <row r="17" spans="1:17" x14ac:dyDescent="0.2">
      <c r="A17">
        <f>DeltaCT!C17</f>
        <v>7.0541577999999987</v>
      </c>
      <c r="B17" t="str">
        <f>DeltaCT!A17</f>
        <v>CXCL6</v>
      </c>
      <c r="C17" s="10">
        <f>IF(AND(ISNUMBER(DeltaCT!B17),ISNUMBER($A17)),DeltaCT!B17-$A17,"")</f>
        <v>0.7263011999999982</v>
      </c>
      <c r="D17" s="10">
        <f>IF(AND(ISNUMBER(DeltaCT!C17),ISNUMBER($A17)),DeltaCT!C17-$A17,"")</f>
        <v>0</v>
      </c>
      <c r="E17" s="10">
        <f>IF(AND(ISNUMBER(DeltaCT!D17),ISNUMBER($A17)),DeltaCT!D17-$A17,"")</f>
        <v>0.92984039999999979</v>
      </c>
      <c r="F17" s="10">
        <f>IF(AND(ISNUMBER(DeltaCT!E17),ISNUMBER($A17)),DeltaCT!E17-$A17,"")</f>
        <v>0.93952420000000458</v>
      </c>
      <c r="G17">
        <f>IF(AND(ISNUMBER(DeltaCT!F17),ISNUMBER($A17)),DeltaCT!F17-$A17,"")</f>
        <v>0.68315680000000256</v>
      </c>
      <c r="H17">
        <f>IF(AND(ISNUMBER(DeltaCT!G17),ISNUMBER($A17)),DeltaCT!G17-$A17,"")</f>
        <v>0.34098380000000006</v>
      </c>
      <c r="I17">
        <f>IF(AND(ISNUMBER(DeltaCT!H17),ISNUMBER($A17)),DeltaCT!H17-$A17,"")</f>
        <v>0.41080320000000015</v>
      </c>
      <c r="J17">
        <f>IF(AND(ISNUMBER(DeltaCT!I17),ISNUMBER($A17)),DeltaCT!I17-$A17,"")</f>
        <v>1.5940720000000042</v>
      </c>
      <c r="K17">
        <f>IF(AND(ISNUMBER(DeltaCT!J17),ISNUMBER($A17)),DeltaCT!J17-$A17,"")</f>
        <v>1.0022842000000018</v>
      </c>
      <c r="L17">
        <f>IF(AND(ISNUMBER(DeltaCT!K17),ISNUMBER($A17)),DeltaCT!K17-$A17,"")</f>
        <v>-3.0155199999999382E-2</v>
      </c>
      <c r="M17">
        <f>IF(AND(ISNUMBER(DeltaCT!L17),ISNUMBER($A17)),DeltaCT!L17-$A17,"")</f>
        <v>1.7413859999999985</v>
      </c>
      <c r="N17">
        <f>IF(AND(ISNUMBER(DeltaCT!M17),ISNUMBER($A17)),DeltaCT!M17-$A17,"")</f>
        <v>1.0489001999999985</v>
      </c>
      <c r="O17">
        <f>IF(AND(ISNUMBER(DeltaCT!N17),ISNUMBER($A17)),DeltaCT!N17-$A17,"")</f>
        <v>1.5323305999999981</v>
      </c>
      <c r="P17">
        <f>IF(AND(ISNUMBER(DeltaCT!O17),ISNUMBER($A17)),DeltaCT!O17-$A17,"")</f>
        <v>0.55183259999999734</v>
      </c>
      <c r="Q17">
        <f>IF(AND(ISNUMBER(DeltaCT!P17),ISNUMBER($A17)),DeltaCT!P17-$A17,"")</f>
        <v>1.5218200000003179E-2</v>
      </c>
    </row>
    <row r="18" spans="1:17" x14ac:dyDescent="0.2">
      <c r="A18">
        <f>DeltaCT!C18</f>
        <v>12.080270799999997</v>
      </c>
      <c r="B18" t="str">
        <f>DeltaCT!A18</f>
        <v>CXCR2</v>
      </c>
      <c r="C18" s="10">
        <f>IF(AND(ISNUMBER(DeltaCT!B18),ISNUMBER($A18)),DeltaCT!B18-$A18,"")</f>
        <v>0.39205119999999738</v>
      </c>
      <c r="D18" s="10">
        <f>IF(AND(ISNUMBER(DeltaCT!C18),ISNUMBER($A18)),DeltaCT!C18-$A18,"")</f>
        <v>0</v>
      </c>
      <c r="E18" s="10">
        <f>IF(AND(ISNUMBER(DeltaCT!D18),ISNUMBER($A18)),DeltaCT!D18-$A18,"")</f>
        <v>-1.2971695999999966</v>
      </c>
      <c r="F18" s="10">
        <f>IF(AND(ISNUMBER(DeltaCT!E18),ISNUMBER($A18)),DeltaCT!E18-$A18,"")</f>
        <v>-0.89866879999999583</v>
      </c>
      <c r="G18">
        <f>IF(AND(ISNUMBER(DeltaCT!F18),ISNUMBER($A18)),DeltaCT!F18-$A18,"")</f>
        <v>-1.6058951999999955</v>
      </c>
      <c r="H18">
        <f>IF(AND(ISNUMBER(DeltaCT!G18),ISNUMBER($A18)),DeltaCT!G18-$A18,"")</f>
        <v>-0.7770292000000012</v>
      </c>
      <c r="I18">
        <f>IF(AND(ISNUMBER(DeltaCT!H18),ISNUMBER($A18)),DeltaCT!H18-$A18,"")</f>
        <v>-0.34896379999999994</v>
      </c>
      <c r="J18">
        <f>IF(AND(ISNUMBER(DeltaCT!I18),ISNUMBER($A18)),DeltaCT!I18-$A18,"")</f>
        <v>-0.43624399999999497</v>
      </c>
      <c r="K18">
        <f>IF(AND(ISNUMBER(DeltaCT!J18),ISNUMBER($A18)),DeltaCT!J18-$A18,"")</f>
        <v>-0.26075080000000028</v>
      </c>
      <c r="L18">
        <f>IF(AND(ISNUMBER(DeltaCT!K18),ISNUMBER($A18)),DeltaCT!K18-$A18,"")</f>
        <v>-1.2073661999999956</v>
      </c>
      <c r="M18">
        <f>IF(AND(ISNUMBER(DeltaCT!L18),ISNUMBER($A18)),DeltaCT!L18-$A18,"")</f>
        <v>-1.0593359999999983</v>
      </c>
      <c r="N18">
        <f>IF(AND(ISNUMBER(DeltaCT!M18),ISNUMBER($A18)),DeltaCT!M18-$A18,"")</f>
        <v>-0.36327280000000073</v>
      </c>
      <c r="O18">
        <f>IF(AND(ISNUMBER(DeltaCT!N18),ISNUMBER($A18)),DeltaCT!N18-$A18,"")</f>
        <v>-0.13331039999999561</v>
      </c>
      <c r="P18">
        <f>IF(AND(ISNUMBER(DeltaCT!O18),ISNUMBER($A18)),DeltaCT!O18-$A18,"")</f>
        <v>-0.24326940000000263</v>
      </c>
      <c r="Q18">
        <f>IF(AND(ISNUMBER(DeltaCT!P18),ISNUMBER($A18)),DeltaCT!P18-$A18,"")</f>
        <v>0.13497020000000148</v>
      </c>
    </row>
    <row r="19" spans="1:17" x14ac:dyDescent="0.2">
      <c r="A19">
        <f>DeltaCT!C19</f>
        <v>12.6904018</v>
      </c>
      <c r="B19" t="str">
        <f>DeltaCT!A19</f>
        <v>CXCR4</v>
      </c>
      <c r="C19" s="10">
        <f>IF(AND(ISNUMBER(DeltaCT!B19),ISNUMBER($A19)),DeltaCT!B19-$A19,"")</f>
        <v>-1.5820468000000005</v>
      </c>
      <c r="D19" s="10">
        <f>IF(AND(ISNUMBER(DeltaCT!C19),ISNUMBER($A19)),DeltaCT!C19-$A19,"")</f>
        <v>0</v>
      </c>
      <c r="E19" s="10">
        <f>IF(AND(ISNUMBER(DeltaCT!D19),ISNUMBER($A19)),DeltaCT!D19-$A19,"")</f>
        <v>-3.0775375999999994</v>
      </c>
      <c r="F19" s="10">
        <f>IF(AND(ISNUMBER(DeltaCT!E19),ISNUMBER($A19)),DeltaCT!E19-$A19,"")</f>
        <v>-2.6669627999999967</v>
      </c>
      <c r="G19">
        <f>IF(AND(ISNUMBER(DeltaCT!F19),ISNUMBER($A19)),DeltaCT!F19-$A19,"")</f>
        <v>-2.8242171999999961</v>
      </c>
      <c r="H19">
        <f>IF(AND(ISNUMBER(DeltaCT!G19),ISNUMBER($A19)),DeltaCT!G19-$A19,"")</f>
        <v>-2.0832392000000013</v>
      </c>
      <c r="I19">
        <f>IF(AND(ISNUMBER(DeltaCT!H19),ISNUMBER($A19)),DeltaCT!H19-$A19,"")</f>
        <v>-0.13065080000000506</v>
      </c>
      <c r="J19">
        <f>IF(AND(ISNUMBER(DeltaCT!I19),ISNUMBER($A19)),DeltaCT!I19-$A19,"")</f>
        <v>-1.5905300000000011</v>
      </c>
      <c r="K19">
        <f>IF(AND(ISNUMBER(DeltaCT!J19),ISNUMBER($A19)),DeltaCT!J19-$A19,"")</f>
        <v>-1.8166857999999984</v>
      </c>
      <c r="L19">
        <f>IF(AND(ISNUMBER(DeltaCT!K19),ISNUMBER($A19)),DeltaCT!K19-$A19,"")</f>
        <v>-1.9746911999999988</v>
      </c>
      <c r="M19">
        <f>IF(AND(ISNUMBER(DeltaCT!L19),ISNUMBER($A19)),DeltaCT!L19-$A19,"")</f>
        <v>-2.9280040000000014</v>
      </c>
      <c r="N19">
        <f>IF(AND(ISNUMBER(DeltaCT!M19),ISNUMBER($A19)),DeltaCT!M19-$A19,"")</f>
        <v>-1.1440518000000033</v>
      </c>
      <c r="O19">
        <f>IF(AND(ISNUMBER(DeltaCT!N19),ISNUMBER($A19)),DeltaCT!N19-$A19,"")</f>
        <v>-1.3949834000000045</v>
      </c>
      <c r="P19">
        <f>IF(AND(ISNUMBER(DeltaCT!O19),ISNUMBER($A19)),DeltaCT!O19-$A19,"")</f>
        <v>-0.86020040000000364</v>
      </c>
      <c r="Q19">
        <f>IF(AND(ISNUMBER(DeltaCT!P19),ISNUMBER($A19)),DeltaCT!P19-$A19,"")</f>
        <v>-0.66060680000000005</v>
      </c>
    </row>
    <row r="20" spans="1:17" x14ac:dyDescent="0.2">
      <c r="A20">
        <f>DeltaCT!C20</f>
        <v>5.1215887999999978</v>
      </c>
      <c r="B20" t="str">
        <f>DeltaCT!A20</f>
        <v>FOS</v>
      </c>
      <c r="C20" s="10">
        <f>IF(AND(ISNUMBER(DeltaCT!B20),ISNUMBER($A20)),DeltaCT!B20-$A20,"")</f>
        <v>-1.1978568000000003</v>
      </c>
      <c r="D20" s="10">
        <f>IF(AND(ISNUMBER(DeltaCT!C20),ISNUMBER($A20)),DeltaCT!C20-$A20,"")</f>
        <v>0</v>
      </c>
      <c r="E20" s="10">
        <f>IF(AND(ISNUMBER(DeltaCT!D20),ISNUMBER($A20)),DeltaCT!D20-$A20,"")</f>
        <v>-1.8371695999999993</v>
      </c>
      <c r="F20" s="10">
        <f>IF(AND(ISNUMBER(DeltaCT!E20),ISNUMBER($A20)),DeltaCT!E20-$A20,"")</f>
        <v>-1.2139647999999958</v>
      </c>
      <c r="G20">
        <f>IF(AND(ISNUMBER(DeltaCT!F20),ISNUMBER($A20)),DeltaCT!F20-$A20,"")</f>
        <v>-1.5228121999999935</v>
      </c>
      <c r="H20">
        <f>IF(AND(ISNUMBER(DeltaCT!G20),ISNUMBER($A20)),DeltaCT!G20-$A20,"")</f>
        <v>-1.2082172</v>
      </c>
      <c r="I20">
        <f>IF(AND(ISNUMBER(DeltaCT!H20),ISNUMBER($A20)),DeltaCT!H20-$A20,"")</f>
        <v>0.58068019999999976</v>
      </c>
      <c r="J20">
        <f>IF(AND(ISNUMBER(DeltaCT!I20),ISNUMBER($A20)),DeltaCT!I20-$A20,"")</f>
        <v>-1.9693509999999961</v>
      </c>
      <c r="K20">
        <f>IF(AND(ISNUMBER(DeltaCT!J20),ISNUMBER($A20)),DeltaCT!J20-$A20,"")</f>
        <v>-1.7572537999999973</v>
      </c>
      <c r="L20">
        <f>IF(AND(ISNUMBER(DeltaCT!K20),ISNUMBER($A20)),DeltaCT!K20-$A20,"")</f>
        <v>-1.1200261999999981</v>
      </c>
      <c r="M20">
        <f>IF(AND(ISNUMBER(DeltaCT!L20),ISNUMBER($A20)),DeltaCT!L20-$A20,"")</f>
        <v>-2.5422550000000008</v>
      </c>
      <c r="N20">
        <f>IF(AND(ISNUMBER(DeltaCT!M20),ISNUMBER($A20)),DeltaCT!M20-$A20,"")</f>
        <v>-1.0456538000000002</v>
      </c>
      <c r="O20">
        <f>IF(AND(ISNUMBER(DeltaCT!N20),ISNUMBER($A20)),DeltaCT!N20-$A20,"")</f>
        <v>-1.9180004000000004</v>
      </c>
      <c r="P20">
        <f>IF(AND(ISNUMBER(DeltaCT!O20),ISNUMBER($A20)),DeltaCT!O20-$A20,"")</f>
        <v>-1.8476274000000004</v>
      </c>
      <c r="Q20">
        <f>IF(AND(ISNUMBER(DeltaCT!P20),ISNUMBER($A20)),DeltaCT!P20-$A20,"")</f>
        <v>0.16260620000000259</v>
      </c>
    </row>
    <row r="21" spans="1:17" x14ac:dyDescent="0.2">
      <c r="A21">
        <f>DeltaCT!C21</f>
        <v>7.0505527999999984</v>
      </c>
      <c r="B21" t="str">
        <f>DeltaCT!A21</f>
        <v>IL10RB</v>
      </c>
      <c r="C21" s="10">
        <f>IF(AND(ISNUMBER(DeltaCT!B21),ISNUMBER($A21)),DeltaCT!B21-$A21,"")</f>
        <v>7.5210200000000782E-2</v>
      </c>
      <c r="D21" s="10">
        <f>IF(AND(ISNUMBER(DeltaCT!C21),ISNUMBER($A21)),DeltaCT!C21-$A21,"")</f>
        <v>0</v>
      </c>
      <c r="E21" s="10">
        <f>IF(AND(ISNUMBER(DeltaCT!D21),ISNUMBER($A21)),DeltaCT!D21-$A21,"")</f>
        <v>-0.46193859999999987</v>
      </c>
      <c r="F21" s="10">
        <f>IF(AND(ISNUMBER(DeltaCT!E21),ISNUMBER($A21)),DeltaCT!E21-$A21,"")</f>
        <v>-0.18844679999999769</v>
      </c>
      <c r="G21">
        <f>IF(AND(ISNUMBER(DeltaCT!F21),ISNUMBER($A21)),DeltaCT!F21-$A21,"")</f>
        <v>0.30632980000000387</v>
      </c>
      <c r="H21">
        <f>IF(AND(ISNUMBER(DeltaCT!G21),ISNUMBER($A21)),DeltaCT!G21-$A21,"")</f>
        <v>0.22559379999999862</v>
      </c>
      <c r="I21">
        <f>IF(AND(ISNUMBER(DeltaCT!H21),ISNUMBER($A21)),DeltaCT!H21-$A21,"")</f>
        <v>0.53869519999999937</v>
      </c>
      <c r="J21">
        <f>IF(AND(ISNUMBER(DeltaCT!I21),ISNUMBER($A21)),DeltaCT!I21-$A21,"")</f>
        <v>-0.91006599999999693</v>
      </c>
      <c r="K21">
        <f>IF(AND(ISNUMBER(DeltaCT!J21),ISNUMBER($A21)),DeltaCT!J21-$A21,"")</f>
        <v>-0.89970979999999656</v>
      </c>
      <c r="L21">
        <f>IF(AND(ISNUMBER(DeltaCT!K21),ISNUMBER($A21)),DeltaCT!K21-$A21,"")</f>
        <v>2.3564800000002606E-2</v>
      </c>
      <c r="M21">
        <f>IF(AND(ISNUMBER(DeltaCT!L21),ISNUMBER($A21)),DeltaCT!L21-$A21,"")</f>
        <v>-0.66596399999999889</v>
      </c>
      <c r="N21">
        <f>IF(AND(ISNUMBER(DeltaCT!M21),ISNUMBER($A21)),DeltaCT!M21-$A21,"")</f>
        <v>-0.21065480000000036</v>
      </c>
      <c r="O21">
        <f>IF(AND(ISNUMBER(DeltaCT!N21),ISNUMBER($A21)),DeltaCT!N21-$A21,"")</f>
        <v>-5.8204400000001044E-2</v>
      </c>
      <c r="P21">
        <f>IF(AND(ISNUMBER(DeltaCT!O21),ISNUMBER($A21)),DeltaCT!O21-$A21,"")</f>
        <v>-0.70829940000000136</v>
      </c>
      <c r="Q21">
        <f>IF(AND(ISNUMBER(DeltaCT!P21),ISNUMBER($A21)),DeltaCT!P21-$A21,"")</f>
        <v>-0.15352479999999602</v>
      </c>
    </row>
    <row r="22" spans="1:17" x14ac:dyDescent="0.2">
      <c r="A22">
        <f>DeltaCT!C22</f>
        <v>8.7950187999999976</v>
      </c>
      <c r="B22" t="str">
        <f>DeltaCT!A22</f>
        <v>IL15</v>
      </c>
      <c r="C22" s="10">
        <f>IF(AND(ISNUMBER(DeltaCT!B22),ISNUMBER($A22)),DeltaCT!B22-$A22,"")</f>
        <v>0.3959052000000014</v>
      </c>
      <c r="D22" s="10">
        <f>IF(AND(ISNUMBER(DeltaCT!C22),ISNUMBER($A22)),DeltaCT!C22-$A22,"")</f>
        <v>0</v>
      </c>
      <c r="E22" s="10">
        <f>IF(AND(ISNUMBER(DeltaCT!D22),ISNUMBER($A22)),DeltaCT!D22-$A22,"")</f>
        <v>7.2564000000028273E-3</v>
      </c>
      <c r="F22" s="10">
        <f>IF(AND(ISNUMBER(DeltaCT!E22),ISNUMBER($A22)),DeltaCT!E22-$A22,"")</f>
        <v>-0.19162579999999707</v>
      </c>
      <c r="G22">
        <f>IF(AND(ISNUMBER(DeltaCT!F22),ISNUMBER($A22)),DeltaCT!F22-$A22,"")</f>
        <v>-0.14782019999999463</v>
      </c>
      <c r="H22">
        <f>IF(AND(ISNUMBER(DeltaCT!G22),ISNUMBER($A22)),DeltaCT!G22-$A22,"")</f>
        <v>-0.47429819999999978</v>
      </c>
      <c r="I22">
        <f>IF(AND(ISNUMBER(DeltaCT!H22),ISNUMBER($A22)),DeltaCT!H22-$A22,"")</f>
        <v>-9.084580000000031E-2</v>
      </c>
      <c r="J22">
        <f>IF(AND(ISNUMBER(DeltaCT!I22),ISNUMBER($A22)),DeltaCT!I22-$A22,"")</f>
        <v>-0.68104599999999493</v>
      </c>
      <c r="K22">
        <f>IF(AND(ISNUMBER(DeltaCT!J22),ISNUMBER($A22)),DeltaCT!J22-$A22,"")</f>
        <v>-0.62348179999999687</v>
      </c>
      <c r="L22">
        <f>IF(AND(ISNUMBER(DeltaCT!K22),ISNUMBER($A22)),DeltaCT!K22-$A22,"")</f>
        <v>-0.14894119999999589</v>
      </c>
      <c r="M22">
        <f>IF(AND(ISNUMBER(DeltaCT!L22),ISNUMBER($A22)),DeltaCT!L22-$A22,"")</f>
        <v>-0.54374899999999826</v>
      </c>
      <c r="N22">
        <f>IF(AND(ISNUMBER(DeltaCT!M22),ISNUMBER($A22)),DeltaCT!M22-$A22,"")</f>
        <v>-0.72687679999999943</v>
      </c>
      <c r="O22">
        <f>IF(AND(ISNUMBER(DeltaCT!N22),ISNUMBER($A22)),DeltaCT!N22-$A22,"")</f>
        <v>1.9335600000001563E-2</v>
      </c>
      <c r="P22">
        <f>IF(AND(ISNUMBER(DeltaCT!O22),ISNUMBER($A22)),DeltaCT!O22-$A22,"")</f>
        <v>-0.82063940000000102</v>
      </c>
      <c r="Q22">
        <f>IF(AND(ISNUMBER(DeltaCT!P22),ISNUMBER($A22)),DeltaCT!P22-$A22,"")</f>
        <v>-0.49668679999999554</v>
      </c>
    </row>
    <row r="23" spans="1:17" x14ac:dyDescent="0.2">
      <c r="A23">
        <f>DeltaCT!C23</f>
        <v>4.5761167999999977</v>
      </c>
      <c r="B23" t="str">
        <f>DeltaCT!A23</f>
        <v>IL18</v>
      </c>
      <c r="C23" s="10">
        <f>IF(AND(ISNUMBER(DeltaCT!B23),ISNUMBER($A23)),DeltaCT!B23-$A23,"")</f>
        <v>8.1245200000001461E-2</v>
      </c>
      <c r="D23" s="10">
        <f>IF(AND(ISNUMBER(DeltaCT!C23),ISNUMBER($A23)),DeltaCT!C23-$A23,"")</f>
        <v>0</v>
      </c>
      <c r="E23" s="10">
        <f>IF(AND(ISNUMBER(DeltaCT!D23),ISNUMBER($A23)),DeltaCT!D23-$A23,"")</f>
        <v>-0.44160259999999951</v>
      </c>
      <c r="F23" s="10">
        <f>IF(AND(ISNUMBER(DeltaCT!E23),ISNUMBER($A23)),DeltaCT!E23-$A23,"")</f>
        <v>-0.47747179999999645</v>
      </c>
      <c r="G23">
        <f>IF(AND(ISNUMBER(DeltaCT!F23),ISNUMBER($A23)),DeltaCT!F23-$A23,"")</f>
        <v>-0.26473919999999396</v>
      </c>
      <c r="H23">
        <f>IF(AND(ISNUMBER(DeltaCT!G23),ISNUMBER($A23)),DeltaCT!G23-$A23,"")</f>
        <v>-0.44289219999999929</v>
      </c>
      <c r="I23">
        <f>IF(AND(ISNUMBER(DeltaCT!H23),ISNUMBER($A23)),DeltaCT!H23-$A23,"")</f>
        <v>5.4261199999999121E-2</v>
      </c>
      <c r="J23">
        <f>IF(AND(ISNUMBER(DeltaCT!I23),ISNUMBER($A23)),DeltaCT!I23-$A23,"")</f>
        <v>0.15237700000000487</v>
      </c>
      <c r="K23">
        <f>IF(AND(ISNUMBER(DeltaCT!J23),ISNUMBER($A23)),DeltaCT!J23-$A23,"")</f>
        <v>0.12912420000000324</v>
      </c>
      <c r="L23">
        <f>IF(AND(ISNUMBER(DeltaCT!K23),ISNUMBER($A23)),DeltaCT!K23-$A23,"")</f>
        <v>0.69657380000000302</v>
      </c>
      <c r="M23">
        <f>IF(AND(ISNUMBER(DeltaCT!L23),ISNUMBER($A23)),DeltaCT!L23-$A23,"")</f>
        <v>0.32338900000000237</v>
      </c>
      <c r="N23">
        <f>IF(AND(ISNUMBER(DeltaCT!M23),ISNUMBER($A23)),DeltaCT!M23-$A23,"")</f>
        <v>0.10073820000000211</v>
      </c>
      <c r="O23">
        <f>IF(AND(ISNUMBER(DeltaCT!N23),ISNUMBER($A23)),DeltaCT!N23-$A23,"")</f>
        <v>0.52593159999999983</v>
      </c>
      <c r="P23">
        <f>IF(AND(ISNUMBER(DeltaCT!O23),ISNUMBER($A23)),DeltaCT!O23-$A23,"")</f>
        <v>-0.32119140000000002</v>
      </c>
      <c r="Q23">
        <f>IF(AND(ISNUMBER(DeltaCT!P23),ISNUMBER($A23)),DeltaCT!P23-$A23,"")</f>
        <v>-7.1637799999997753E-2</v>
      </c>
    </row>
    <row r="24" spans="1:17" x14ac:dyDescent="0.2">
      <c r="A24">
        <f>DeltaCT!C24</f>
        <v>0.70925879999999708</v>
      </c>
      <c r="B24" t="str">
        <f>DeltaCT!A24</f>
        <v>IL1A</v>
      </c>
      <c r="C24" s="10">
        <f>IF(AND(ISNUMBER(DeltaCT!B24),ISNUMBER($A24)),DeltaCT!B24-$A24,"")</f>
        <v>0.20715620000000001</v>
      </c>
      <c r="D24" s="10">
        <f>IF(AND(ISNUMBER(DeltaCT!C24),ISNUMBER($A24)),DeltaCT!C24-$A24,"")</f>
        <v>0</v>
      </c>
      <c r="E24" s="10">
        <f>IF(AND(ISNUMBER(DeltaCT!D24),ISNUMBER($A24)),DeltaCT!D24-$A24,"")</f>
        <v>6.4261400000003022E-2</v>
      </c>
      <c r="F24" s="10">
        <f>IF(AND(ISNUMBER(DeltaCT!E24),ISNUMBER($A24)),DeltaCT!E24-$A24,"")</f>
        <v>-0.3093267999999938</v>
      </c>
      <c r="G24">
        <f>IF(AND(ISNUMBER(DeltaCT!F24),ISNUMBER($A24)),DeltaCT!F24-$A24,"")</f>
        <v>-0.60814619999999309</v>
      </c>
      <c r="H24">
        <f>IF(AND(ISNUMBER(DeltaCT!G24),ISNUMBER($A24)),DeltaCT!G24-$A24,"")</f>
        <v>-0.50029419999999902</v>
      </c>
      <c r="I24">
        <f>IF(AND(ISNUMBER(DeltaCT!H24),ISNUMBER($A24)),DeltaCT!H24-$A24,"")</f>
        <v>-0.34569979999999845</v>
      </c>
      <c r="J24">
        <f>IF(AND(ISNUMBER(DeltaCT!I24),ISNUMBER($A24)),DeltaCT!I24-$A24,"")</f>
        <v>0.37662800000000374</v>
      </c>
      <c r="K24">
        <f>IF(AND(ISNUMBER(DeltaCT!J24),ISNUMBER($A24)),DeltaCT!J24-$A24,"")</f>
        <v>6.5378200000001385E-2</v>
      </c>
      <c r="L24">
        <f>IF(AND(ISNUMBER(DeltaCT!K24),ISNUMBER($A24)),DeltaCT!K24-$A24,"")</f>
        <v>0.30293580000000375</v>
      </c>
      <c r="M24">
        <f>IF(AND(ISNUMBER(DeltaCT!L24),ISNUMBER($A24)),DeltaCT!L24-$A24,"")</f>
        <v>0.75569300000000084</v>
      </c>
      <c r="N24">
        <f>IF(AND(ISNUMBER(DeltaCT!M24),ISNUMBER($A24)),DeltaCT!M24-$A24,"")</f>
        <v>-0.26148779999999761</v>
      </c>
      <c r="O24">
        <f>IF(AND(ISNUMBER(DeltaCT!N24),ISNUMBER($A24)),DeltaCT!N24-$A24,"")</f>
        <v>0.35899360000000158</v>
      </c>
      <c r="P24">
        <f>IF(AND(ISNUMBER(DeltaCT!O24),ISNUMBER($A24)),DeltaCT!O24-$A24,"")</f>
        <v>-0.41821739999999963</v>
      </c>
      <c r="Q24">
        <f>IF(AND(ISNUMBER(DeltaCT!P24),ISNUMBER($A24)),DeltaCT!P24-$A24,"")</f>
        <v>-0.64766379999999657</v>
      </c>
    </row>
    <row r="25" spans="1:17" x14ac:dyDescent="0.2">
      <c r="A25">
        <f>DeltaCT!C25</f>
        <v>9.0454799999996283E-2</v>
      </c>
      <c r="B25" t="str">
        <f>DeltaCT!A25</f>
        <v>IL1B</v>
      </c>
      <c r="C25" s="10">
        <f>IF(AND(ISNUMBER(DeltaCT!B25),ISNUMBER($A25)),DeltaCT!B25-$A25,"")</f>
        <v>0.29281720000000178</v>
      </c>
      <c r="D25" s="10">
        <f>IF(AND(ISNUMBER(DeltaCT!C25),ISNUMBER($A25)),DeltaCT!C25-$A25,"")</f>
        <v>0</v>
      </c>
      <c r="E25" s="10">
        <f>IF(AND(ISNUMBER(DeltaCT!D25),ISNUMBER($A25)),DeltaCT!D25-$A25,"")</f>
        <v>0.179496400000005</v>
      </c>
      <c r="F25" s="10">
        <f>IF(AND(ISNUMBER(DeltaCT!E25),ISNUMBER($A25)),DeltaCT!E25-$A25,"")</f>
        <v>0.14894320000000505</v>
      </c>
      <c r="G25">
        <f>IF(AND(ISNUMBER(DeltaCT!F25),ISNUMBER($A25)),DeltaCT!F25-$A25,"")</f>
        <v>-9.4751199999993929E-2</v>
      </c>
      <c r="H25">
        <f>IF(AND(ISNUMBER(DeltaCT!G25),ISNUMBER($A25)),DeltaCT!G25-$A25,"")</f>
        <v>-0.12850319999999726</v>
      </c>
      <c r="I25">
        <f>IF(AND(ISNUMBER(DeltaCT!H25),ISNUMBER($A25)),DeltaCT!H25-$A25,"")</f>
        <v>0.35837420000000364</v>
      </c>
      <c r="J25">
        <f>IF(AND(ISNUMBER(DeltaCT!I25),ISNUMBER($A25)),DeltaCT!I25-$A25,"")</f>
        <v>0.19692100000000323</v>
      </c>
      <c r="K25">
        <f>IF(AND(ISNUMBER(DeltaCT!J25),ISNUMBER($A25)),DeltaCT!J25-$A25,"")</f>
        <v>0.25362620000000291</v>
      </c>
      <c r="L25">
        <f>IF(AND(ISNUMBER(DeltaCT!K25),ISNUMBER($A25)),DeltaCT!K25-$A25,"")</f>
        <v>-0.3017671999999969</v>
      </c>
      <c r="M25">
        <f>IF(AND(ISNUMBER(DeltaCT!L25),ISNUMBER($A25)),DeltaCT!L25-$A25,"")</f>
        <v>0.36868600000000384</v>
      </c>
      <c r="N25">
        <f>IF(AND(ISNUMBER(DeltaCT!M25),ISNUMBER($A25)),DeltaCT!M25-$A25,"")</f>
        <v>-0.40058779999999672</v>
      </c>
      <c r="O25">
        <f>IF(AND(ISNUMBER(DeltaCT!N25),ISNUMBER($A25)),DeltaCT!N25-$A25,"")</f>
        <v>0.11559060000000088</v>
      </c>
      <c r="P25">
        <f>IF(AND(ISNUMBER(DeltaCT!O25),ISNUMBER($A25)),DeltaCT!O25-$A25,"")</f>
        <v>-0.21054840000000041</v>
      </c>
      <c r="Q25">
        <f>IF(AND(ISNUMBER(DeltaCT!P25),ISNUMBER($A25)),DeltaCT!P25-$A25,"")</f>
        <v>-6.3083799999994028E-2</v>
      </c>
    </row>
    <row r="26" spans="1:17" x14ac:dyDescent="0.2">
      <c r="A26">
        <f>DeltaCT!C26</f>
        <v>6.3905247999999979</v>
      </c>
      <c r="B26" t="str">
        <f>DeltaCT!A26</f>
        <v>IL1R1</v>
      </c>
      <c r="C26" s="10">
        <f>IF(AND(ISNUMBER(DeltaCT!B26),ISNUMBER($A26)),DeltaCT!B26-$A26,"")</f>
        <v>7.102920000000168E-2</v>
      </c>
      <c r="D26" s="10">
        <f>IF(AND(ISNUMBER(DeltaCT!C26),ISNUMBER($A26)),DeltaCT!C26-$A26,"")</f>
        <v>0</v>
      </c>
      <c r="E26" s="10">
        <f>IF(AND(ISNUMBER(DeltaCT!D26),ISNUMBER($A26)),DeltaCT!D26-$A26,"")</f>
        <v>-0.53953359999999861</v>
      </c>
      <c r="F26" s="10">
        <f>IF(AND(ISNUMBER(DeltaCT!E26),ISNUMBER($A26)),DeltaCT!E26-$A26,"")</f>
        <v>-0.52733779999999442</v>
      </c>
      <c r="G26">
        <f>IF(AND(ISNUMBER(DeltaCT!F26),ISNUMBER($A26)),DeltaCT!F26-$A26,"")</f>
        <v>-0.23471119999999601</v>
      </c>
      <c r="H26">
        <f>IF(AND(ISNUMBER(DeltaCT!G26),ISNUMBER($A26)),DeltaCT!G26-$A26,"")</f>
        <v>-0.44743820000000056</v>
      </c>
      <c r="I26">
        <f>IF(AND(ISNUMBER(DeltaCT!H26),ISNUMBER($A26)),DeltaCT!H26-$A26,"")</f>
        <v>2.3071200000000402E-2</v>
      </c>
      <c r="J26">
        <f>IF(AND(ISNUMBER(DeltaCT!I26),ISNUMBER($A26)),DeltaCT!I26-$A26,"")</f>
        <v>0.34194400000000158</v>
      </c>
      <c r="K26">
        <f>IF(AND(ISNUMBER(DeltaCT!J26),ISNUMBER($A26)),DeltaCT!J26-$A26,"")</f>
        <v>0.25057820000000319</v>
      </c>
      <c r="L26">
        <f>IF(AND(ISNUMBER(DeltaCT!K26),ISNUMBER($A26)),DeltaCT!K26-$A26,"")</f>
        <v>0.80927680000000279</v>
      </c>
      <c r="M26">
        <f>IF(AND(ISNUMBER(DeltaCT!L26),ISNUMBER($A26)),DeltaCT!L26-$A26,"")</f>
        <v>0.13451799999999992</v>
      </c>
      <c r="N26">
        <f>IF(AND(ISNUMBER(DeltaCT!M26),ISNUMBER($A26)),DeltaCT!M26-$A26,"")</f>
        <v>0.70846320000000063</v>
      </c>
      <c r="O26">
        <f>IF(AND(ISNUMBER(DeltaCT!N26),ISNUMBER($A26)),DeltaCT!N26-$A26,"")</f>
        <v>0.77555360000000206</v>
      </c>
      <c r="P26">
        <f>IF(AND(ISNUMBER(DeltaCT!O26),ISNUMBER($A26)),DeltaCT!O26-$A26,"")</f>
        <v>0.7953866000000005</v>
      </c>
      <c r="Q26">
        <f>IF(AND(ISNUMBER(DeltaCT!P26),ISNUMBER($A26)),DeltaCT!P26-$A26,"")</f>
        <v>0.44149020000000405</v>
      </c>
    </row>
    <row r="27" spans="1:17" x14ac:dyDescent="0.2">
      <c r="A27">
        <f>DeltaCT!C27</f>
        <v>4.2253387999999994</v>
      </c>
      <c r="B27" t="str">
        <f>DeltaCT!A27</f>
        <v>IL1RAP</v>
      </c>
      <c r="C27" s="10">
        <f>IF(AND(ISNUMBER(DeltaCT!B27),ISNUMBER($A27)),DeltaCT!B27-$A27,"")</f>
        <v>0.24534320000000065</v>
      </c>
      <c r="D27" s="10">
        <f>IF(AND(ISNUMBER(DeltaCT!C27),ISNUMBER($A27)),DeltaCT!C27-$A27,"")</f>
        <v>0</v>
      </c>
      <c r="E27" s="10">
        <f>IF(AND(ISNUMBER(DeltaCT!D27),ISNUMBER($A27)),DeltaCT!D27-$A27,"")</f>
        <v>0.77232940000000028</v>
      </c>
      <c r="F27" s="10">
        <f>IF(AND(ISNUMBER(DeltaCT!E27),ISNUMBER($A27)),DeltaCT!E27-$A27,"")</f>
        <v>0.86056120000000291</v>
      </c>
      <c r="G27">
        <f>IF(AND(ISNUMBER(DeltaCT!F27),ISNUMBER($A27)),DeltaCT!F27-$A27,"")</f>
        <v>1.4173198000000049</v>
      </c>
      <c r="H27">
        <f>IF(AND(ISNUMBER(DeltaCT!G27),ISNUMBER($A27)),DeltaCT!G27-$A27,"")</f>
        <v>1.0865827999999986</v>
      </c>
      <c r="I27">
        <f>IF(AND(ISNUMBER(DeltaCT!H27),ISNUMBER($A27)),DeltaCT!H27-$A27,"")</f>
        <v>0.50064219999999793</v>
      </c>
      <c r="J27">
        <f>IF(AND(ISNUMBER(DeltaCT!I27),ISNUMBER($A27)),DeltaCT!I27-$A27,"")</f>
        <v>0.65471900000000005</v>
      </c>
      <c r="K27">
        <f>IF(AND(ISNUMBER(DeltaCT!J27),ISNUMBER($A27)),DeltaCT!J27-$A27,"")</f>
        <v>0.68494420000000034</v>
      </c>
      <c r="L27">
        <f>IF(AND(ISNUMBER(DeltaCT!K27),ISNUMBER($A27)),DeltaCT!K27-$A27,"")</f>
        <v>2.3540538000000026</v>
      </c>
      <c r="M27">
        <f>IF(AND(ISNUMBER(DeltaCT!L27),ISNUMBER($A27)),DeltaCT!L27-$A27,"")</f>
        <v>0.77233599999999925</v>
      </c>
      <c r="N27">
        <f>IF(AND(ISNUMBER(DeltaCT!M27),ISNUMBER($A27)),DeltaCT!M27-$A27,"")</f>
        <v>0.70653919999999815</v>
      </c>
      <c r="O27">
        <f>IF(AND(ISNUMBER(DeltaCT!N27),ISNUMBER($A27)),DeltaCT!N27-$A27,"")</f>
        <v>1.0845295999999998</v>
      </c>
      <c r="P27">
        <f>IF(AND(ISNUMBER(DeltaCT!O27),ISNUMBER($A27)),DeltaCT!O27-$A27,"")</f>
        <v>0.62911759999999717</v>
      </c>
      <c r="Q27">
        <f>IF(AND(ISNUMBER(DeltaCT!P27),ISNUMBER($A27)),DeltaCT!P27-$A27,"")</f>
        <v>1.4908132000000016</v>
      </c>
    </row>
    <row r="28" spans="1:17" x14ac:dyDescent="0.2">
      <c r="A28">
        <f>DeltaCT!C28</f>
        <v>0.93684579999999684</v>
      </c>
      <c r="B28" t="str">
        <f>DeltaCT!A28</f>
        <v>IL1RN</v>
      </c>
      <c r="C28" s="10">
        <f>IF(AND(ISNUMBER(DeltaCT!B28),ISNUMBER($A28)),DeltaCT!B28-$A28,"")</f>
        <v>-0.29395680000000013</v>
      </c>
      <c r="D28" s="10">
        <f>IF(AND(ISNUMBER(DeltaCT!C28),ISNUMBER($A28)),DeltaCT!C28-$A28,"")</f>
        <v>0</v>
      </c>
      <c r="E28" s="10">
        <f>IF(AND(ISNUMBER(DeltaCT!D28),ISNUMBER($A28)),DeltaCT!D28-$A28,"")</f>
        <v>-0.73785859999999559</v>
      </c>
      <c r="F28" s="10">
        <f>IF(AND(ISNUMBER(DeltaCT!E28),ISNUMBER($A28)),DeltaCT!E28-$A28,"")</f>
        <v>-0.7794827999999967</v>
      </c>
      <c r="G28">
        <f>IF(AND(ISNUMBER(DeltaCT!F28),ISNUMBER($A28)),DeltaCT!F28-$A28,"")</f>
        <v>-0.84178319999999474</v>
      </c>
      <c r="H28">
        <f>IF(AND(ISNUMBER(DeltaCT!G28),ISNUMBER($A28)),DeltaCT!G28-$A28,"")</f>
        <v>-0.73621419999999915</v>
      </c>
      <c r="I28">
        <f>IF(AND(ISNUMBER(DeltaCT!H28),ISNUMBER($A28)),DeltaCT!H28-$A28,"")</f>
        <v>8.7901200000001012E-2</v>
      </c>
      <c r="J28">
        <f>IF(AND(ISNUMBER(DeltaCT!I28),ISNUMBER($A28)),DeltaCT!I28-$A28,"")</f>
        <v>-0.69136099999999701</v>
      </c>
      <c r="K28">
        <f>IF(AND(ISNUMBER(DeltaCT!J28),ISNUMBER($A28)),DeltaCT!J28-$A28,"")</f>
        <v>-0.75251079999999604</v>
      </c>
      <c r="L28">
        <f>IF(AND(ISNUMBER(DeltaCT!K28),ISNUMBER($A28)),DeltaCT!K28-$A28,"")</f>
        <v>-0.8420281999999979</v>
      </c>
      <c r="M28">
        <f>IF(AND(ISNUMBER(DeltaCT!L28),ISNUMBER($A28)),DeltaCT!L28-$A28,"")</f>
        <v>-1.0511569999999999</v>
      </c>
      <c r="N28">
        <f>IF(AND(ISNUMBER(DeltaCT!M28),ISNUMBER($A28)),DeltaCT!M28-$A28,"")</f>
        <v>-0.19358979999999804</v>
      </c>
      <c r="O28">
        <f>IF(AND(ISNUMBER(DeltaCT!N28),ISNUMBER($A28)),DeltaCT!N28-$A28,"")</f>
        <v>-0.12031139999999851</v>
      </c>
      <c r="P28">
        <f>IF(AND(ISNUMBER(DeltaCT!O28),ISNUMBER($A28)),DeltaCT!O28-$A28,"")</f>
        <v>-3.441439999999929E-2</v>
      </c>
      <c r="Q28">
        <f>IF(AND(ISNUMBER(DeltaCT!P28),ISNUMBER($A28)),DeltaCT!P28-$A28,"")</f>
        <v>-0.2321827999999968</v>
      </c>
    </row>
    <row r="29" spans="1:17" x14ac:dyDescent="0.2">
      <c r="A29">
        <f>DeltaCT!C29</f>
        <v>7.9440367999999992</v>
      </c>
      <c r="B29" t="str">
        <f>DeltaCT!A29</f>
        <v>IL23A</v>
      </c>
      <c r="C29" s="10">
        <f>IF(AND(ISNUMBER(DeltaCT!B29),ISNUMBER($A29)),DeltaCT!B29-$A29,"")</f>
        <v>-0.15200480000000027</v>
      </c>
      <c r="D29" s="10">
        <f>IF(AND(ISNUMBER(DeltaCT!C29),ISNUMBER($A29)),DeltaCT!C29-$A29,"")</f>
        <v>0</v>
      </c>
      <c r="E29" s="10">
        <f>IF(AND(ISNUMBER(DeltaCT!D29),ISNUMBER($A29)),DeltaCT!D29-$A29,"")</f>
        <v>-0.72095260000000039</v>
      </c>
      <c r="F29" s="10">
        <f>IF(AND(ISNUMBER(DeltaCT!E29),ISNUMBER($A29)),DeltaCT!E29-$A29,"")</f>
        <v>-0.72784179999999665</v>
      </c>
      <c r="G29">
        <f>IF(AND(ISNUMBER(DeltaCT!F29),ISNUMBER($A29)),DeltaCT!F29-$A29,"")</f>
        <v>-1.7701811999999961</v>
      </c>
      <c r="H29">
        <f>IF(AND(ISNUMBER(DeltaCT!G29),ISNUMBER($A29)),DeltaCT!G29-$A29,"")</f>
        <v>-1.6527771999999992</v>
      </c>
      <c r="I29">
        <f>IF(AND(ISNUMBER(DeltaCT!H29),ISNUMBER($A29)),DeltaCT!H29-$A29,"")</f>
        <v>-1.2157648000000023</v>
      </c>
      <c r="J29">
        <f>IF(AND(ISNUMBER(DeltaCT!I29),ISNUMBER($A29)),DeltaCT!I29-$A29,"")</f>
        <v>-0.20878899999999945</v>
      </c>
      <c r="K29">
        <f>IF(AND(ISNUMBER(DeltaCT!J29),ISNUMBER($A29)),DeltaCT!J29-$A29,"")</f>
        <v>0.11643920000000207</v>
      </c>
      <c r="L29">
        <f>IF(AND(ISNUMBER(DeltaCT!K29),ISNUMBER($A29)),DeltaCT!K29-$A29,"")</f>
        <v>-1.5171752000000005</v>
      </c>
      <c r="M29">
        <f>IF(AND(ISNUMBER(DeltaCT!L29),ISNUMBER($A29)),DeltaCT!L29-$A29,"")</f>
        <v>-0.19776000000000238</v>
      </c>
      <c r="N29">
        <f>IF(AND(ISNUMBER(DeltaCT!M29),ISNUMBER($A29)),DeltaCT!M29-$A29,"")</f>
        <v>-0.93857279999999932</v>
      </c>
      <c r="O29">
        <f>IF(AND(ISNUMBER(DeltaCT!N29),ISNUMBER($A29)),DeltaCT!N29-$A29,"")</f>
        <v>-0.75435039999999987</v>
      </c>
      <c r="P29">
        <f>IF(AND(ISNUMBER(DeltaCT!O29),ISNUMBER($A29)),DeltaCT!O29-$A29,"")</f>
        <v>-0.47397540000000049</v>
      </c>
      <c r="Q29">
        <f>IF(AND(ISNUMBER(DeltaCT!P29),ISNUMBER($A29)),DeltaCT!P29-$A29,"")</f>
        <v>-1.3421877999999978</v>
      </c>
    </row>
    <row r="30" spans="1:17" x14ac:dyDescent="0.2">
      <c r="A30">
        <f>DeltaCT!C30</f>
        <v>4.2778397999999989</v>
      </c>
      <c r="B30" t="str">
        <f>DeltaCT!A30</f>
        <v>IL6</v>
      </c>
      <c r="C30" s="10">
        <f>IF(AND(ISNUMBER(DeltaCT!B30),ISNUMBER($A30)),DeltaCT!B30-$A30,"")</f>
        <v>7.8332199999998409E-2</v>
      </c>
      <c r="D30" s="10">
        <f>IF(AND(ISNUMBER(DeltaCT!C30),ISNUMBER($A30)),DeltaCT!C30-$A30,"")</f>
        <v>0</v>
      </c>
      <c r="E30" s="10">
        <f>IF(AND(ISNUMBER(DeltaCT!D30),ISNUMBER($A30)),DeltaCT!D30-$A30,"")</f>
        <v>-3.6578599999998573E-2</v>
      </c>
      <c r="F30" s="10">
        <f>IF(AND(ISNUMBER(DeltaCT!E30),ISNUMBER($A30)),DeltaCT!E30-$A30,"")</f>
        <v>-0.20284779999999714</v>
      </c>
      <c r="G30">
        <f>IF(AND(ISNUMBER(DeltaCT!F30),ISNUMBER($A30)),DeltaCT!F30-$A30,"")</f>
        <v>-0.72654119999999622</v>
      </c>
      <c r="H30">
        <f>IF(AND(ISNUMBER(DeltaCT!G30),ISNUMBER($A30)),DeltaCT!G30-$A30,"")</f>
        <v>-0.78880720000000082</v>
      </c>
      <c r="I30">
        <f>IF(AND(ISNUMBER(DeltaCT!H30),ISNUMBER($A30)),DeltaCT!H30-$A30,"")</f>
        <v>0.40012420000000049</v>
      </c>
      <c r="J30">
        <f>IF(AND(ISNUMBER(DeltaCT!I30),ISNUMBER($A30)),DeltaCT!I30-$A30,"")</f>
        <v>-1.6141249999999978</v>
      </c>
      <c r="K30">
        <f>IF(AND(ISNUMBER(DeltaCT!J30),ISNUMBER($A30)),DeltaCT!J30-$A30,"")</f>
        <v>-1.4511077999999991</v>
      </c>
      <c r="L30">
        <f>IF(AND(ISNUMBER(DeltaCT!K30),ISNUMBER($A30)),DeltaCT!K30-$A30,"")</f>
        <v>-3.0556881999999987</v>
      </c>
      <c r="M30">
        <f>IF(AND(ISNUMBER(DeltaCT!L30),ISNUMBER($A30)),DeltaCT!L30-$A30,"")</f>
        <v>-1.8288539999999998</v>
      </c>
      <c r="N30">
        <f>IF(AND(ISNUMBER(DeltaCT!M30),ISNUMBER($A30)),DeltaCT!M30-$A30,"")</f>
        <v>-1.7793017999999989</v>
      </c>
      <c r="O30">
        <f>IF(AND(ISNUMBER(DeltaCT!N30),ISNUMBER($A30)),DeltaCT!N30-$A30,"")</f>
        <v>-1.0581494000000014</v>
      </c>
      <c r="P30">
        <f>IF(AND(ISNUMBER(DeltaCT!O30),ISNUMBER($A30)),DeltaCT!O30-$A30,"")</f>
        <v>-1.8329254000000006</v>
      </c>
      <c r="Q30">
        <f>IF(AND(ISNUMBER(DeltaCT!P30),ISNUMBER($A30)),DeltaCT!P30-$A30,"")</f>
        <v>-2.8636377999999993</v>
      </c>
    </row>
    <row r="31" spans="1:17" x14ac:dyDescent="0.2">
      <c r="A31">
        <f>DeltaCT!C31</f>
        <v>5.929494799999997</v>
      </c>
      <c r="B31" t="str">
        <f>DeltaCT!A31</f>
        <v>IL6R</v>
      </c>
      <c r="C31" s="10">
        <f>IF(AND(ISNUMBER(DeltaCT!B31),ISNUMBER($A31)),DeltaCT!B31-$A31,"")</f>
        <v>-0.28979779999999877</v>
      </c>
      <c r="D31" s="10">
        <f>IF(AND(ISNUMBER(DeltaCT!C31),ISNUMBER($A31)),DeltaCT!C31-$A31,"")</f>
        <v>0</v>
      </c>
      <c r="E31" s="10">
        <f>IF(AND(ISNUMBER(DeltaCT!D31),ISNUMBER($A31)),DeltaCT!D31-$A31,"")</f>
        <v>-0.67625359999999901</v>
      </c>
      <c r="F31" s="10">
        <f>IF(AND(ISNUMBER(DeltaCT!E31),ISNUMBER($A31)),DeltaCT!E31-$A31,"")</f>
        <v>-0.48490579999999639</v>
      </c>
      <c r="G31">
        <f>IF(AND(ISNUMBER(DeltaCT!F31),ISNUMBER($A31)),DeltaCT!F31-$A31,"")</f>
        <v>-0.21067719999999568</v>
      </c>
      <c r="H31">
        <f>IF(AND(ISNUMBER(DeltaCT!G31),ISNUMBER($A31)),DeltaCT!G31-$A31,"")</f>
        <v>-1.7593199999996756E-2</v>
      </c>
      <c r="I31">
        <f>IF(AND(ISNUMBER(DeltaCT!H31),ISNUMBER($A31)),DeltaCT!H31-$A31,"")</f>
        <v>-0.14350279999999671</v>
      </c>
      <c r="J31">
        <f>IF(AND(ISNUMBER(DeltaCT!I31),ISNUMBER($A31)),DeltaCT!I31-$A31,"")</f>
        <v>-0.53707199999999489</v>
      </c>
      <c r="K31">
        <f>IF(AND(ISNUMBER(DeltaCT!J31),ISNUMBER($A31)),DeltaCT!J31-$A31,"")</f>
        <v>-0.43473679999999604</v>
      </c>
      <c r="L31">
        <f>IF(AND(ISNUMBER(DeltaCT!K31),ISNUMBER($A31)),DeltaCT!K31-$A31,"")</f>
        <v>-9.9193199999994874E-2</v>
      </c>
      <c r="M31">
        <f>IF(AND(ISNUMBER(DeltaCT!L31),ISNUMBER($A31)),DeltaCT!L31-$A31,"")</f>
        <v>-0.68201999999999785</v>
      </c>
      <c r="N31">
        <f>IF(AND(ISNUMBER(DeltaCT!M31),ISNUMBER($A31)),DeltaCT!M31-$A31,"")</f>
        <v>0.27242120000000014</v>
      </c>
      <c r="O31">
        <f>IF(AND(ISNUMBER(DeltaCT!N31),ISNUMBER($A31)),DeltaCT!N31-$A31,"")</f>
        <v>0.31378960000000333</v>
      </c>
      <c r="P31">
        <f>IF(AND(ISNUMBER(DeltaCT!O31),ISNUMBER($A31)),DeltaCT!O31-$A31,"")</f>
        <v>0.9345706000000007</v>
      </c>
      <c r="Q31">
        <f>IF(AND(ISNUMBER(DeltaCT!P31),ISNUMBER($A31)),DeltaCT!P31-$A31,"")</f>
        <v>0.5541902000000043</v>
      </c>
    </row>
    <row r="32" spans="1:17" x14ac:dyDescent="0.2">
      <c r="A32">
        <f>DeltaCT!C32</f>
        <v>-0.39858020000000138</v>
      </c>
      <c r="B32" t="str">
        <f>DeltaCT!A32</f>
        <v>CXCL8</v>
      </c>
      <c r="C32" s="10">
        <f>IF(AND(ISNUMBER(DeltaCT!B32),ISNUMBER($A32)),DeltaCT!B32-$A32,"")</f>
        <v>-0.16311280000000039</v>
      </c>
      <c r="D32" s="10">
        <f>IF(AND(ISNUMBER(DeltaCT!C32),ISNUMBER($A32)),DeltaCT!C32-$A32,"")</f>
        <v>0</v>
      </c>
      <c r="E32" s="10">
        <f>IF(AND(ISNUMBER(DeltaCT!D32),ISNUMBER($A32)),DeltaCT!D32-$A32,"")</f>
        <v>-0.72350059999999772</v>
      </c>
      <c r="F32" s="10">
        <f>IF(AND(ISNUMBER(DeltaCT!E32),ISNUMBER($A32)),DeltaCT!E32-$A32,"")</f>
        <v>-0.87548379999999781</v>
      </c>
      <c r="G32">
        <f>IF(AND(ISNUMBER(DeltaCT!F32),ISNUMBER($A32)),DeltaCT!F32-$A32,"")</f>
        <v>-1.9105071999999943</v>
      </c>
      <c r="H32">
        <f>IF(AND(ISNUMBER(DeltaCT!G32),ISNUMBER($A32)),DeltaCT!G32-$A32,"")</f>
        <v>-1.6603472000000004</v>
      </c>
      <c r="I32">
        <f>IF(AND(ISNUMBER(DeltaCT!H32),ISNUMBER($A32)),DeltaCT!H32-$A32,"")</f>
        <v>-0.82897379999999998</v>
      </c>
      <c r="J32">
        <f>IF(AND(ISNUMBER(DeltaCT!I32),ISNUMBER($A32)),DeltaCT!I32-$A32,"")</f>
        <v>0.46926800000000313</v>
      </c>
      <c r="K32">
        <f>IF(AND(ISNUMBER(DeltaCT!J32),ISNUMBER($A32)),DeltaCT!J32-$A32,"")</f>
        <v>0.45063320000000218</v>
      </c>
      <c r="L32">
        <f>IF(AND(ISNUMBER(DeltaCT!K32),ISNUMBER($A32)),DeltaCT!K32-$A32,"")</f>
        <v>-0.7745451999999986</v>
      </c>
      <c r="M32">
        <f>IF(AND(ISNUMBER(DeltaCT!L32),ISNUMBER($A32)),DeltaCT!L32-$A32,"")</f>
        <v>2.8818999999998596E-2</v>
      </c>
      <c r="N32">
        <f>IF(AND(ISNUMBER(DeltaCT!M32),ISNUMBER($A32)),DeltaCT!M32-$A32,"")</f>
        <v>-0.36576480000000089</v>
      </c>
      <c r="O32">
        <f>IF(AND(ISNUMBER(DeltaCT!N32),ISNUMBER($A32)),DeltaCT!N32-$A32,"")</f>
        <v>2.1180600000000993E-2</v>
      </c>
      <c r="P32">
        <f>IF(AND(ISNUMBER(DeltaCT!O32),ISNUMBER($A32)),DeltaCT!O32-$A32,"")</f>
        <v>-0.20705840000000109</v>
      </c>
      <c r="Q32">
        <f>IF(AND(ISNUMBER(DeltaCT!P32),ISNUMBER($A32)),DeltaCT!P32-$A32,"")</f>
        <v>-0.96149479999999699</v>
      </c>
    </row>
    <row r="33" spans="1:17" x14ac:dyDescent="0.2">
      <c r="A33">
        <f>DeltaCT!C33</f>
        <v>10.5810228</v>
      </c>
      <c r="B33" t="str">
        <f>DeltaCT!A33</f>
        <v>ITGB2</v>
      </c>
      <c r="C33" s="10">
        <f>IF(AND(ISNUMBER(DeltaCT!B33),ISNUMBER($A33)),DeltaCT!B33-$A33,"")</f>
        <v>0.2702592000000017</v>
      </c>
      <c r="D33" s="10">
        <f>IF(AND(ISNUMBER(DeltaCT!C33),ISNUMBER($A33)),DeltaCT!C33-$A33,"")</f>
        <v>0</v>
      </c>
      <c r="E33" s="10">
        <f>IF(AND(ISNUMBER(DeltaCT!D33),ISNUMBER($A33)),DeltaCT!D33-$A33,"")</f>
        <v>-0.31392260000000149</v>
      </c>
      <c r="F33" s="10">
        <f>IF(AND(ISNUMBER(DeltaCT!E33),ISNUMBER($A33)),DeltaCT!E33-$A33,"")</f>
        <v>0.43903220000000331</v>
      </c>
      <c r="G33">
        <f>IF(AND(ISNUMBER(DeltaCT!F33),ISNUMBER($A33)),DeltaCT!F33-$A33,"")</f>
        <v>-0.79830319999999588</v>
      </c>
      <c r="H33">
        <f>IF(AND(ISNUMBER(DeltaCT!G33),ISNUMBER($A33)),DeltaCT!G33-$A33,"")</f>
        <v>-8.1286199999997422E-2</v>
      </c>
      <c r="I33">
        <f>IF(AND(ISNUMBER(DeltaCT!H33),ISNUMBER($A33)),DeltaCT!H33-$A33,"")</f>
        <v>0.21052219999999622</v>
      </c>
      <c r="J33">
        <f>IF(AND(ISNUMBER(DeltaCT!I33),ISNUMBER($A33)),DeltaCT!I33-$A33,"")</f>
        <v>0.99433200000000355</v>
      </c>
      <c r="K33">
        <f>IF(AND(ISNUMBER(DeltaCT!J33),ISNUMBER($A33)),DeltaCT!J33-$A33,"")</f>
        <v>1.6838362000000018</v>
      </c>
      <c r="L33">
        <f>IF(AND(ISNUMBER(DeltaCT!K33),ISNUMBER($A33)),DeltaCT!K33-$A33,"")</f>
        <v>0.36810680000000318</v>
      </c>
      <c r="M33">
        <f>IF(AND(ISNUMBER(DeltaCT!L33),ISNUMBER($A33)),DeltaCT!L33-$A33,"")</f>
        <v>2.1491189999999989</v>
      </c>
      <c r="N33">
        <f>IF(AND(ISNUMBER(DeltaCT!M33),ISNUMBER($A33)),DeltaCT!M33-$A33,"")</f>
        <v>1.6477501999999973</v>
      </c>
      <c r="O33">
        <f>IF(AND(ISNUMBER(DeltaCT!N33),ISNUMBER($A33)),DeltaCT!N33-$A33,"")</f>
        <v>1.4292355999999984</v>
      </c>
      <c r="P33">
        <f>IF(AND(ISNUMBER(DeltaCT!O33),ISNUMBER($A33)),DeltaCT!O33-$A33,"")</f>
        <v>1.9220736000000009</v>
      </c>
      <c r="Q33">
        <f>IF(AND(ISNUMBER(DeltaCT!P33),ISNUMBER($A33)),DeltaCT!P33-$A33,"")</f>
        <v>0.16844220000000121</v>
      </c>
    </row>
    <row r="34" spans="1:17" x14ac:dyDescent="0.2">
      <c r="A34">
        <f>DeltaCT!C34</f>
        <v>12.624914799999996</v>
      </c>
      <c r="B34" t="str">
        <f>DeltaCT!A34</f>
        <v>LTB</v>
      </c>
      <c r="C34" s="10">
        <f>IF(AND(ISNUMBER(DeltaCT!B34),ISNUMBER($A34)),DeltaCT!B34-$A34,"")</f>
        <v>1.0358372000000031</v>
      </c>
      <c r="D34" s="10">
        <f>IF(AND(ISNUMBER(DeltaCT!C34),ISNUMBER($A34)),DeltaCT!C34-$A34,"")</f>
        <v>0</v>
      </c>
      <c r="E34" s="10">
        <f>IF(AND(ISNUMBER(DeltaCT!D34),ISNUMBER($A34)),DeltaCT!D34-$A34,"")</f>
        <v>-0.71295759999999575</v>
      </c>
      <c r="F34" s="10">
        <f>IF(AND(ISNUMBER(DeltaCT!E34),ISNUMBER($A34)),DeltaCT!E34-$A34,"")</f>
        <v>-1.5418387999999936</v>
      </c>
      <c r="G34">
        <f>IF(AND(ISNUMBER(DeltaCT!F34),ISNUMBER($A34)),DeltaCT!F34-$A34,"")</f>
        <v>-2.3579671999999938</v>
      </c>
      <c r="H34">
        <f>IF(AND(ISNUMBER(DeltaCT!G34),ISNUMBER($A34)),DeltaCT!G34-$A34,"")</f>
        <v>-1.2472331999999966</v>
      </c>
      <c r="I34">
        <f>IF(AND(ISNUMBER(DeltaCT!H34),ISNUMBER($A34)),DeltaCT!H34-$A34,"")</f>
        <v>-0.47476379999999807</v>
      </c>
      <c r="J34">
        <f>IF(AND(ISNUMBER(DeltaCT!I34),ISNUMBER($A34)),DeltaCT!I34-$A34,"")</f>
        <v>-0.12159299999999718</v>
      </c>
      <c r="K34">
        <f>IF(AND(ISNUMBER(DeltaCT!J34),ISNUMBER($A34)),DeltaCT!J34-$A34,"")</f>
        <v>-0.63847179999999426</v>
      </c>
      <c r="L34">
        <f>IF(AND(ISNUMBER(DeltaCT!K34),ISNUMBER($A34)),DeltaCT!K34-$A34,"")</f>
        <v>-3.220026199999996</v>
      </c>
      <c r="M34">
        <f>IF(AND(ISNUMBER(DeltaCT!L34),ISNUMBER($A34)),DeltaCT!L34-$A34,"")</f>
        <v>-2.1311009999999975</v>
      </c>
      <c r="N34">
        <f>IF(AND(ISNUMBER(DeltaCT!M34),ISNUMBER($A34)),DeltaCT!M34-$A34,"")</f>
        <v>-2.6427337999999985</v>
      </c>
      <c r="O34">
        <f>IF(AND(ISNUMBER(DeltaCT!N34),ISNUMBER($A34)),DeltaCT!N34-$A34,"")</f>
        <v>-2.0150833999999982</v>
      </c>
      <c r="P34">
        <f>IF(AND(ISNUMBER(DeltaCT!O34),ISNUMBER($A34)),DeltaCT!O34-$A34,"")</f>
        <v>-0.47710839999999877</v>
      </c>
      <c r="Q34">
        <f>IF(AND(ISNUMBER(DeltaCT!P34),ISNUMBER($A34)),DeltaCT!P34-$A34,"")</f>
        <v>-2.3216767999999952</v>
      </c>
    </row>
    <row r="35" spans="1:17" x14ac:dyDescent="0.2">
      <c r="A35">
        <f>DeltaCT!C35</f>
        <v>7.7661517999999994</v>
      </c>
      <c r="B35" t="str">
        <f>DeltaCT!A35</f>
        <v>LY96</v>
      </c>
      <c r="C35" s="10">
        <f>IF(AND(ISNUMBER(DeltaCT!B35),ISNUMBER($A35)),DeltaCT!B35-$A35,"")</f>
        <v>-9.6784800000001781E-2</v>
      </c>
      <c r="D35" s="10">
        <f>IF(AND(ISNUMBER(DeltaCT!C35),ISNUMBER($A35)),DeltaCT!C35-$A35,"")</f>
        <v>0</v>
      </c>
      <c r="E35" s="10">
        <f>IF(AND(ISNUMBER(DeltaCT!D35),ISNUMBER($A35)),DeltaCT!D35-$A35,"")</f>
        <v>-1.5075146000000004</v>
      </c>
      <c r="F35" s="10">
        <f>IF(AND(ISNUMBER(DeltaCT!E35),ISNUMBER($A35)),DeltaCT!E35-$A35,"")</f>
        <v>-1.535286799999998</v>
      </c>
      <c r="G35">
        <f>IF(AND(ISNUMBER(DeltaCT!F35),ISNUMBER($A35)),DeltaCT!F35-$A35,"")</f>
        <v>-1.7589191999999976</v>
      </c>
      <c r="H35">
        <f>IF(AND(ISNUMBER(DeltaCT!G35),ISNUMBER($A35)),DeltaCT!G35-$A35,"")</f>
        <v>-1.4407932000000017</v>
      </c>
      <c r="I35">
        <f>IF(AND(ISNUMBER(DeltaCT!H35),ISNUMBER($A35)),DeltaCT!H35-$A35,"")</f>
        <v>5.4142199999997587E-2</v>
      </c>
      <c r="J35">
        <f>IF(AND(ISNUMBER(DeltaCT!I35),ISNUMBER($A35)),DeltaCT!I35-$A35,"")</f>
        <v>-0.59244699999999995</v>
      </c>
      <c r="K35">
        <f>IF(AND(ISNUMBER(DeltaCT!J35),ISNUMBER($A35)),DeltaCT!J35-$A35,"")</f>
        <v>-0.65506879999999867</v>
      </c>
      <c r="L35">
        <f>IF(AND(ISNUMBER(DeltaCT!K35),ISNUMBER($A35)),DeltaCT!K35-$A35,"")</f>
        <v>1.303880000000035E-2</v>
      </c>
      <c r="M35">
        <f>IF(AND(ISNUMBER(DeltaCT!L35),ISNUMBER($A35)),DeltaCT!L35-$A35,"")</f>
        <v>-0.97010700000000227</v>
      </c>
      <c r="N35">
        <f>IF(AND(ISNUMBER(DeltaCT!M35),ISNUMBER($A35)),DeltaCT!M35-$A35,"")</f>
        <v>-0.24137179999999958</v>
      </c>
      <c r="O35">
        <f>IF(AND(ISNUMBER(DeltaCT!N35),ISNUMBER($A35)),DeltaCT!N35-$A35,"")</f>
        <v>-0.29733540000000147</v>
      </c>
      <c r="P35">
        <f>IF(AND(ISNUMBER(DeltaCT!O35),ISNUMBER($A35)),DeltaCT!O35-$A35,"")</f>
        <v>-1.2384904000000034</v>
      </c>
      <c r="Q35">
        <f>IF(AND(ISNUMBER(DeltaCT!P35),ISNUMBER($A35)),DeltaCT!P35-$A35,"")</f>
        <v>0.78561620000000332</v>
      </c>
    </row>
    <row r="36" spans="1:17" x14ac:dyDescent="0.2">
      <c r="A36">
        <f>DeltaCT!C36</f>
        <v>4.9961587999999963</v>
      </c>
      <c r="B36" t="str">
        <f>DeltaCT!A36</f>
        <v>MYD88</v>
      </c>
      <c r="C36" s="10">
        <f>IF(AND(ISNUMBER(DeltaCT!B36),ISNUMBER($A36)),DeltaCT!B36-$A36,"")</f>
        <v>0.18189320000000109</v>
      </c>
      <c r="D36" s="10">
        <f>IF(AND(ISNUMBER(DeltaCT!C36),ISNUMBER($A36)),DeltaCT!C36-$A36,"")</f>
        <v>0</v>
      </c>
      <c r="E36" s="10">
        <f>IF(AND(ISNUMBER(DeltaCT!D36),ISNUMBER($A36)),DeltaCT!D36-$A36,"")</f>
        <v>0.40375940000000199</v>
      </c>
      <c r="F36" s="10">
        <f>IF(AND(ISNUMBER(DeltaCT!E36),ISNUMBER($A36)),DeltaCT!E36-$A36,"")</f>
        <v>0.408385200000005</v>
      </c>
      <c r="G36">
        <f>IF(AND(ISNUMBER(DeltaCT!F36),ISNUMBER($A36)),DeltaCT!F36-$A36,"")</f>
        <v>0.54888780000000637</v>
      </c>
      <c r="H36">
        <f>IF(AND(ISNUMBER(DeltaCT!G36),ISNUMBER($A36)),DeltaCT!G36-$A36,"")</f>
        <v>0.54961180000000098</v>
      </c>
      <c r="I36">
        <f>IF(AND(ISNUMBER(DeltaCT!H36),ISNUMBER($A36)),DeltaCT!H36-$A36,"")</f>
        <v>0.67163720000000282</v>
      </c>
      <c r="J36">
        <f>IF(AND(ISNUMBER(DeltaCT!I36),ISNUMBER($A36)),DeltaCT!I36-$A36,"")</f>
        <v>0.55178500000000597</v>
      </c>
      <c r="K36">
        <f>IF(AND(ISNUMBER(DeltaCT!J36),ISNUMBER($A36)),DeltaCT!J36-$A36,"")</f>
        <v>0.23987720000000223</v>
      </c>
      <c r="L36">
        <f>IF(AND(ISNUMBER(DeltaCT!K36),ISNUMBER($A36)),DeltaCT!K36-$A36,"")</f>
        <v>0.10087980000000485</v>
      </c>
      <c r="M36">
        <f>IF(AND(ISNUMBER(DeltaCT!L36),ISNUMBER($A36)),DeltaCT!L36-$A36,"")</f>
        <v>0.33081200000000166</v>
      </c>
      <c r="N36">
        <f>IF(AND(ISNUMBER(DeltaCT!M36),ISNUMBER($A36)),DeltaCT!M36-$A36,"")</f>
        <v>1.001509200000001</v>
      </c>
      <c r="O36">
        <f>IF(AND(ISNUMBER(DeltaCT!N36),ISNUMBER($A36)),DeltaCT!N36-$A36,"")</f>
        <v>0.64666760000000068</v>
      </c>
      <c r="P36">
        <f>IF(AND(ISNUMBER(DeltaCT!O36),ISNUMBER($A36)),DeltaCT!O36-$A36,"")</f>
        <v>0.33018960000000064</v>
      </c>
      <c r="Q36">
        <f>IF(AND(ISNUMBER(DeltaCT!P36),ISNUMBER($A36)),DeltaCT!P36-$A36,"")</f>
        <v>0.61295920000000592</v>
      </c>
    </row>
    <row r="37" spans="1:17" x14ac:dyDescent="0.2">
      <c r="A37">
        <f>DeltaCT!C37</f>
        <v>5.6432487999999985</v>
      </c>
      <c r="B37" t="str">
        <f>DeltaCT!A37</f>
        <v>NFKB1</v>
      </c>
      <c r="C37" s="10">
        <f>IF(AND(ISNUMBER(DeltaCT!B37),ISNUMBER($A37)),DeltaCT!B37-$A37,"")</f>
        <v>2.7112000000002467E-3</v>
      </c>
      <c r="D37" s="10">
        <f>IF(AND(ISNUMBER(DeltaCT!C37),ISNUMBER($A37)),DeltaCT!C37-$A37,"")</f>
        <v>0</v>
      </c>
      <c r="E37" s="10">
        <f>IF(AND(ISNUMBER(DeltaCT!D37),ISNUMBER($A37)),DeltaCT!D37-$A37,"")</f>
        <v>-0.21717160000000035</v>
      </c>
      <c r="F37" s="10">
        <f>IF(AND(ISNUMBER(DeltaCT!E37),ISNUMBER($A37)),DeltaCT!E37-$A37,"")</f>
        <v>-0.2852607999999961</v>
      </c>
      <c r="G37">
        <f>IF(AND(ISNUMBER(DeltaCT!F37),ISNUMBER($A37)),DeltaCT!F37-$A37,"")</f>
        <v>-0.259783199999994</v>
      </c>
      <c r="H37">
        <f>IF(AND(ISNUMBER(DeltaCT!G37),ISNUMBER($A37)),DeltaCT!G37-$A37,"")</f>
        <v>-0.46765119999999882</v>
      </c>
      <c r="I37">
        <f>IF(AND(ISNUMBER(DeltaCT!H37),ISNUMBER($A37)),DeltaCT!H37-$A37,"")</f>
        <v>-0.39119780000000048</v>
      </c>
      <c r="J37">
        <f>IF(AND(ISNUMBER(DeltaCT!I37),ISNUMBER($A37)),DeltaCT!I37-$A37,"")</f>
        <v>-2.0379999999995846E-2</v>
      </c>
      <c r="K37">
        <f>IF(AND(ISNUMBER(DeltaCT!J37),ISNUMBER($A37)),DeltaCT!J37-$A37,"")</f>
        <v>-6.1732799999997923E-2</v>
      </c>
      <c r="L37">
        <f>IF(AND(ISNUMBER(DeltaCT!K37),ISNUMBER($A37)),DeltaCT!K37-$A37,"")</f>
        <v>-0.18371119999999763</v>
      </c>
      <c r="M37">
        <f>IF(AND(ISNUMBER(DeltaCT!L37),ISNUMBER($A37)),DeltaCT!L37-$A37,"")</f>
        <v>2.182200000000023E-2</v>
      </c>
      <c r="N37">
        <f>IF(AND(ISNUMBER(DeltaCT!M37),ISNUMBER($A37)),DeltaCT!M37-$A37,"")</f>
        <v>-0.15974080000000157</v>
      </c>
      <c r="O37">
        <f>IF(AND(ISNUMBER(DeltaCT!N37),ISNUMBER($A37)),DeltaCT!N37-$A37,"")</f>
        <v>4.3649599999998401E-2</v>
      </c>
      <c r="P37">
        <f>IF(AND(ISNUMBER(DeltaCT!O37),ISNUMBER($A37)),DeltaCT!O37-$A37,"")</f>
        <v>0.14924359999999837</v>
      </c>
      <c r="Q37">
        <f>IF(AND(ISNUMBER(DeltaCT!P37),ISNUMBER($A37)),DeltaCT!P37-$A37,"")</f>
        <v>-0.2766487999999967</v>
      </c>
    </row>
    <row r="38" spans="1:17" x14ac:dyDescent="0.2">
      <c r="A38">
        <f>DeltaCT!C38</f>
        <v>4.5993557999999979</v>
      </c>
      <c r="B38" t="str">
        <f>DeltaCT!A38</f>
        <v>NR3C1</v>
      </c>
      <c r="C38" s="10">
        <f>IF(AND(ISNUMBER(DeltaCT!B38),ISNUMBER($A38)),DeltaCT!B38-$A38,"")</f>
        <v>0.462584200000002</v>
      </c>
      <c r="D38" s="10">
        <f>IF(AND(ISNUMBER(DeltaCT!C38),ISNUMBER($A38)),DeltaCT!C38-$A38,"")</f>
        <v>0</v>
      </c>
      <c r="E38" s="10">
        <f>IF(AND(ISNUMBER(DeltaCT!D38),ISNUMBER($A38)),DeltaCT!D38-$A38,"")</f>
        <v>0.54287840000000287</v>
      </c>
      <c r="F38" s="10">
        <f>IF(AND(ISNUMBER(DeltaCT!E38),ISNUMBER($A38)),DeltaCT!E38-$A38,"")</f>
        <v>0.58040520000000484</v>
      </c>
      <c r="G38">
        <f>IF(AND(ISNUMBER(DeltaCT!F38),ISNUMBER($A38)),DeltaCT!F38-$A38,"")</f>
        <v>0.62893980000000482</v>
      </c>
      <c r="H38">
        <f>IF(AND(ISNUMBER(DeltaCT!G38),ISNUMBER($A38)),DeltaCT!G38-$A38,"")</f>
        <v>0.6481008000000017</v>
      </c>
      <c r="I38">
        <f>IF(AND(ISNUMBER(DeltaCT!H38),ISNUMBER($A38)),DeltaCT!H38-$A38,"")</f>
        <v>0.72327119999999923</v>
      </c>
      <c r="J38">
        <f>IF(AND(ISNUMBER(DeltaCT!I38),ISNUMBER($A38)),DeltaCT!I38-$A38,"")</f>
        <v>0.44501400000000402</v>
      </c>
      <c r="K38">
        <f>IF(AND(ISNUMBER(DeltaCT!J38),ISNUMBER($A38)),DeltaCT!J38-$A38,"")</f>
        <v>0.38540220000000147</v>
      </c>
      <c r="L38">
        <f>IF(AND(ISNUMBER(DeltaCT!K38),ISNUMBER($A38)),DeltaCT!K38-$A38,"")</f>
        <v>2.012771800000003</v>
      </c>
      <c r="M38">
        <f>IF(AND(ISNUMBER(DeltaCT!L38),ISNUMBER($A38)),DeltaCT!L38-$A38,"")</f>
        <v>0.59922900000000112</v>
      </c>
      <c r="N38">
        <f>IF(AND(ISNUMBER(DeltaCT!M38),ISNUMBER($A38)),DeltaCT!M38-$A38,"")</f>
        <v>0.88781720000000064</v>
      </c>
      <c r="O38">
        <f>IF(AND(ISNUMBER(DeltaCT!N38),ISNUMBER($A38)),DeltaCT!N38-$A38,"")</f>
        <v>0.9813685999999997</v>
      </c>
      <c r="P38">
        <f>IF(AND(ISNUMBER(DeltaCT!O38),ISNUMBER($A38)),DeltaCT!O38-$A38,"")</f>
        <v>0.40989959999999925</v>
      </c>
      <c r="Q38">
        <f>IF(AND(ISNUMBER(DeltaCT!P38),ISNUMBER($A38)),DeltaCT!P38-$A38,"")</f>
        <v>1.0996232000000035</v>
      </c>
    </row>
    <row r="39" spans="1:17" x14ac:dyDescent="0.2">
      <c r="A39">
        <f>DeltaCT!C39</f>
        <v>1.9270287999999987</v>
      </c>
      <c r="B39" t="str">
        <f>DeltaCT!A39</f>
        <v>PTGS2</v>
      </c>
      <c r="C39" s="10">
        <f>IF(AND(ISNUMBER(DeltaCT!B39),ISNUMBER($A39)),DeltaCT!B39-$A39,"")</f>
        <v>-0.29250079999999912</v>
      </c>
      <c r="D39" s="10">
        <f>IF(AND(ISNUMBER(DeltaCT!C39),ISNUMBER($A39)),DeltaCT!C39-$A39,"")</f>
        <v>0</v>
      </c>
      <c r="E39" s="10">
        <f>IF(AND(ISNUMBER(DeltaCT!D39),ISNUMBER($A39)),DeltaCT!D39-$A39,"")</f>
        <v>-0.31572659999999786</v>
      </c>
      <c r="F39" s="10">
        <f>IF(AND(ISNUMBER(DeltaCT!E39),ISNUMBER($A39)),DeltaCT!E39-$A39,"")</f>
        <v>-0.3993027999999974</v>
      </c>
      <c r="G39">
        <f>IF(AND(ISNUMBER(DeltaCT!F39),ISNUMBER($A39)),DeltaCT!F39-$A39,"")</f>
        <v>-0.66791619999999696</v>
      </c>
      <c r="H39">
        <f>IF(AND(ISNUMBER(DeltaCT!G39),ISNUMBER($A39)),DeltaCT!G39-$A39,"")</f>
        <v>-0.591248199999999</v>
      </c>
      <c r="I39">
        <f>IF(AND(ISNUMBER(DeltaCT!H39),ISNUMBER($A39)),DeltaCT!H39-$A39,"")</f>
        <v>-0.29804880000000011</v>
      </c>
      <c r="J39">
        <f>IF(AND(ISNUMBER(DeltaCT!I39),ISNUMBER($A39)),DeltaCT!I39-$A39,"")</f>
        <v>0.13137900000000258</v>
      </c>
      <c r="K39">
        <f>IF(AND(ISNUMBER(DeltaCT!J39),ISNUMBER($A39)),DeltaCT!J39-$A39,"")</f>
        <v>0.19159620000000288</v>
      </c>
      <c r="L39">
        <f>IF(AND(ISNUMBER(DeltaCT!K39),ISNUMBER($A39)),DeltaCT!K39-$A39,"")</f>
        <v>-5.7996199999998055E-2</v>
      </c>
      <c r="M39">
        <f>IF(AND(ISNUMBER(DeltaCT!L39),ISNUMBER($A39)),DeltaCT!L39-$A39,"")</f>
        <v>0.32568900000000056</v>
      </c>
      <c r="N39">
        <f>IF(AND(ISNUMBER(DeltaCT!M39),ISNUMBER($A39)),DeltaCT!M39-$A39,"")</f>
        <v>0.254934200000001</v>
      </c>
      <c r="O39">
        <f>IF(AND(ISNUMBER(DeltaCT!N39),ISNUMBER($A39)),DeltaCT!N39-$A39,"")</f>
        <v>0.65657459999999901</v>
      </c>
      <c r="P39">
        <f>IF(AND(ISNUMBER(DeltaCT!O39),ISNUMBER($A39)),DeltaCT!O39-$A39,"")</f>
        <v>-0.21664040000000284</v>
      </c>
      <c r="Q39">
        <f>IF(AND(ISNUMBER(DeltaCT!P39),ISNUMBER($A39)),DeltaCT!P39-$A39,"")</f>
        <v>-0.32589879999999738</v>
      </c>
    </row>
    <row r="40" spans="1:17" x14ac:dyDescent="0.2">
      <c r="A40">
        <f>DeltaCT!C40</f>
        <v>5.593185799999997</v>
      </c>
      <c r="B40" t="str">
        <f>DeltaCT!A40</f>
        <v>RIPK2</v>
      </c>
      <c r="C40" s="10">
        <f>IF(AND(ISNUMBER(DeltaCT!B40),ISNUMBER($A40)),DeltaCT!B40-$A40,"")</f>
        <v>6.7407200000001666E-2</v>
      </c>
      <c r="D40" s="10">
        <f>IF(AND(ISNUMBER(DeltaCT!C40),ISNUMBER($A40)),DeltaCT!C40-$A40,"")</f>
        <v>0</v>
      </c>
      <c r="E40" s="10">
        <f>IF(AND(ISNUMBER(DeltaCT!D40),ISNUMBER($A40)),DeltaCT!D40-$A40,"")</f>
        <v>0.12351240000000274</v>
      </c>
      <c r="F40" s="10">
        <f>IF(AND(ISNUMBER(DeltaCT!E40),ISNUMBER($A40)),DeltaCT!E40-$A40,"")</f>
        <v>-1.7375799999996389E-2</v>
      </c>
      <c r="G40">
        <f>IF(AND(ISNUMBER(DeltaCT!F40),ISNUMBER($A40)),DeltaCT!F40-$A40,"")</f>
        <v>-0.46160619999999497</v>
      </c>
      <c r="H40">
        <f>IF(AND(ISNUMBER(DeltaCT!G40),ISNUMBER($A40)),DeltaCT!G40-$A40,"")</f>
        <v>-0.4130831999999991</v>
      </c>
      <c r="I40">
        <f>IF(AND(ISNUMBER(DeltaCT!H40),ISNUMBER($A40)),DeltaCT!H40-$A40,"")</f>
        <v>-0.52947979999999717</v>
      </c>
      <c r="J40">
        <f>IF(AND(ISNUMBER(DeltaCT!I40),ISNUMBER($A40)),DeltaCT!I40-$A40,"")</f>
        <v>8.2814000000002608E-2</v>
      </c>
      <c r="K40">
        <f>IF(AND(ISNUMBER(DeltaCT!J40),ISNUMBER($A40)),DeltaCT!J40-$A40,"")</f>
        <v>-6.4671799999995727E-2</v>
      </c>
      <c r="L40">
        <f>IF(AND(ISNUMBER(DeltaCT!K40),ISNUMBER($A40)),DeltaCT!K40-$A40,"")</f>
        <v>-4.5723199999997632E-2</v>
      </c>
      <c r="M40">
        <f>IF(AND(ISNUMBER(DeltaCT!L40),ISNUMBER($A40)),DeltaCT!L40-$A40,"")</f>
        <v>0.13777900000000187</v>
      </c>
      <c r="N40">
        <f>IF(AND(ISNUMBER(DeltaCT!M40),ISNUMBER($A40)),DeltaCT!M40-$A40,"")</f>
        <v>-5.5965799999999177E-2</v>
      </c>
      <c r="O40">
        <f>IF(AND(ISNUMBER(DeltaCT!N40),ISNUMBER($A40)),DeltaCT!N40-$A40,"")</f>
        <v>0.21754960000000167</v>
      </c>
      <c r="P40">
        <f>IF(AND(ISNUMBER(DeltaCT!O40),ISNUMBER($A40)),DeltaCT!O40-$A40,"")</f>
        <v>0.23501459999999952</v>
      </c>
      <c r="Q40">
        <f>IF(AND(ISNUMBER(DeltaCT!P40),ISNUMBER($A40)),DeltaCT!P40-$A40,"")</f>
        <v>-0.34025779999999628</v>
      </c>
    </row>
    <row r="41" spans="1:17" x14ac:dyDescent="0.2">
      <c r="A41">
        <f>DeltaCT!C41</f>
        <v>10.148405799999999</v>
      </c>
      <c r="B41" t="str">
        <f>DeltaCT!A41</f>
        <v>TIRAP</v>
      </c>
      <c r="C41" s="10">
        <f>IF(AND(ISNUMBER(DeltaCT!B41),ISNUMBER($A41)),DeltaCT!B41-$A41,"")</f>
        <v>0.31782919999999848</v>
      </c>
      <c r="D41" s="10">
        <f>IF(AND(ISNUMBER(DeltaCT!C41),ISNUMBER($A41)),DeltaCT!C41-$A41,"")</f>
        <v>0</v>
      </c>
      <c r="E41" s="10">
        <f>IF(AND(ISNUMBER(DeltaCT!D41),ISNUMBER($A41)),DeltaCT!D41-$A41,"")</f>
        <v>-1.042759999999987E-2</v>
      </c>
      <c r="F41" s="10">
        <f>IF(AND(ISNUMBER(DeltaCT!E41),ISNUMBER($A41)),DeltaCT!E41-$A41,"")</f>
        <v>8.0414200000003433E-2</v>
      </c>
      <c r="G41">
        <f>IF(AND(ISNUMBER(DeltaCT!F41),ISNUMBER($A41)),DeltaCT!F41-$A41,"")</f>
        <v>0.39068280000000044</v>
      </c>
      <c r="H41">
        <f>IF(AND(ISNUMBER(DeltaCT!G41),ISNUMBER($A41)),DeltaCT!G41-$A41,"")</f>
        <v>0.45299079999999847</v>
      </c>
      <c r="I41">
        <f>IF(AND(ISNUMBER(DeltaCT!H41),ISNUMBER($A41)),DeltaCT!H41-$A41,"")</f>
        <v>0.94458520000000235</v>
      </c>
      <c r="J41">
        <f>IF(AND(ISNUMBER(DeltaCT!I41),ISNUMBER($A41)),DeltaCT!I41-$A41,"")</f>
        <v>-0.3996619999999993</v>
      </c>
      <c r="K41">
        <f>IF(AND(ISNUMBER(DeltaCT!J41),ISNUMBER($A41)),DeltaCT!J41-$A41,"")</f>
        <v>-0.53440579999999827</v>
      </c>
      <c r="L41">
        <f>IF(AND(ISNUMBER(DeltaCT!K41),ISNUMBER($A41)),DeltaCT!K41-$A41,"")</f>
        <v>-0.36093520000000012</v>
      </c>
      <c r="M41">
        <f>IF(AND(ISNUMBER(DeltaCT!L41),ISNUMBER($A41)),DeltaCT!L41-$A41,"")</f>
        <v>0.26674299999999818</v>
      </c>
      <c r="N41">
        <f>IF(AND(ISNUMBER(DeltaCT!M41),ISNUMBER($A41)),DeltaCT!M41-$A41,"")</f>
        <v>-8.7826800000001981E-2</v>
      </c>
      <c r="O41">
        <f>IF(AND(ISNUMBER(DeltaCT!N41),ISNUMBER($A41)),DeltaCT!N41-$A41,"")</f>
        <v>-0.14314339999999959</v>
      </c>
      <c r="P41">
        <f>IF(AND(ISNUMBER(DeltaCT!O41),ISNUMBER($A41)),DeltaCT!O41-$A41,"")</f>
        <v>1.4263599999996046E-2</v>
      </c>
      <c r="Q41">
        <f>IF(AND(ISNUMBER(DeltaCT!P41),ISNUMBER($A41)),DeltaCT!P41-$A41,"")</f>
        <v>-0.68776179999999698</v>
      </c>
    </row>
    <row r="42" spans="1:17" x14ac:dyDescent="0.2">
      <c r="A42">
        <f>DeltaCT!C42</f>
        <v>7.1066017999999964</v>
      </c>
      <c r="B42" t="str">
        <f>DeltaCT!A42</f>
        <v>TLR2</v>
      </c>
      <c r="C42" s="10">
        <f>IF(AND(ISNUMBER(DeltaCT!B42),ISNUMBER($A42)),DeltaCT!B42-$A42,"")</f>
        <v>-0.18672379999999933</v>
      </c>
      <c r="D42" s="10">
        <f>IF(AND(ISNUMBER(DeltaCT!C42),ISNUMBER($A42)),DeltaCT!C42-$A42,"")</f>
        <v>0</v>
      </c>
      <c r="E42" s="10">
        <f>IF(AND(ISNUMBER(DeltaCT!D42),ISNUMBER($A42)),DeltaCT!D42-$A42,"")</f>
        <v>-1.3091599999995651E-2</v>
      </c>
      <c r="F42" s="10">
        <f>IF(AND(ISNUMBER(DeltaCT!E42),ISNUMBER($A42)),DeltaCT!E42-$A42,"")</f>
        <v>-0.40826879999999477</v>
      </c>
      <c r="G42">
        <f>IF(AND(ISNUMBER(DeltaCT!F42),ISNUMBER($A42)),DeltaCT!F42-$A42,"")</f>
        <v>-0.49805419999999501</v>
      </c>
      <c r="H42">
        <f>IF(AND(ISNUMBER(DeltaCT!G42),ISNUMBER($A42)),DeltaCT!G42-$A42,"")</f>
        <v>-0.26022419999999613</v>
      </c>
      <c r="I42">
        <f>IF(AND(ISNUMBER(DeltaCT!H42),ISNUMBER($A42)),DeltaCT!H42-$A42,"")</f>
        <v>-0.38803979999999783</v>
      </c>
      <c r="J42">
        <f>IF(AND(ISNUMBER(DeltaCT!I42),ISNUMBER($A42)),DeltaCT!I42-$A42,"")</f>
        <v>-6.670199999999582E-2</v>
      </c>
      <c r="K42">
        <f>IF(AND(ISNUMBER(DeltaCT!J42),ISNUMBER($A42)),DeltaCT!J42-$A42,"")</f>
        <v>-0.22546879999999447</v>
      </c>
      <c r="L42">
        <f>IF(AND(ISNUMBER(DeltaCT!K42),ISNUMBER($A42)),DeltaCT!K42-$A42,"")</f>
        <v>0.93033580000000526</v>
      </c>
      <c r="M42">
        <f>IF(AND(ISNUMBER(DeltaCT!L42),ISNUMBER($A42)),DeltaCT!L42-$A42,"")</f>
        <v>-0.61503599999999636</v>
      </c>
      <c r="N42">
        <f>IF(AND(ISNUMBER(DeltaCT!M42),ISNUMBER($A42)),DeltaCT!M42-$A42,"")</f>
        <v>1.1921922000000009</v>
      </c>
      <c r="O42">
        <f>IF(AND(ISNUMBER(DeltaCT!N42),ISNUMBER($A42)),DeltaCT!N42-$A42,"")</f>
        <v>0.49749760000000265</v>
      </c>
      <c r="P42">
        <f>IF(AND(ISNUMBER(DeltaCT!O42),ISNUMBER($A42)),DeltaCT!O42-$A42,"")</f>
        <v>0.63328459999999964</v>
      </c>
      <c r="Q42">
        <f>IF(AND(ISNUMBER(DeltaCT!P42),ISNUMBER($A42)),DeltaCT!P42-$A42,"")</f>
        <v>0.7531492000000064</v>
      </c>
    </row>
    <row r="43" spans="1:17" x14ac:dyDescent="0.2">
      <c r="A43">
        <f>DeltaCT!C43</f>
        <v>9.8131197999999991</v>
      </c>
      <c r="B43" t="str">
        <f>DeltaCT!A43</f>
        <v>TLR3</v>
      </c>
      <c r="C43" s="10">
        <f>IF(AND(ISNUMBER(DeltaCT!B43),ISNUMBER($A43)),DeltaCT!B43-$A43,"")</f>
        <v>-0.32991580000000198</v>
      </c>
      <c r="D43" s="10">
        <f>IF(AND(ISNUMBER(DeltaCT!C43),ISNUMBER($A43)),DeltaCT!C43-$A43,"")</f>
        <v>0</v>
      </c>
      <c r="E43" s="10">
        <f>IF(AND(ISNUMBER(DeltaCT!D43),ISNUMBER($A43)),DeltaCT!D43-$A43,"")</f>
        <v>0.46508139999999898</v>
      </c>
      <c r="F43" s="10">
        <f>IF(AND(ISNUMBER(DeltaCT!E43),ISNUMBER($A43)),DeltaCT!E43-$A43,"")</f>
        <v>0.2875902000000039</v>
      </c>
      <c r="G43">
        <f>IF(AND(ISNUMBER(DeltaCT!F43),ISNUMBER($A43)),DeltaCT!F43-$A43,"")</f>
        <v>0.77557280000000262</v>
      </c>
      <c r="H43">
        <f>IF(AND(ISNUMBER(DeltaCT!G43),ISNUMBER($A43)),DeltaCT!G43-$A43,"")</f>
        <v>0.83666379999999663</v>
      </c>
      <c r="I43">
        <f>IF(AND(ISNUMBER(DeltaCT!H43),ISNUMBER($A43)),DeltaCT!H43-$A43,"")</f>
        <v>-0.16305679999999967</v>
      </c>
      <c r="J43">
        <f>IF(AND(ISNUMBER(DeltaCT!I43),ISNUMBER($A43)),DeltaCT!I43-$A43,"")</f>
        <v>-0.13141699999999901</v>
      </c>
      <c r="K43">
        <f>IF(AND(ISNUMBER(DeltaCT!J43),ISNUMBER($A43)),DeltaCT!J43-$A43,"")</f>
        <v>-0.22947680000000048</v>
      </c>
      <c r="L43">
        <f>IF(AND(ISNUMBER(DeltaCT!K43),ISNUMBER($A43)),DeltaCT!K43-$A43,"")</f>
        <v>1.1284478000000036</v>
      </c>
      <c r="M43">
        <f>IF(AND(ISNUMBER(DeltaCT!L43),ISNUMBER($A43)),DeltaCT!L43-$A43,"")</f>
        <v>0.38105799999999945</v>
      </c>
      <c r="N43">
        <f>IF(AND(ISNUMBER(DeltaCT!M43),ISNUMBER($A43)),DeltaCT!M43-$A43,"")</f>
        <v>1.3579141999999997</v>
      </c>
      <c r="O43">
        <f>IF(AND(ISNUMBER(DeltaCT!N43),ISNUMBER($A43)),DeltaCT!N43-$A43,"")</f>
        <v>0.2347855999999986</v>
      </c>
      <c r="P43">
        <f>IF(AND(ISNUMBER(DeltaCT!O43),ISNUMBER($A43)),DeltaCT!O43-$A43,"")</f>
        <v>-0.70420140000000231</v>
      </c>
      <c r="Q43">
        <f>IF(AND(ISNUMBER(DeltaCT!P43),ISNUMBER($A43)),DeltaCT!P43-$A43,"")</f>
        <v>0.64667720000000273</v>
      </c>
    </row>
    <row r="44" spans="1:17" x14ac:dyDescent="0.2">
      <c r="A44">
        <f>DeltaCT!C44</f>
        <v>8.2715977999999986</v>
      </c>
      <c r="B44" t="str">
        <f>DeltaCT!A44</f>
        <v>TLR4</v>
      </c>
      <c r="C44" s="10">
        <f>IF(AND(ISNUMBER(DeltaCT!B44),ISNUMBER($A44)),DeltaCT!B44-$A44,"")</f>
        <v>0.22000819999999877</v>
      </c>
      <c r="D44" s="10">
        <f>IF(AND(ISNUMBER(DeltaCT!C44),ISNUMBER($A44)),DeltaCT!C44-$A44,"")</f>
        <v>0</v>
      </c>
      <c r="E44" s="10">
        <f>IF(AND(ISNUMBER(DeltaCT!D44),ISNUMBER($A44)),DeltaCT!D44-$A44,"")</f>
        <v>-6.1824599999997787E-2</v>
      </c>
      <c r="F44" s="10">
        <f>IF(AND(ISNUMBER(DeltaCT!E44),ISNUMBER($A44)),DeltaCT!E44-$A44,"")</f>
        <v>0.16694620000000171</v>
      </c>
      <c r="G44">
        <f>IF(AND(ISNUMBER(DeltaCT!F44),ISNUMBER($A44)),DeltaCT!F44-$A44,"")</f>
        <v>-8.8015199999993854E-2</v>
      </c>
      <c r="H44">
        <f>IF(AND(ISNUMBER(DeltaCT!G44),ISNUMBER($A44)),DeltaCT!G44-$A44,"")</f>
        <v>0.58632880000000043</v>
      </c>
      <c r="I44">
        <f>IF(AND(ISNUMBER(DeltaCT!H44),ISNUMBER($A44)),DeltaCT!H44-$A44,"")</f>
        <v>0.55142620000000164</v>
      </c>
      <c r="J44">
        <f>IF(AND(ISNUMBER(DeltaCT!I44),ISNUMBER($A44)),DeltaCT!I44-$A44,"")</f>
        <v>1.8674050000000051</v>
      </c>
      <c r="K44">
        <f>IF(AND(ISNUMBER(DeltaCT!J44),ISNUMBER($A44)),DeltaCT!J44-$A44,"")</f>
        <v>3.018313200000005</v>
      </c>
      <c r="L44">
        <f>IF(AND(ISNUMBER(DeltaCT!K44),ISNUMBER($A44)),DeltaCT!K44-$A44,"")</f>
        <v>1.5161998000000025</v>
      </c>
      <c r="M44">
        <f>IF(AND(ISNUMBER(DeltaCT!L44),ISNUMBER($A44)),DeltaCT!L44-$A44,"")</f>
        <v>2.0574459999999988</v>
      </c>
      <c r="N44">
        <f>IF(AND(ISNUMBER(DeltaCT!M44),ISNUMBER($A44)),DeltaCT!M44-$A44,"")</f>
        <v>2.3784361999999994</v>
      </c>
      <c r="O44">
        <f>IF(AND(ISNUMBER(DeltaCT!N44),ISNUMBER($A44)),DeltaCT!N44-$A44,"")</f>
        <v>3.6282206000000023</v>
      </c>
      <c r="P44">
        <f>IF(AND(ISNUMBER(DeltaCT!O44),ISNUMBER($A44)),DeltaCT!O44-$A44,"")</f>
        <v>2.681251599999996</v>
      </c>
      <c r="Q44">
        <f>IF(AND(ISNUMBER(DeltaCT!P44),ISNUMBER($A44)),DeltaCT!P44-$A44,"")</f>
        <v>1.0171812000000031</v>
      </c>
    </row>
    <row r="45" spans="1:17" x14ac:dyDescent="0.2">
      <c r="A45">
        <f>DeltaCT!C45</f>
        <v>10.139841799999999</v>
      </c>
      <c r="B45" t="str">
        <f>DeltaCT!A45</f>
        <v>TLR6</v>
      </c>
      <c r="C45" s="10">
        <f>IF(AND(ISNUMBER(DeltaCT!B45),ISNUMBER($A45)),DeltaCT!B45-$A45,"")</f>
        <v>-0.97002679999999941</v>
      </c>
      <c r="D45" s="10">
        <f>IF(AND(ISNUMBER(DeltaCT!C45),ISNUMBER($A45)),DeltaCT!C45-$A45,"")</f>
        <v>0</v>
      </c>
      <c r="E45" s="10">
        <f>IF(AND(ISNUMBER(DeltaCT!D45),ISNUMBER($A45)),DeltaCT!D45-$A45,"")</f>
        <v>-0.49926160000000053</v>
      </c>
      <c r="F45" s="10">
        <f>IF(AND(ISNUMBER(DeltaCT!E45),ISNUMBER($A45)),DeltaCT!E45-$A45,"")</f>
        <v>-0.78840579999999605</v>
      </c>
      <c r="G45">
        <f>IF(AND(ISNUMBER(DeltaCT!F45),ISNUMBER($A45)),DeltaCT!F45-$A45,"")</f>
        <v>-0.87624319999999756</v>
      </c>
      <c r="H45">
        <f>IF(AND(ISNUMBER(DeltaCT!G45),ISNUMBER($A45)),DeltaCT!G45-$A45,"")</f>
        <v>-0.87193819999999889</v>
      </c>
      <c r="I45">
        <f>IF(AND(ISNUMBER(DeltaCT!H45),ISNUMBER($A45)),DeltaCT!H45-$A45,"")</f>
        <v>-0.40019380000000027</v>
      </c>
      <c r="J45">
        <f>IF(AND(ISNUMBER(DeltaCT!I45),ISNUMBER($A45)),DeltaCT!I45-$A45,"")</f>
        <v>-2.2775699999999972</v>
      </c>
      <c r="K45">
        <f>IF(AND(ISNUMBER(DeltaCT!J45),ISNUMBER($A45)),DeltaCT!J45-$A45,"")</f>
        <v>-1.7731047999999987</v>
      </c>
      <c r="L45">
        <f>IF(AND(ISNUMBER(DeltaCT!K45),ISNUMBER($A45)),DeltaCT!K45-$A45,"")</f>
        <v>-0.41733919999999713</v>
      </c>
      <c r="M45">
        <f>IF(AND(ISNUMBER(DeltaCT!L45),ISNUMBER($A45)),DeltaCT!L45-$A45,"")</f>
        <v>-1.7975300000000018</v>
      </c>
      <c r="N45">
        <f>IF(AND(ISNUMBER(DeltaCT!M45),ISNUMBER($A45)),DeltaCT!M45-$A45,"")</f>
        <v>-1.6662148000000023</v>
      </c>
      <c r="O45">
        <f>IF(AND(ISNUMBER(DeltaCT!N45),ISNUMBER($A45)),DeltaCT!N45-$A45,"")</f>
        <v>-1.9027504000000022</v>
      </c>
      <c r="P45">
        <f>IF(AND(ISNUMBER(DeltaCT!O45),ISNUMBER($A45)),DeltaCT!O45-$A45,"")</f>
        <v>-1.8996804000000012</v>
      </c>
      <c r="Q45">
        <f>IF(AND(ISNUMBER(DeltaCT!P45),ISNUMBER($A45)),DeltaCT!P45-$A45,"")</f>
        <v>-0.98049379999999786</v>
      </c>
    </row>
    <row r="46" spans="1:17" x14ac:dyDescent="0.2">
      <c r="A46">
        <f>DeltaCT!C46</f>
        <v>8.0709367999999984</v>
      </c>
      <c r="B46" t="str">
        <f>DeltaCT!A46</f>
        <v>TNF</v>
      </c>
      <c r="C46" s="10">
        <f>IF(AND(ISNUMBER(DeltaCT!B46),ISNUMBER($A46)),DeltaCT!B46-$A46,"")</f>
        <v>-0.43805180000000021</v>
      </c>
      <c r="D46" s="10">
        <f>IF(AND(ISNUMBER(DeltaCT!C46),ISNUMBER($A46)),DeltaCT!C46-$A46,"")</f>
        <v>0</v>
      </c>
      <c r="E46" s="10">
        <f>IF(AND(ISNUMBER(DeltaCT!D46),ISNUMBER($A46)),DeltaCT!D46-$A46,"")</f>
        <v>-0.98300760000000054</v>
      </c>
      <c r="F46" s="10">
        <f>IF(AND(ISNUMBER(DeltaCT!E46),ISNUMBER($A46)),DeltaCT!E46-$A46,"")</f>
        <v>-1.2255547999999976</v>
      </c>
      <c r="G46">
        <f>IF(AND(ISNUMBER(DeltaCT!F46),ISNUMBER($A46)),DeltaCT!F46-$A46,"")</f>
        <v>-2.1357151999999964</v>
      </c>
      <c r="H46">
        <f>IF(AND(ISNUMBER(DeltaCT!G46),ISNUMBER($A46)),DeltaCT!G46-$A46,"")</f>
        <v>-1.8560452000000005</v>
      </c>
      <c r="I46">
        <f>IF(AND(ISNUMBER(DeltaCT!H46),ISNUMBER($A46)),DeltaCT!H46-$A46,"")</f>
        <v>-1.7276898000000003</v>
      </c>
      <c r="J46">
        <f>IF(AND(ISNUMBER(DeltaCT!I46),ISNUMBER($A46)),DeltaCT!I46-$A46,"")</f>
        <v>-1.5508969999999955</v>
      </c>
      <c r="K46">
        <f>IF(AND(ISNUMBER(DeltaCT!J46),ISNUMBER($A46)),DeltaCT!J46-$A46,"")</f>
        <v>-1.3757087999999982</v>
      </c>
      <c r="L46">
        <f>IF(AND(ISNUMBER(DeltaCT!K46),ISNUMBER($A46)),DeltaCT!K46-$A46,"")</f>
        <v>-2.4498311999999984</v>
      </c>
      <c r="M46">
        <f>IF(AND(ISNUMBER(DeltaCT!L46),ISNUMBER($A46)),DeltaCT!L46-$A46,"")</f>
        <v>-1.2667579999999994</v>
      </c>
      <c r="N46">
        <f>IF(AND(ISNUMBER(DeltaCT!M46),ISNUMBER($A46)),DeltaCT!M46-$A46,"")</f>
        <v>-2.0567618000000003</v>
      </c>
      <c r="O46">
        <f>IF(AND(ISNUMBER(DeltaCT!N46),ISNUMBER($A46)),DeltaCT!N46-$A46,"")</f>
        <v>-1.830950399999999</v>
      </c>
      <c r="P46">
        <f>IF(AND(ISNUMBER(DeltaCT!O46),ISNUMBER($A46)),DeltaCT!O46-$A46,"")</f>
        <v>-1.4060534000000011</v>
      </c>
      <c r="Q46">
        <f>IF(AND(ISNUMBER(DeltaCT!P46),ISNUMBER($A46)),DeltaCT!P46-$A46,"")</f>
        <v>-2.648716799999999</v>
      </c>
    </row>
    <row r="47" spans="1:17" x14ac:dyDescent="0.2">
      <c r="A47">
        <f>DeltaCT!C47</f>
        <v>5.8865397999999978</v>
      </c>
      <c r="B47" t="str">
        <f>DeltaCT!A47</f>
        <v>TOLLIP</v>
      </c>
      <c r="C47" s="10">
        <f>IF(AND(ISNUMBER(DeltaCT!B47),ISNUMBER($A47)),DeltaCT!B47-$A47,"")</f>
        <v>0.11155220000000199</v>
      </c>
      <c r="D47" s="10">
        <f>IF(AND(ISNUMBER(DeltaCT!C47),ISNUMBER($A47)),DeltaCT!C47-$A47,"")</f>
        <v>0</v>
      </c>
      <c r="E47" s="10">
        <f>IF(AND(ISNUMBER(DeltaCT!D47),ISNUMBER($A47)),DeltaCT!D47-$A47,"")</f>
        <v>-1.1856555999999969</v>
      </c>
      <c r="F47" s="10">
        <f>IF(AND(ISNUMBER(DeltaCT!E47),ISNUMBER($A47)),DeltaCT!E47-$A47,"")</f>
        <v>-0.82774279999999578</v>
      </c>
      <c r="G47">
        <f>IF(AND(ISNUMBER(DeltaCT!F47),ISNUMBER($A47)),DeltaCT!F47-$A47,"")</f>
        <v>-0.81479419999999436</v>
      </c>
      <c r="H47">
        <f>IF(AND(ISNUMBER(DeltaCT!G47),ISNUMBER($A47)),DeltaCT!G47-$A47,"")</f>
        <v>-0.66753819999999919</v>
      </c>
      <c r="I47">
        <f>IF(AND(ISNUMBER(DeltaCT!H47),ISNUMBER($A47)),DeltaCT!H47-$A47,"")</f>
        <v>-0.45100779999999929</v>
      </c>
      <c r="J47">
        <f>IF(AND(ISNUMBER(DeltaCT!I47),ISNUMBER($A47)),DeltaCT!I47-$A47,"")</f>
        <v>-0.42912399999999806</v>
      </c>
      <c r="K47">
        <f>IF(AND(ISNUMBER(DeltaCT!J47),ISNUMBER($A47)),DeltaCT!J47-$A47,"")</f>
        <v>-0.59455979999999897</v>
      </c>
      <c r="L47">
        <f>IF(AND(ISNUMBER(DeltaCT!K47),ISNUMBER($A47)),DeltaCT!K47-$A47,"")</f>
        <v>-0.8964151999999963</v>
      </c>
      <c r="M47">
        <f>IF(AND(ISNUMBER(DeltaCT!L47),ISNUMBER($A47)),DeltaCT!L47-$A47,"")</f>
        <v>-0.7491020000000006</v>
      </c>
      <c r="N47">
        <f>IF(AND(ISNUMBER(DeltaCT!M47),ISNUMBER($A47)),DeltaCT!M47-$A47,"")</f>
        <v>-0.59748480000000015</v>
      </c>
      <c r="O47">
        <f>IF(AND(ISNUMBER(DeltaCT!N47),ISNUMBER($A47)),DeltaCT!N47-$A47,"")</f>
        <v>-0.3566344000000008</v>
      </c>
      <c r="P47">
        <f>IF(AND(ISNUMBER(DeltaCT!O47),ISNUMBER($A47)),DeltaCT!O47-$A47,"")</f>
        <v>0.16789259999999828</v>
      </c>
      <c r="Q47">
        <f>IF(AND(ISNUMBER(DeltaCT!P47),ISNUMBER($A47)),DeltaCT!P47-$A47,"")</f>
        <v>-0.74693479999999823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04B72-BB7D-3147-B316-F1D35387F43C}">
  <dimension ref="A1:AE47"/>
  <sheetViews>
    <sheetView tabSelected="1" topLeftCell="A23" zoomScale="85" zoomScaleNormal="85" workbookViewId="0">
      <selection activeCell="B47" sqref="B47"/>
    </sheetView>
  </sheetViews>
  <sheetFormatPr defaultColWidth="11" defaultRowHeight="14.25" x14ac:dyDescent="0.2"/>
  <cols>
    <col min="1" max="1" width="16.5" bestFit="1" customWidth="1"/>
    <col min="2" max="8" width="19.125" style="10" customWidth="1"/>
    <col min="9" max="16" width="19.125" customWidth="1"/>
    <col min="18" max="18" width="12.875" customWidth="1"/>
    <col min="19" max="19" width="13.125" customWidth="1"/>
    <col min="20" max="20" width="12.625" customWidth="1"/>
    <col min="21" max="21" width="12.125" bestFit="1" customWidth="1"/>
    <col min="22" max="22" width="14.625" customWidth="1"/>
    <col min="23" max="23" width="12.5" bestFit="1" customWidth="1"/>
    <col min="24" max="24" width="14" bestFit="1" customWidth="1"/>
    <col min="25" max="25" width="14" customWidth="1"/>
    <col min="26" max="26" width="12.125" bestFit="1" customWidth="1"/>
    <col min="28" max="28" width="12.875" bestFit="1" customWidth="1"/>
    <col min="29" max="30" width="13" bestFit="1" customWidth="1"/>
  </cols>
  <sheetData>
    <row r="1" spans="1:31" x14ac:dyDescent="0.2">
      <c r="B1" s="10" t="str">
        <f>DeltaDeltaCT!C1</f>
        <v>Filtered Air Male</v>
      </c>
      <c r="C1" s="10" t="str">
        <f>DeltaDeltaCT!D1</f>
        <v>Filtered Air Male</v>
      </c>
      <c r="D1" s="10" t="str">
        <f>DeltaDeltaCT!E1</f>
        <v>Filtered Air Male</v>
      </c>
      <c r="E1" s="10" t="str">
        <f>DeltaDeltaCT!F1</f>
        <v>Filtered Air Male</v>
      </c>
      <c r="F1" s="10" t="str">
        <f>DeltaDeltaCT!G1</f>
        <v>Ozone Male</v>
      </c>
      <c r="G1" s="10" t="str">
        <f>DeltaDeltaCT!H1</f>
        <v>Ozone Male</v>
      </c>
      <c r="H1" s="10" t="str">
        <f>DeltaDeltaCT!I1</f>
        <v>Ozone Male</v>
      </c>
      <c r="I1" t="str">
        <f>DeltaDeltaCT!J1</f>
        <v>Filtered Air Female</v>
      </c>
      <c r="J1" t="str">
        <f>DeltaDeltaCT!K1</f>
        <v>Filtered Air Female</v>
      </c>
      <c r="K1" t="str">
        <f>DeltaDeltaCT!L1</f>
        <v>Filtered Air Female</v>
      </c>
      <c r="L1" t="str">
        <f>DeltaDeltaCT!M1</f>
        <v>Filtered Air Female</v>
      </c>
      <c r="M1" t="str">
        <f>DeltaDeltaCT!N1</f>
        <v>Ozone Female</v>
      </c>
      <c r="N1" t="str">
        <f>DeltaDeltaCT!O1</f>
        <v>Ozone Female</v>
      </c>
      <c r="O1" t="str">
        <f>DeltaDeltaCT!P1</f>
        <v>Ozone Female</v>
      </c>
      <c r="P1" t="str">
        <f>DeltaDeltaCT!Q1</f>
        <v>Ozone Female</v>
      </c>
      <c r="R1" t="s">
        <v>103</v>
      </c>
      <c r="S1" t="s">
        <v>104</v>
      </c>
      <c r="T1" t="s">
        <v>105</v>
      </c>
      <c r="U1" t="s">
        <v>106</v>
      </c>
      <c r="W1" t="s">
        <v>108</v>
      </c>
      <c r="X1" t="s">
        <v>109</v>
      </c>
      <c r="Y1" t="s">
        <v>110</v>
      </c>
      <c r="Z1" t="s">
        <v>111</v>
      </c>
      <c r="AB1" t="s">
        <v>108</v>
      </c>
      <c r="AC1" t="s">
        <v>109</v>
      </c>
      <c r="AD1" t="s">
        <v>110</v>
      </c>
      <c r="AE1" t="s">
        <v>111</v>
      </c>
    </row>
    <row r="2" spans="1:31" x14ac:dyDescent="0.2">
      <c r="A2" t="str">
        <f>DeltaDeltaCT!B2</f>
        <v>BCL6</v>
      </c>
      <c r="B2" s="10">
        <f>IF(ISNUMBER(DeltaDeltaCT!C2),POWER(2,-DeltaDeltaCT!C2),0)</f>
        <v>1.0709141270996581</v>
      </c>
      <c r="C2" s="10">
        <f>IF(ISNUMBER(DeltaDeltaCT!D2),POWER(2,-DeltaDeltaCT!D2),0)</f>
        <v>1</v>
      </c>
      <c r="D2" s="10">
        <f>IF(ISNUMBER(DeltaDeltaCT!E2),POWER(2,-DeltaDeltaCT!E2),0)</f>
        <v>1.5062775200851719</v>
      </c>
      <c r="E2" s="10">
        <f>IF(ISNUMBER(DeltaDeltaCT!F2),POWER(2,-DeltaDeltaCT!F2),0)</f>
        <v>1.5501746870745707</v>
      </c>
      <c r="F2" s="10">
        <f>IF(ISNUMBER(DeltaDeltaCT!G2),POWER(2,-DeltaDeltaCT!G2),0)</f>
        <v>1.1079464854940053</v>
      </c>
      <c r="G2" s="10">
        <f>IF(ISNUMBER(DeltaDeltaCT!H2),POWER(2,-DeltaDeltaCT!H2),0)</f>
        <v>1.1090167843123258</v>
      </c>
      <c r="H2" s="10">
        <f>IF(ISNUMBER(DeltaDeltaCT!I2),POWER(2,-DeltaDeltaCT!I2),0)</f>
        <v>0.70060481092043236</v>
      </c>
      <c r="I2">
        <f>IF(ISNUMBER(DeltaDeltaCT!J2),POWER(2,-DeltaDeltaCT!J2),0)</f>
        <v>1.2410876437258096</v>
      </c>
      <c r="J2">
        <f>IF(ISNUMBER(DeltaDeltaCT!K2),POWER(2,-DeltaDeltaCT!K2),0)</f>
        <v>1.1863484373980464</v>
      </c>
      <c r="K2">
        <f>IF(ISNUMBER(DeltaDeltaCT!L2),POWER(2,-DeltaDeltaCT!L2),0)</f>
        <v>1.1568262543825907</v>
      </c>
      <c r="L2">
        <f>IF(ISNUMBER(DeltaDeltaCT!M2),POWER(2,-DeltaDeltaCT!M2),0)</f>
        <v>1.3105469147878361</v>
      </c>
      <c r="M2">
        <f>IF(ISNUMBER(DeltaDeltaCT!N2),POWER(2,-DeltaDeltaCT!N2),0)</f>
        <v>0.8863305831732311</v>
      </c>
      <c r="N2">
        <f>IF(ISNUMBER(DeltaDeltaCT!O2),POWER(2,-DeltaDeltaCT!O2),0)</f>
        <v>0.93126870298549291</v>
      </c>
      <c r="O2">
        <f>IF(ISNUMBER(DeltaDeltaCT!P2),POWER(2,-DeltaDeltaCT!P2),0)</f>
        <v>0.80272815227747452</v>
      </c>
      <c r="P2">
        <f>IF(ISNUMBER(DeltaDeltaCT!Q2),POWER(2,-DeltaDeltaCT!Q2),0)</f>
        <v>0.75069709225749048</v>
      </c>
      <c r="R2">
        <f>AVERAGE(B2:E2)</f>
        <v>1.2818415835648502</v>
      </c>
      <c r="S2">
        <f>AVERAGE(F2:H2)</f>
        <v>0.97252269357558774</v>
      </c>
      <c r="T2">
        <f>AVERAGE(I2:L2)</f>
        <v>1.2237023125735709</v>
      </c>
      <c r="U2">
        <f>AVERAGE(M2:P2)</f>
        <v>0.84275613267342231</v>
      </c>
      <c r="W2">
        <f t="shared" ref="W2:W23" si="0">LOG(R2/$R2)</f>
        <v>0</v>
      </c>
      <c r="X2">
        <f>LOG(S2/$R2)</f>
        <v>-0.11993461193105119</v>
      </c>
      <c r="Y2">
        <f t="shared" ref="Y2:Y23" si="1">LOG(T2/$R2)</f>
        <v>-2.0158575426265649E-2</v>
      </c>
      <c r="Z2">
        <f t="shared" ref="Z2:Z23" si="2">LOG(U2/$R2)</f>
        <v>-0.18213243466793122</v>
      </c>
      <c r="AB2">
        <f t="shared" ref="AB2:AD10" si="3">LOG(R2/$T2)</f>
        <v>2.015857542626566E-2</v>
      </c>
      <c r="AC2">
        <f t="shared" si="3"/>
        <v>-9.9776036504785517E-2</v>
      </c>
      <c r="AD2">
        <f t="shared" si="3"/>
        <v>0</v>
      </c>
      <c r="AE2">
        <f>LOG(U2/$T2)</f>
        <v>-0.16197385924166563</v>
      </c>
    </row>
    <row r="3" spans="1:31" x14ac:dyDescent="0.2">
      <c r="A3" t="str">
        <f>DeltaDeltaCT!B3</f>
        <v>C3</v>
      </c>
      <c r="B3" s="10">
        <f>IF(ISNUMBER(DeltaDeltaCT!C3),POWER(2,-DeltaDeltaCT!C3),0)</f>
        <v>1.1167922228393865</v>
      </c>
      <c r="C3" s="10">
        <f>IF(ISNUMBER(DeltaDeltaCT!D3),POWER(2,-DeltaDeltaCT!D3),0)</f>
        <v>1</v>
      </c>
      <c r="D3" s="10">
        <f>IF(ISNUMBER(DeltaDeltaCT!E3),POWER(2,-DeltaDeltaCT!E3),0)</f>
        <v>0.61868141431452273</v>
      </c>
      <c r="E3" s="10">
        <f>IF(ISNUMBER(DeltaDeltaCT!F3),POWER(2,-DeltaDeltaCT!F3),0)</f>
        <v>0.58363034454615936</v>
      </c>
      <c r="F3" s="10">
        <f>IF(ISNUMBER(DeltaDeltaCT!G3),POWER(2,-DeltaDeltaCT!G3),0)</f>
        <v>0.56569651957553357</v>
      </c>
      <c r="G3" s="10">
        <f>IF(ISNUMBER(DeltaDeltaCT!H3),POWER(2,-DeltaDeltaCT!H3),0)</f>
        <v>0.46918122890293223</v>
      </c>
      <c r="H3" s="10">
        <f>IF(ISNUMBER(DeltaDeltaCT!I3),POWER(2,-DeltaDeltaCT!I3),0)</f>
        <v>1.2854591819206826</v>
      </c>
      <c r="I3">
        <f>IF(ISNUMBER(DeltaDeltaCT!J3),POWER(2,-DeltaDeltaCT!J3),0)</f>
        <v>0.91980120955407285</v>
      </c>
      <c r="J3">
        <f>IF(ISNUMBER(DeltaDeltaCT!K3),POWER(2,-DeltaDeltaCT!K3),0)</f>
        <v>0.75067836012257849</v>
      </c>
      <c r="K3">
        <f>IF(ISNUMBER(DeltaDeltaCT!L3),POWER(2,-DeltaDeltaCT!L3),0)</f>
        <v>2.7899111936415992</v>
      </c>
      <c r="L3">
        <f>IF(ISNUMBER(DeltaDeltaCT!M3),POWER(2,-DeltaDeltaCT!M3),0)</f>
        <v>0.97405422931967678</v>
      </c>
      <c r="M3">
        <f>IF(ISNUMBER(DeltaDeltaCT!N3),POWER(2,-DeltaDeltaCT!N3),0)</f>
        <v>0.60785528483666129</v>
      </c>
      <c r="N3">
        <f>IF(ISNUMBER(DeltaDeltaCT!O3),POWER(2,-DeltaDeltaCT!O3),0)</f>
        <v>0.64890104748580135</v>
      </c>
      <c r="O3">
        <f>IF(ISNUMBER(DeltaDeltaCT!P3),POWER(2,-DeltaDeltaCT!P3),0)</f>
        <v>0.34180973695256622</v>
      </c>
      <c r="P3">
        <f>IF(ISNUMBER(DeltaDeltaCT!Q3),POWER(2,-DeltaDeltaCT!Q3),0)</f>
        <v>1.4305855753883809</v>
      </c>
      <c r="R3">
        <f t="shared" ref="R3:R47" si="4">AVERAGE(B3:E3)</f>
        <v>0.82977599542501712</v>
      </c>
      <c r="S3">
        <f t="shared" ref="S3:S47" si="5">AVERAGE(F3:H3)</f>
        <v>0.77344564346638267</v>
      </c>
      <c r="T3">
        <f t="shared" ref="T3:T47" si="6">AVERAGE(I3:L3)</f>
        <v>1.3586112481594819</v>
      </c>
      <c r="U3">
        <f t="shared" ref="U3:U47" si="7">AVERAGE(M3:P3)</f>
        <v>0.75728791116585237</v>
      </c>
      <c r="W3">
        <f t="shared" si="0"/>
        <v>0</v>
      </c>
      <c r="X3">
        <f t="shared" ref="X3:X23" si="8">LOG(S3/$R3)</f>
        <v>-3.0531069397179349E-2</v>
      </c>
      <c r="Y3">
        <f t="shared" si="1"/>
        <v>0.21413433888560976</v>
      </c>
      <c r="Z3">
        <f t="shared" si="2"/>
        <v>-3.9699842881997044E-2</v>
      </c>
      <c r="AB3">
        <f t="shared" si="3"/>
        <v>-0.21413433888560976</v>
      </c>
      <c r="AC3">
        <f t="shared" si="3"/>
        <v>-0.24466540828278904</v>
      </c>
      <c r="AD3">
        <f t="shared" si="3"/>
        <v>0</v>
      </c>
      <c r="AE3">
        <f t="shared" ref="AE3:AE47" si="9">LOG(U3/$T3)</f>
        <v>-0.25383418176760686</v>
      </c>
    </row>
    <row r="4" spans="1:31" x14ac:dyDescent="0.2">
      <c r="A4" t="str">
        <f>DeltaDeltaCT!B4</f>
        <v>C3AR1</v>
      </c>
      <c r="B4" s="10">
        <f>IF(ISNUMBER(DeltaDeltaCT!C4),POWER(2,-DeltaDeltaCT!C4),0)</f>
        <v>0.61243506844225737</v>
      </c>
      <c r="C4" s="10">
        <f>IF(ISNUMBER(DeltaDeltaCT!D4),POWER(2,-DeltaDeltaCT!D4),0)</f>
        <v>1</v>
      </c>
      <c r="D4" s="10">
        <f>IF(ISNUMBER(DeltaDeltaCT!E4),POWER(2,-DeltaDeltaCT!E4),0)</f>
        <v>0.26508695837068957</v>
      </c>
      <c r="E4" s="10">
        <f>IF(ISNUMBER(DeltaDeltaCT!F4),POWER(2,-DeltaDeltaCT!F4),0)</f>
        <v>0.23310208274817285</v>
      </c>
      <c r="F4" s="10">
        <f>IF(ISNUMBER(DeltaDeltaCT!G4),POWER(2,-DeltaDeltaCT!G4),0)</f>
        <v>0.22831716004720556</v>
      </c>
      <c r="G4" s="10">
        <f>IF(ISNUMBER(DeltaDeltaCT!H4),POWER(2,-DeltaDeltaCT!H4),0)</f>
        <v>0.19569641061679535</v>
      </c>
      <c r="H4" s="10">
        <f>IF(ISNUMBER(DeltaDeltaCT!I4),POWER(2,-DeltaDeltaCT!I4),0)</f>
        <v>0.62146747768749822</v>
      </c>
      <c r="I4">
        <f>IF(ISNUMBER(DeltaDeltaCT!J4),POWER(2,-DeltaDeltaCT!J4),0)</f>
        <v>0.20472426309334313</v>
      </c>
      <c r="J4">
        <f>IF(ISNUMBER(DeltaDeltaCT!K4),POWER(2,-DeltaDeltaCT!K4),0)</f>
        <v>7.4667632593136413E-2</v>
      </c>
      <c r="K4">
        <f>IF(ISNUMBER(DeltaDeltaCT!L4),POWER(2,-DeltaDeltaCT!L4),0)</f>
        <v>0.14215819759814644</v>
      </c>
      <c r="L4">
        <f>IF(ISNUMBER(DeltaDeltaCT!M4),POWER(2,-DeltaDeltaCT!M4),0)</f>
        <v>0.19929563257791752</v>
      </c>
      <c r="M4">
        <f>IF(ISNUMBER(DeltaDeltaCT!N4),POWER(2,-DeltaDeltaCT!N4),0)</f>
        <v>0.22020143870231529</v>
      </c>
      <c r="N4">
        <f>IF(ISNUMBER(DeltaDeltaCT!O4),POWER(2,-DeltaDeltaCT!O4),0)</f>
        <v>9.4230336117081342E-2</v>
      </c>
      <c r="O4">
        <f>IF(ISNUMBER(DeltaDeltaCT!P4),POWER(2,-DeltaDeltaCT!P4),0)</f>
        <v>9.1014953138250268E-2</v>
      </c>
      <c r="P4">
        <f>IF(ISNUMBER(DeltaDeltaCT!Q4),POWER(2,-DeltaDeltaCT!Q4),0)</f>
        <v>6.35753275434075E-2</v>
      </c>
      <c r="R4">
        <f t="shared" si="4"/>
        <v>0.52765602739027995</v>
      </c>
      <c r="S4">
        <f t="shared" si="5"/>
        <v>0.34849368278383303</v>
      </c>
      <c r="T4">
        <f t="shared" si="6"/>
        <v>0.15521143146563587</v>
      </c>
      <c r="U4">
        <f t="shared" si="7"/>
        <v>0.1172555138752636</v>
      </c>
      <c r="W4">
        <f t="shared" si="0"/>
        <v>0</v>
      </c>
      <c r="X4">
        <f t="shared" si="8"/>
        <v>-0.18015599346899647</v>
      </c>
      <c r="Y4">
        <f t="shared" si="1"/>
        <v>-0.53142719913876613</v>
      </c>
      <c r="Z4">
        <f t="shared" si="2"/>
        <v>-0.65321762910604808</v>
      </c>
      <c r="AB4">
        <f t="shared" si="3"/>
        <v>0.53142719913876613</v>
      </c>
      <c r="AC4">
        <f t="shared" si="3"/>
        <v>0.35127120566976966</v>
      </c>
      <c r="AD4">
        <f t="shared" si="3"/>
        <v>0</v>
      </c>
      <c r="AE4">
        <f t="shared" si="9"/>
        <v>-0.12179042996728194</v>
      </c>
    </row>
    <row r="5" spans="1:31" x14ac:dyDescent="0.2">
      <c r="A5" t="str">
        <f>DeltaDeltaCT!B5</f>
        <v>CCL3</v>
      </c>
      <c r="B5" s="10">
        <f>IF(ISNUMBER(DeltaDeltaCT!C5),POWER(2,-DeltaDeltaCT!C5),0)</f>
        <v>1.8316816729969634</v>
      </c>
      <c r="C5" s="10">
        <f>IF(ISNUMBER(DeltaDeltaCT!D5),POWER(2,-DeltaDeltaCT!D5),0)</f>
        <v>1</v>
      </c>
      <c r="D5" s="10">
        <f>IF(ISNUMBER(DeltaDeltaCT!E5),POWER(2,-DeltaDeltaCT!E5),0)</f>
        <v>0.79468476956022571</v>
      </c>
      <c r="E5" s="10">
        <f>IF(ISNUMBER(DeltaDeltaCT!F5),POWER(2,-DeltaDeltaCT!F5),0)</f>
        <v>0.8130352453040991</v>
      </c>
      <c r="F5" s="10">
        <f>IF(ISNUMBER(DeltaDeltaCT!G5),POWER(2,-DeltaDeltaCT!G5),0)</f>
        <v>2.5707159337922736</v>
      </c>
      <c r="G5" s="10">
        <f>IF(ISNUMBER(DeltaDeltaCT!H5),POWER(2,-DeltaDeltaCT!H5),0)</f>
        <v>2.8057553158958299</v>
      </c>
      <c r="H5" s="10">
        <f>IF(ISNUMBER(DeltaDeltaCT!I5),POWER(2,-DeltaDeltaCT!I5),0)</f>
        <v>1.2504911090137567</v>
      </c>
      <c r="I5">
        <f>IF(ISNUMBER(DeltaDeltaCT!J5),POWER(2,-DeltaDeltaCT!J5),0)</f>
        <v>3.3599109574873869</v>
      </c>
      <c r="J5">
        <f>IF(ISNUMBER(DeltaDeltaCT!K5),POWER(2,-DeltaDeltaCT!K5),0)</f>
        <v>4.3059686026341488</v>
      </c>
      <c r="K5">
        <f>IF(ISNUMBER(DeltaDeltaCT!L5),POWER(2,-DeltaDeltaCT!L5),0)</f>
        <v>6.3602752431662815</v>
      </c>
      <c r="L5">
        <f>IF(ISNUMBER(DeltaDeltaCT!M5),POWER(2,-DeltaDeltaCT!M5),0)</f>
        <v>6.5766276897317439</v>
      </c>
      <c r="M5">
        <f>IF(ISNUMBER(DeltaDeltaCT!N5),POWER(2,-DeltaDeltaCT!N5),0)</f>
        <v>4.4009799527080631</v>
      </c>
      <c r="N5">
        <f>IF(ISNUMBER(DeltaDeltaCT!O5),POWER(2,-DeltaDeltaCT!O5),0)</f>
        <v>3.2485758711188781</v>
      </c>
      <c r="O5">
        <f>IF(ISNUMBER(DeltaDeltaCT!P5),POWER(2,-DeltaDeltaCT!P5),0)</f>
        <v>1.3982520059175179</v>
      </c>
      <c r="P5">
        <f>IF(ISNUMBER(DeltaDeltaCT!Q5),POWER(2,-DeltaDeltaCT!Q5),0)</f>
        <v>3.11608329905473</v>
      </c>
      <c r="R5">
        <f t="shared" si="4"/>
        <v>1.109850421965322</v>
      </c>
      <c r="S5">
        <f t="shared" si="5"/>
        <v>2.2089874529006202</v>
      </c>
      <c r="T5">
        <f t="shared" si="6"/>
        <v>5.1506956232548902</v>
      </c>
      <c r="U5">
        <f t="shared" si="7"/>
        <v>3.0409727821997974</v>
      </c>
      <c r="W5">
        <f t="shared" si="0"/>
        <v>0</v>
      </c>
      <c r="X5">
        <f t="shared" si="8"/>
        <v>0.29892879757959329</v>
      </c>
      <c r="Y5">
        <f t="shared" si="1"/>
        <v>0.66660143481483425</v>
      </c>
      <c r="Z5">
        <f t="shared" si="2"/>
        <v>0.43774808157347117</v>
      </c>
      <c r="AB5">
        <f t="shared" si="3"/>
        <v>-0.66660143481483425</v>
      </c>
      <c r="AC5">
        <f t="shared" si="3"/>
        <v>-0.36767263723524096</v>
      </c>
      <c r="AD5">
        <f t="shared" si="3"/>
        <v>0</v>
      </c>
      <c r="AE5">
        <f t="shared" si="9"/>
        <v>-0.22885335324136305</v>
      </c>
    </row>
    <row r="6" spans="1:31" x14ac:dyDescent="0.2">
      <c r="A6" t="str">
        <f>DeltaDeltaCT!B6</f>
        <v>CCL4</v>
      </c>
      <c r="B6" s="10">
        <f>IF(ISNUMBER(DeltaDeltaCT!C6),POWER(2,-DeltaDeltaCT!C6),0)</f>
        <v>2.5374454366777974</v>
      </c>
      <c r="C6" s="10">
        <f>IF(ISNUMBER(DeltaDeltaCT!D6),POWER(2,-DeltaDeltaCT!D6),0)</f>
        <v>1</v>
      </c>
      <c r="D6" s="10">
        <f>IF(ISNUMBER(DeltaDeltaCT!E6),POWER(2,-DeltaDeltaCT!E6),0)</f>
        <v>1.6850385529260776</v>
      </c>
      <c r="E6" s="10">
        <f>IF(ISNUMBER(DeltaDeltaCT!F6),POWER(2,-DeltaDeltaCT!F6),0)</f>
        <v>2.4014350674782072</v>
      </c>
      <c r="F6" s="10">
        <f>IF(ISNUMBER(DeltaDeltaCT!G6),POWER(2,-DeltaDeltaCT!G6),0)</f>
        <v>4.5878944474231043</v>
      </c>
      <c r="G6" s="10">
        <f>IF(ISNUMBER(DeltaDeltaCT!H6),POWER(2,-DeltaDeltaCT!H6),0)</f>
        <v>7.7815480961468602</v>
      </c>
      <c r="H6" s="10">
        <f>IF(ISNUMBER(DeltaDeltaCT!I6),POWER(2,-DeltaDeltaCT!I6),0)</f>
        <v>4.8423581911279214</v>
      </c>
      <c r="I6">
        <f>IF(ISNUMBER(DeltaDeltaCT!J6),POWER(2,-DeltaDeltaCT!J6),0)</f>
        <v>2.9893938845296666</v>
      </c>
      <c r="J6">
        <f>IF(ISNUMBER(DeltaDeltaCT!K6),POWER(2,-DeltaDeltaCT!K6),0)</f>
        <v>1.9220672306253115</v>
      </c>
      <c r="K6">
        <f>IF(ISNUMBER(DeltaDeltaCT!L6),POWER(2,-DeltaDeltaCT!L6),0)</f>
        <v>7.4675303705043552</v>
      </c>
      <c r="L6">
        <f>IF(ISNUMBER(DeltaDeltaCT!M6),POWER(2,-DeltaDeltaCT!M6),0)</f>
        <v>2.409719130286339</v>
      </c>
      <c r="M6">
        <f>IF(ISNUMBER(DeltaDeltaCT!N6),POWER(2,-DeltaDeltaCT!N6),0)</f>
        <v>2.9585941375960956</v>
      </c>
      <c r="N6">
        <f>IF(ISNUMBER(DeltaDeltaCT!O6),POWER(2,-DeltaDeltaCT!O6),0)</f>
        <v>2.5930219163987736</v>
      </c>
      <c r="O6">
        <f>IF(ISNUMBER(DeltaDeltaCT!P6),POWER(2,-DeltaDeltaCT!P6),0)</f>
        <v>2.7216799004814551</v>
      </c>
      <c r="P6">
        <f>IF(ISNUMBER(DeltaDeltaCT!Q6),POWER(2,-DeltaDeltaCT!Q6),0)</f>
        <v>5.9488211309057206</v>
      </c>
      <c r="R6">
        <f t="shared" si="4"/>
        <v>1.9059797642705205</v>
      </c>
      <c r="S6">
        <f t="shared" si="5"/>
        <v>5.7372669115659614</v>
      </c>
      <c r="T6">
        <f t="shared" si="6"/>
        <v>3.6971776539864183</v>
      </c>
      <c r="U6">
        <f t="shared" si="7"/>
        <v>3.5555292713455113</v>
      </c>
      <c r="W6">
        <f t="shared" si="0"/>
        <v>0</v>
      </c>
      <c r="X6">
        <f t="shared" si="8"/>
        <v>0.4785867693492098</v>
      </c>
      <c r="Y6">
        <f t="shared" si="1"/>
        <v>0.28775203402930488</v>
      </c>
      <c r="Z6">
        <f t="shared" si="2"/>
        <v>0.27078597293997547</v>
      </c>
      <c r="AB6">
        <f t="shared" si="3"/>
        <v>-0.28775203402930488</v>
      </c>
      <c r="AC6">
        <f t="shared" si="3"/>
        <v>0.19083473531990494</v>
      </c>
      <c r="AD6">
        <f t="shared" si="3"/>
        <v>0</v>
      </c>
      <c r="AE6">
        <f t="shared" si="9"/>
        <v>-1.6966061089329406E-2</v>
      </c>
    </row>
    <row r="7" spans="1:31" x14ac:dyDescent="0.2">
      <c r="A7" t="str">
        <f>DeltaDeltaCT!B7</f>
        <v>CCL5</v>
      </c>
      <c r="B7" s="10">
        <f>IF(ISNUMBER(DeltaDeltaCT!C7),POWER(2,-DeltaDeltaCT!C7),0)</f>
        <v>1.3223194961420695</v>
      </c>
      <c r="C7" s="10">
        <f>IF(ISNUMBER(DeltaDeltaCT!D7),POWER(2,-DeltaDeltaCT!D7),0)</f>
        <v>1</v>
      </c>
      <c r="D7" s="10">
        <f>IF(ISNUMBER(DeltaDeltaCT!E7),POWER(2,-DeltaDeltaCT!E7),0)</f>
        <v>3.7494022196221404</v>
      </c>
      <c r="E7" s="10">
        <f>IF(ISNUMBER(DeltaDeltaCT!F7),POWER(2,-DeltaDeltaCT!F7),0)</f>
        <v>2.7498154548874036</v>
      </c>
      <c r="F7" s="10">
        <f>IF(ISNUMBER(DeltaDeltaCT!G7),POWER(2,-DeltaDeltaCT!G7),0)</f>
        <v>4.4766086444659994</v>
      </c>
      <c r="G7" s="10">
        <f>IF(ISNUMBER(DeltaDeltaCT!H7),POWER(2,-DeltaDeltaCT!H7),0)</f>
        <v>5.0056214799281475</v>
      </c>
      <c r="H7" s="10">
        <f>IF(ISNUMBER(DeltaDeltaCT!I7),POWER(2,-DeltaDeltaCT!I7),0)</f>
        <v>0.50830551891116305</v>
      </c>
      <c r="I7">
        <f>IF(ISNUMBER(DeltaDeltaCT!J7),POWER(2,-DeltaDeltaCT!J7),0)</f>
        <v>8.5121820141177373</v>
      </c>
      <c r="J7">
        <f>IF(ISNUMBER(DeltaDeltaCT!K7),POWER(2,-DeltaDeltaCT!K7),0)</f>
        <v>6.6337185319022671</v>
      </c>
      <c r="K7">
        <f>IF(ISNUMBER(DeltaDeltaCT!L7),POWER(2,-DeltaDeltaCT!L7),0)</f>
        <v>3.1865409481545619</v>
      </c>
      <c r="L7">
        <f>IF(ISNUMBER(DeltaDeltaCT!M7),POWER(2,-DeltaDeltaCT!M7),0)</f>
        <v>10.410821437953661</v>
      </c>
      <c r="M7">
        <f>IF(ISNUMBER(DeltaDeltaCT!N7),POWER(2,-DeltaDeltaCT!N7),0)</f>
        <v>1.8538657844564204</v>
      </c>
      <c r="N7">
        <f>IF(ISNUMBER(DeltaDeltaCT!O7),POWER(2,-DeltaDeltaCT!O7),0)</f>
        <v>3.4883877232198346</v>
      </c>
      <c r="O7">
        <f>IF(ISNUMBER(DeltaDeltaCT!P7),POWER(2,-DeltaDeltaCT!P7),0)</f>
        <v>4.7404611148522191</v>
      </c>
      <c r="P7">
        <f>IF(ISNUMBER(DeltaDeltaCT!Q7),POWER(2,-DeltaDeltaCT!Q7),0)</f>
        <v>0.61074573969186385</v>
      </c>
      <c r="R7">
        <f t="shared" si="4"/>
        <v>2.2053842926629033</v>
      </c>
      <c r="S7">
        <f t="shared" si="5"/>
        <v>3.3301785477684365</v>
      </c>
      <c r="T7">
        <f t="shared" si="6"/>
        <v>7.1858157330320571</v>
      </c>
      <c r="U7">
        <f t="shared" si="7"/>
        <v>2.6733650905550848</v>
      </c>
      <c r="W7">
        <f t="shared" si="0"/>
        <v>0</v>
      </c>
      <c r="X7">
        <f t="shared" si="8"/>
        <v>0.17898324177342537</v>
      </c>
      <c r="Y7">
        <f t="shared" si="1"/>
        <v>0.51299179924403393</v>
      </c>
      <c r="Z7">
        <f t="shared" si="2"/>
        <v>8.357399554312904E-2</v>
      </c>
      <c r="AB7">
        <f t="shared" si="3"/>
        <v>-0.51299179924403393</v>
      </c>
      <c r="AC7">
        <f t="shared" si="3"/>
        <v>-0.33400855747060859</v>
      </c>
      <c r="AD7">
        <f t="shared" si="3"/>
        <v>0</v>
      </c>
      <c r="AE7">
        <f t="shared" si="9"/>
        <v>-0.42941780370090493</v>
      </c>
    </row>
    <row r="8" spans="1:31" x14ac:dyDescent="0.2">
      <c r="A8" t="str">
        <f>DeltaDeltaCT!B8</f>
        <v>CD14</v>
      </c>
      <c r="B8" s="10">
        <f>IF(ISNUMBER(DeltaDeltaCT!C8),POWER(2,-DeltaDeltaCT!C8),0)</f>
        <v>0.99355848628113619</v>
      </c>
      <c r="C8" s="10">
        <f>IF(ISNUMBER(DeltaDeltaCT!D8),POWER(2,-DeltaDeltaCT!D8),0)</f>
        <v>1</v>
      </c>
      <c r="D8" s="10">
        <f>IF(ISNUMBER(DeltaDeltaCT!E8),POWER(2,-DeltaDeltaCT!E8),0)</f>
        <v>1.1588409731472693</v>
      </c>
      <c r="E8" s="10">
        <f>IF(ISNUMBER(DeltaDeltaCT!F8),POWER(2,-DeltaDeltaCT!F8),0)</f>
        <v>0.9616426581128722</v>
      </c>
      <c r="F8" s="10">
        <f>IF(ISNUMBER(DeltaDeltaCT!G8),POWER(2,-DeltaDeltaCT!G8),0)</f>
        <v>0.80817812070919193</v>
      </c>
      <c r="G8" s="10">
        <f>IF(ISNUMBER(DeltaDeltaCT!H8),POWER(2,-DeltaDeltaCT!H8),0)</f>
        <v>0.64140219674420618</v>
      </c>
      <c r="H8" s="10">
        <f>IF(ISNUMBER(DeltaDeltaCT!I8),POWER(2,-DeltaDeltaCT!I8),0)</f>
        <v>0.39508002184817237</v>
      </c>
      <c r="I8">
        <f>IF(ISNUMBER(DeltaDeltaCT!J8),POWER(2,-DeltaDeltaCT!J8),0)</f>
        <v>5.2469898530082171</v>
      </c>
      <c r="J8">
        <f>IF(ISNUMBER(DeltaDeltaCT!K8),POWER(2,-DeltaDeltaCT!K8),0)</f>
        <v>3.3739574979989286</v>
      </c>
      <c r="K8">
        <f>IF(ISNUMBER(DeltaDeltaCT!L8),POWER(2,-DeltaDeltaCT!L8),0)</f>
        <v>3.0345365552336383</v>
      </c>
      <c r="L8">
        <f>IF(ISNUMBER(DeltaDeltaCT!M8),POWER(2,-DeltaDeltaCT!M8),0)</f>
        <v>5.2837748779154428</v>
      </c>
      <c r="M8">
        <f>IF(ISNUMBER(DeltaDeltaCT!N8),POWER(2,-DeltaDeltaCT!N8),0)</f>
        <v>2.1629177432625921</v>
      </c>
      <c r="N8">
        <f>IF(ISNUMBER(DeltaDeltaCT!O8),POWER(2,-DeltaDeltaCT!O8),0)</f>
        <v>2.047529730202128</v>
      </c>
      <c r="O8">
        <f>IF(ISNUMBER(DeltaDeltaCT!P8),POWER(2,-DeltaDeltaCT!P8),0)</f>
        <v>2.0714893455325276</v>
      </c>
      <c r="P8">
        <f>IF(ISNUMBER(DeltaDeltaCT!Q8),POWER(2,-DeltaDeltaCT!Q8),0)</f>
        <v>1.0590911798808516</v>
      </c>
      <c r="R8">
        <f t="shared" si="4"/>
        <v>1.0285105293853194</v>
      </c>
      <c r="S8">
        <f t="shared" si="5"/>
        <v>0.61488677976719019</v>
      </c>
      <c r="T8">
        <f t="shared" si="6"/>
        <v>4.2348146960390567</v>
      </c>
      <c r="U8">
        <f t="shared" si="7"/>
        <v>1.8352569997195247</v>
      </c>
      <c r="W8">
        <f t="shared" si="0"/>
        <v>0</v>
      </c>
      <c r="X8">
        <f t="shared" si="8"/>
        <v>-0.22341358645128404</v>
      </c>
      <c r="Y8">
        <f t="shared" si="1"/>
        <v>0.61462566939144825</v>
      </c>
      <c r="Z8">
        <f t="shared" si="2"/>
        <v>0.25148814701050981</v>
      </c>
      <c r="AB8">
        <f t="shared" si="3"/>
        <v>-0.61462566939144825</v>
      </c>
      <c r="AC8">
        <f t="shared" si="3"/>
        <v>-0.83803925584273231</v>
      </c>
      <c r="AD8">
        <f t="shared" si="3"/>
        <v>0</v>
      </c>
      <c r="AE8">
        <f t="shared" si="9"/>
        <v>-0.36313752238093844</v>
      </c>
    </row>
    <row r="9" spans="1:31" x14ac:dyDescent="0.2">
      <c r="A9" t="str">
        <f>DeltaDeltaCT!B9</f>
        <v>CD40</v>
      </c>
      <c r="B9" s="10">
        <f>IF(ISNUMBER(DeltaDeltaCT!C9),POWER(2,-DeltaDeltaCT!C9),0)</f>
        <v>1.3896848996135729</v>
      </c>
      <c r="C9" s="10">
        <f>IF(ISNUMBER(DeltaDeltaCT!D9),POWER(2,-DeltaDeltaCT!D9),0)</f>
        <v>1</v>
      </c>
      <c r="D9" s="10">
        <f>IF(ISNUMBER(DeltaDeltaCT!E9),POWER(2,-DeltaDeltaCT!E9),0)</f>
        <v>1.4233738141289698</v>
      </c>
      <c r="E9" s="10">
        <f>IF(ISNUMBER(DeltaDeltaCT!F9),POWER(2,-DeltaDeltaCT!F9),0)</f>
        <v>1.3362748710852723</v>
      </c>
      <c r="F9" s="10">
        <f>IF(ISNUMBER(DeltaDeltaCT!G9),POWER(2,-DeltaDeltaCT!G9),0)</f>
        <v>1.5080123042869014</v>
      </c>
      <c r="G9" s="10">
        <f>IF(ISNUMBER(DeltaDeltaCT!H9),POWER(2,-DeltaDeltaCT!H9),0)</f>
        <v>0.86148835479267649</v>
      </c>
      <c r="H9" s="10">
        <f>IF(ISNUMBER(DeltaDeltaCT!I9),POWER(2,-DeltaDeltaCT!I9),0)</f>
        <v>1.0924322423892456</v>
      </c>
      <c r="I9">
        <f>IF(ISNUMBER(DeltaDeltaCT!J9),POWER(2,-DeltaDeltaCT!J9),0)</f>
        <v>2.1388228575799246</v>
      </c>
      <c r="J9">
        <f>IF(ISNUMBER(DeltaDeltaCT!K9),POWER(2,-DeltaDeltaCT!K9),0)</f>
        <v>2.6338547736606319</v>
      </c>
      <c r="K9">
        <f>IF(ISNUMBER(DeltaDeltaCT!L9),POWER(2,-DeltaDeltaCT!L9),0)</f>
        <v>3.1618352568926986</v>
      </c>
      <c r="L9">
        <f>IF(ISNUMBER(DeltaDeltaCT!M9),POWER(2,-DeltaDeltaCT!M9),0)</f>
        <v>2.254586715946723</v>
      </c>
      <c r="M9">
        <f>IF(ISNUMBER(DeltaDeltaCT!N9),POWER(2,-DeltaDeltaCT!N9),0)</f>
        <v>2.2322827865860608</v>
      </c>
      <c r="N9">
        <f>IF(ISNUMBER(DeltaDeltaCT!O9),POWER(2,-DeltaDeltaCT!O9),0)</f>
        <v>1.4490570544817336</v>
      </c>
      <c r="O9">
        <f>IF(ISNUMBER(DeltaDeltaCT!P9),POWER(2,-DeltaDeltaCT!P9),0)</f>
        <v>1.3572659143514054</v>
      </c>
      <c r="P9">
        <f>IF(ISNUMBER(DeltaDeltaCT!Q9),POWER(2,-DeltaDeltaCT!Q9),0)</f>
        <v>1.9264914724896554</v>
      </c>
      <c r="R9">
        <f t="shared" si="4"/>
        <v>1.2873333962069538</v>
      </c>
      <c r="S9">
        <f t="shared" si="5"/>
        <v>1.1539776338229413</v>
      </c>
      <c r="T9">
        <f t="shared" si="6"/>
        <v>2.5472749010199944</v>
      </c>
      <c r="U9">
        <f t="shared" si="7"/>
        <v>1.7412743069772136</v>
      </c>
      <c r="W9">
        <f t="shared" si="0"/>
        <v>0</v>
      </c>
      <c r="X9">
        <f t="shared" si="8"/>
        <v>-4.7493644447275024E-2</v>
      </c>
      <c r="Y9">
        <f t="shared" si="1"/>
        <v>0.29638478046729583</v>
      </c>
      <c r="Z9">
        <f t="shared" si="2"/>
        <v>0.13117615598824306</v>
      </c>
      <c r="AB9">
        <f t="shared" si="3"/>
        <v>-0.29638478046729583</v>
      </c>
      <c r="AC9">
        <f t="shared" si="3"/>
        <v>-0.34387842491457082</v>
      </c>
      <c r="AD9">
        <f t="shared" si="3"/>
        <v>0</v>
      </c>
      <c r="AE9">
        <f t="shared" si="9"/>
        <v>-0.16520862447905277</v>
      </c>
    </row>
    <row r="10" spans="1:31" x14ac:dyDescent="0.2">
      <c r="A10" t="str">
        <f>DeltaDeltaCT!B10</f>
        <v>CEBPB</v>
      </c>
      <c r="B10" s="10">
        <f>IF(ISNUMBER(DeltaDeltaCT!C10),POWER(2,-DeltaDeltaCT!C10),0)</f>
        <v>1.0266146831888807</v>
      </c>
      <c r="C10" s="10">
        <f>IF(ISNUMBER(DeltaDeltaCT!D10),POWER(2,-DeltaDeltaCT!D10),0)</f>
        <v>1</v>
      </c>
      <c r="D10" s="10">
        <f>IF(ISNUMBER(DeltaDeltaCT!E10),POWER(2,-DeltaDeltaCT!E10),0)</f>
        <v>2.4888160435514419</v>
      </c>
      <c r="E10" s="10">
        <f>IF(ISNUMBER(DeltaDeltaCT!F10),POWER(2,-DeltaDeltaCT!F10),0)</f>
        <v>2.3499756370723111</v>
      </c>
      <c r="F10" s="10">
        <f>IF(ISNUMBER(DeltaDeltaCT!G10),POWER(2,-DeltaDeltaCT!G10),0)</f>
        <v>2.0788853555845836</v>
      </c>
      <c r="G10" s="10">
        <f>IF(ISNUMBER(DeltaDeltaCT!H10),POWER(2,-DeltaDeltaCT!H10),0)</f>
        <v>1.8580511268257807</v>
      </c>
      <c r="H10" s="10">
        <f>IF(ISNUMBER(DeltaDeltaCT!I10),POWER(2,-DeltaDeltaCT!I10),0)</f>
        <v>1.1680141888876121</v>
      </c>
      <c r="I10">
        <f>IF(ISNUMBER(DeltaDeltaCT!J10),POWER(2,-DeltaDeltaCT!J10),0)</f>
        <v>1.0736352912730265</v>
      </c>
      <c r="J10">
        <f>IF(ISNUMBER(DeltaDeltaCT!K10),POWER(2,-DeltaDeltaCT!K10),0)</f>
        <v>1.0562657107494244</v>
      </c>
      <c r="K10">
        <f>IF(ISNUMBER(DeltaDeltaCT!L10),POWER(2,-DeltaDeltaCT!L10),0)</f>
        <v>2.0404384609845838</v>
      </c>
      <c r="L10">
        <f>IF(ISNUMBER(DeltaDeltaCT!M10),POWER(2,-DeltaDeltaCT!M10),0)</f>
        <v>2.1146516127384318</v>
      </c>
      <c r="M10">
        <f>IF(ISNUMBER(DeltaDeltaCT!N10),POWER(2,-DeltaDeltaCT!N10),0)</f>
        <v>1.1956281752780655</v>
      </c>
      <c r="N10">
        <f>IF(ISNUMBER(DeltaDeltaCT!O10),POWER(2,-DeltaDeltaCT!O10),0)</f>
        <v>2.1747648264273658</v>
      </c>
      <c r="O10">
        <f>IF(ISNUMBER(DeltaDeltaCT!P10),POWER(2,-DeltaDeltaCT!P10),0)</f>
        <v>0.36343226228291053</v>
      </c>
      <c r="P10">
        <f>IF(ISNUMBER(DeltaDeltaCT!Q10),POWER(2,-DeltaDeltaCT!Q10),0)</f>
        <v>1.6901295093944746</v>
      </c>
      <c r="R10">
        <f t="shared" si="4"/>
        <v>1.7163515909531586</v>
      </c>
      <c r="S10">
        <f t="shared" si="5"/>
        <v>1.7016502237659921</v>
      </c>
      <c r="T10">
        <f t="shared" si="6"/>
        <v>1.5712477689363666</v>
      </c>
      <c r="U10">
        <f t="shared" si="7"/>
        <v>1.3559886933457042</v>
      </c>
      <c r="W10">
        <f t="shared" si="0"/>
        <v>0</v>
      </c>
      <c r="X10">
        <f t="shared" si="8"/>
        <v>-3.7359617488443202E-3</v>
      </c>
      <c r="Y10">
        <f t="shared" si="1"/>
        <v>-3.8361582895732348E-2</v>
      </c>
      <c r="Z10">
        <f t="shared" si="2"/>
        <v>-0.10235018865787407</v>
      </c>
      <c r="AB10">
        <f t="shared" si="3"/>
        <v>3.8361582895732292E-2</v>
      </c>
      <c r="AC10">
        <f t="shared" si="3"/>
        <v>3.4625621146888018E-2</v>
      </c>
      <c r="AD10">
        <f t="shared" si="3"/>
        <v>0</v>
      </c>
      <c r="AE10">
        <f t="shared" si="9"/>
        <v>-6.3988605762141729E-2</v>
      </c>
    </row>
    <row r="11" spans="1:31" x14ac:dyDescent="0.2">
      <c r="A11" t="str">
        <f>DeltaDeltaCT!B11</f>
        <v>CSF1</v>
      </c>
      <c r="B11" s="10">
        <f>IF(ISNUMBER(DeltaDeltaCT!C11),POWER(2,-DeltaDeltaCT!C11),0)</f>
        <v>0.75128114482900132</v>
      </c>
      <c r="C11" s="10">
        <f>IF(ISNUMBER(DeltaDeltaCT!D11),POWER(2,-DeltaDeltaCT!D11),0)</f>
        <v>1</v>
      </c>
      <c r="D11" s="10">
        <f>IF(ISNUMBER(DeltaDeltaCT!E11),POWER(2,-DeltaDeltaCT!E11),0)</f>
        <v>1.1420807032742257</v>
      </c>
      <c r="E11" s="10">
        <f>IF(ISNUMBER(DeltaDeltaCT!F11),POWER(2,-DeltaDeltaCT!F11),0)</f>
        <v>1.1263239259309077</v>
      </c>
      <c r="F11" s="10">
        <f>IF(ISNUMBER(DeltaDeltaCT!G11),POWER(2,-DeltaDeltaCT!G11),0)</f>
        <v>1.1497388446292738</v>
      </c>
      <c r="G11" s="10">
        <f>IF(ISNUMBER(DeltaDeltaCT!H11),POWER(2,-DeltaDeltaCT!H11),0)</f>
        <v>1.1670870726957314</v>
      </c>
      <c r="H11" s="10">
        <f>IF(ISNUMBER(DeltaDeltaCT!I11),POWER(2,-DeltaDeltaCT!I11),0)</f>
        <v>0.98120112966780271</v>
      </c>
      <c r="I11">
        <f>IF(ISNUMBER(DeltaDeltaCT!J11),POWER(2,-DeltaDeltaCT!J11),0)</f>
        <v>0.56606593022961071</v>
      </c>
      <c r="J11">
        <f>IF(ISNUMBER(DeltaDeltaCT!K11),POWER(2,-DeltaDeltaCT!K11),0)</f>
        <v>0.61122853423967705</v>
      </c>
      <c r="K11">
        <f>IF(ISNUMBER(DeltaDeltaCT!L11),POWER(2,-DeltaDeltaCT!L11),0)</f>
        <v>1.2731118732617879</v>
      </c>
      <c r="L11">
        <f>IF(ISNUMBER(DeltaDeltaCT!M11),POWER(2,-DeltaDeltaCT!M11),0)</f>
        <v>0.4633271086139335</v>
      </c>
      <c r="M11">
        <f>IF(ISNUMBER(DeltaDeltaCT!N11),POWER(2,-DeltaDeltaCT!N11),0)</f>
        <v>0.70447274646127689</v>
      </c>
      <c r="N11">
        <f>IF(ISNUMBER(DeltaDeltaCT!O11),POWER(2,-DeltaDeltaCT!O11),0)</f>
        <v>0.51537140583345031</v>
      </c>
      <c r="O11">
        <f>IF(ISNUMBER(DeltaDeltaCT!P11),POWER(2,-DeltaDeltaCT!P11),0)</f>
        <v>0.46504279831812734</v>
      </c>
      <c r="P11">
        <f>IF(ISNUMBER(DeltaDeltaCT!Q11),POWER(2,-DeltaDeltaCT!Q11),0)</f>
        <v>0.75768222069164748</v>
      </c>
      <c r="R11">
        <f t="shared" si="4"/>
        <v>1.0049214435085339</v>
      </c>
      <c r="S11">
        <f t="shared" si="5"/>
        <v>1.0993423489976026</v>
      </c>
      <c r="T11">
        <f t="shared" si="6"/>
        <v>0.72843336158625227</v>
      </c>
      <c r="U11">
        <f t="shared" si="7"/>
        <v>0.61064229282612548</v>
      </c>
      <c r="W11">
        <f t="shared" si="0"/>
        <v>0</v>
      </c>
      <c r="X11">
        <f t="shared" si="8"/>
        <v>3.9000844722247366E-2</v>
      </c>
      <c r="Y11">
        <f t="shared" si="1"/>
        <v>-0.13974228564238306</v>
      </c>
      <c r="Z11">
        <f t="shared" si="2"/>
        <v>-0.21634523345763451</v>
      </c>
      <c r="AB11">
        <f t="shared" ref="AB11:AB47" si="10">LOG(R11/$T11)</f>
        <v>0.13974228564238306</v>
      </c>
      <c r="AC11">
        <f t="shared" ref="AC11:AC47" si="11">LOG(S11/$T11)</f>
        <v>0.17874313036463041</v>
      </c>
      <c r="AD11">
        <f t="shared" ref="AD11:AD47" si="12">LOG(T11/$T11)</f>
        <v>0</v>
      </c>
      <c r="AE11">
        <f t="shared" si="9"/>
        <v>-7.660294781525144E-2</v>
      </c>
    </row>
    <row r="12" spans="1:31" x14ac:dyDescent="0.2">
      <c r="A12" t="str">
        <f>DeltaDeltaCT!B12</f>
        <v>CXCL1</v>
      </c>
      <c r="B12" s="10">
        <f>IF(ISNUMBER(DeltaDeltaCT!C12),POWER(2,-DeltaDeltaCT!C12),0)</f>
        <v>1.0744466129597217</v>
      </c>
      <c r="C12" s="10">
        <f>IF(ISNUMBER(DeltaDeltaCT!D12),POWER(2,-DeltaDeltaCT!D12),0)</f>
        <v>1</v>
      </c>
      <c r="D12" s="10">
        <f>IF(ISNUMBER(DeltaDeltaCT!E12),POWER(2,-DeltaDeltaCT!E12),0)</f>
        <v>0.9659099495649639</v>
      </c>
      <c r="E12" s="10">
        <f>IF(ISNUMBER(DeltaDeltaCT!F12),POWER(2,-DeltaDeltaCT!F12),0)</f>
        <v>1.142816522823374</v>
      </c>
      <c r="F12" s="10">
        <f>IF(ISNUMBER(DeltaDeltaCT!G12),POWER(2,-DeltaDeltaCT!G12),0)</f>
        <v>1.9740344947334116</v>
      </c>
      <c r="G12" s="10">
        <f>IF(ISNUMBER(DeltaDeltaCT!H12),POWER(2,-DeltaDeltaCT!H12),0)</f>
        <v>2.007510035830534</v>
      </c>
      <c r="H12" s="10">
        <f>IF(ISNUMBER(DeltaDeltaCT!I12),POWER(2,-DeltaDeltaCT!I12),0)</f>
        <v>1.4144515890792571</v>
      </c>
      <c r="I12">
        <f>IF(ISNUMBER(DeltaDeltaCT!J12),POWER(2,-DeltaDeltaCT!J12),0)</f>
        <v>0.65169733480350345</v>
      </c>
      <c r="J12">
        <f>IF(ISNUMBER(DeltaDeltaCT!K12),POWER(2,-DeltaDeltaCT!K12),0)</f>
        <v>0.71017712666535426</v>
      </c>
      <c r="K12">
        <f>IF(ISNUMBER(DeltaDeltaCT!L12),POWER(2,-DeltaDeltaCT!L12),0)</f>
        <v>1.2033524037256946</v>
      </c>
      <c r="L12">
        <f>IF(ISNUMBER(DeltaDeltaCT!M12),POWER(2,-DeltaDeltaCT!M12),0)</f>
        <v>0.29570181422653291</v>
      </c>
      <c r="M12">
        <f>IF(ISNUMBER(DeltaDeltaCT!N12),POWER(2,-DeltaDeltaCT!N12),0)</f>
        <v>0.97427017036155117</v>
      </c>
      <c r="N12">
        <f>IF(ISNUMBER(DeltaDeltaCT!O12),POWER(2,-DeltaDeltaCT!O12),0)</f>
        <v>0.71062748790599717</v>
      </c>
      <c r="O12">
        <f>IF(ISNUMBER(DeltaDeltaCT!P12),POWER(2,-DeltaDeltaCT!P12),0)</f>
        <v>0.85145925548474555</v>
      </c>
      <c r="P12">
        <f>IF(ISNUMBER(DeltaDeltaCT!Q12),POWER(2,-DeltaDeltaCT!Q12),0)</f>
        <v>1.4896968754849735</v>
      </c>
      <c r="R12">
        <f t="shared" si="4"/>
        <v>1.0457932713370148</v>
      </c>
      <c r="S12">
        <f t="shared" si="5"/>
        <v>1.7986653732144007</v>
      </c>
      <c r="T12">
        <f t="shared" si="6"/>
        <v>0.71523216985527138</v>
      </c>
      <c r="U12">
        <f t="shared" si="7"/>
        <v>1.0065134473093169</v>
      </c>
      <c r="W12">
        <f t="shared" si="0"/>
        <v>0</v>
      </c>
      <c r="X12">
        <f t="shared" si="8"/>
        <v>0.23550453073157482</v>
      </c>
      <c r="Y12">
        <f t="shared" si="1"/>
        <v>-0.16499880322880536</v>
      </c>
      <c r="Z12">
        <f t="shared" si="2"/>
        <v>-1.6626261677158076E-2</v>
      </c>
      <c r="AB12">
        <f t="shared" si="10"/>
        <v>0.16499880322880534</v>
      </c>
      <c r="AC12">
        <f t="shared" si="11"/>
        <v>0.40050333396038007</v>
      </c>
      <c r="AD12">
        <f t="shared" si="12"/>
        <v>0</v>
      </c>
      <c r="AE12">
        <f t="shared" si="9"/>
        <v>0.14837254155164722</v>
      </c>
    </row>
    <row r="13" spans="1:31" x14ac:dyDescent="0.2">
      <c r="A13" t="str">
        <f>DeltaDeltaCT!B13</f>
        <v>CXCL10</v>
      </c>
      <c r="B13" s="10">
        <f>IF(ISNUMBER(DeltaDeltaCT!C13),POWER(2,-DeltaDeltaCT!C13),0)</f>
        <v>1.1427365194787207</v>
      </c>
      <c r="C13" s="10">
        <f>IF(ISNUMBER(DeltaDeltaCT!D13),POWER(2,-DeltaDeltaCT!D13),0)</f>
        <v>1</v>
      </c>
      <c r="D13" s="10">
        <f>IF(ISNUMBER(DeltaDeltaCT!E13),POWER(2,-DeltaDeltaCT!E13),0)</f>
        <v>0.27530535931908273</v>
      </c>
      <c r="E13" s="10">
        <f>IF(ISNUMBER(DeltaDeltaCT!F13),POWER(2,-DeltaDeltaCT!F13),0)</f>
        <v>0.29650324517303067</v>
      </c>
      <c r="F13" s="10">
        <f>IF(ISNUMBER(DeltaDeltaCT!G13),POWER(2,-DeltaDeltaCT!G13),0)</f>
        <v>0.25700782673187567</v>
      </c>
      <c r="G13" s="10">
        <f>IF(ISNUMBER(DeltaDeltaCT!H13),POWER(2,-DeltaDeltaCT!H13),0)</f>
        <v>0.2733198603674919</v>
      </c>
      <c r="H13" s="10">
        <f>IF(ISNUMBER(DeltaDeltaCT!I13),POWER(2,-DeltaDeltaCT!I13),0)</f>
        <v>0.81883166559970855</v>
      </c>
      <c r="I13">
        <f>IF(ISNUMBER(DeltaDeltaCT!J13),POWER(2,-DeltaDeltaCT!J13),0)</f>
        <v>0.13025042634891656</v>
      </c>
      <c r="J13">
        <f>IF(ISNUMBER(DeltaDeltaCT!K13),POWER(2,-DeltaDeltaCT!K13),0)</f>
        <v>0.13491361010218936</v>
      </c>
      <c r="K13">
        <f>IF(ISNUMBER(DeltaDeltaCT!L13),POWER(2,-DeltaDeltaCT!L13),0)</f>
        <v>5.3322868410589967E-2</v>
      </c>
      <c r="L13">
        <f>IF(ISNUMBER(DeltaDeltaCT!M13),POWER(2,-DeltaDeltaCT!M13),0)</f>
        <v>6.3946224830700144E-2</v>
      </c>
      <c r="M13">
        <f>IF(ISNUMBER(DeltaDeltaCT!N13),POWER(2,-DeltaDeltaCT!N13),0)</f>
        <v>0.16948151085592777</v>
      </c>
      <c r="N13">
        <f>IF(ISNUMBER(DeltaDeltaCT!O13),POWER(2,-DeltaDeltaCT!O13),0)</f>
        <v>9.5795281072703159E-2</v>
      </c>
      <c r="O13">
        <f>IF(ISNUMBER(DeltaDeltaCT!P13),POWER(2,-DeltaDeltaCT!P13),0)</f>
        <v>0.14854576705693306</v>
      </c>
      <c r="P13">
        <f>IF(ISNUMBER(DeltaDeltaCT!Q13),POWER(2,-DeltaDeltaCT!Q13),0)</f>
        <v>0.158732098301229</v>
      </c>
      <c r="R13">
        <f t="shared" si="4"/>
        <v>0.67863628099270856</v>
      </c>
      <c r="S13">
        <f t="shared" si="5"/>
        <v>0.44971978423302539</v>
      </c>
      <c r="T13">
        <f t="shared" si="6"/>
        <v>9.5608282423099017E-2</v>
      </c>
      <c r="U13">
        <f t="shared" si="7"/>
        <v>0.14313866432169825</v>
      </c>
      <c r="W13">
        <f t="shared" si="0"/>
        <v>0</v>
      </c>
      <c r="X13">
        <f t="shared" si="8"/>
        <v>-0.17869508038903692</v>
      </c>
      <c r="Y13">
        <f t="shared" si="1"/>
        <v>-0.85114155773414668</v>
      </c>
      <c r="Z13">
        <f t="shared" si="2"/>
        <v>-0.67588011367587686</v>
      </c>
      <c r="AB13">
        <f t="shared" si="10"/>
        <v>0.85114155773414668</v>
      </c>
      <c r="AC13">
        <f t="shared" si="11"/>
        <v>0.67244647734510976</v>
      </c>
      <c r="AD13">
        <f t="shared" si="12"/>
        <v>0</v>
      </c>
      <c r="AE13">
        <f t="shared" si="9"/>
        <v>0.17526144405826977</v>
      </c>
    </row>
    <row r="14" spans="1:31" x14ac:dyDescent="0.2">
      <c r="A14" t="str">
        <f>DeltaDeltaCT!B14</f>
        <v>CXCL2</v>
      </c>
      <c r="B14" s="10">
        <f>IF(ISNUMBER(DeltaDeltaCT!C14),POWER(2,-DeltaDeltaCT!C14),0)</f>
        <v>1.1317880422351323</v>
      </c>
      <c r="C14" s="10">
        <f>IF(ISNUMBER(DeltaDeltaCT!D14),POWER(2,-DeltaDeltaCT!D14),0)</f>
        <v>1</v>
      </c>
      <c r="D14" s="10">
        <f>IF(ISNUMBER(DeltaDeltaCT!E14),POWER(2,-DeltaDeltaCT!E14),0)</f>
        <v>1.1462665787160391</v>
      </c>
      <c r="E14" s="10">
        <f>IF(ISNUMBER(DeltaDeltaCT!F14),POWER(2,-DeltaDeltaCT!F14),0)</f>
        <v>1.1786037813895998</v>
      </c>
      <c r="F14" s="10">
        <f>IF(ISNUMBER(DeltaDeltaCT!G14),POWER(2,-DeltaDeltaCT!G14),0)</f>
        <v>2.2700974021875377</v>
      </c>
      <c r="G14" s="10">
        <f>IF(ISNUMBER(DeltaDeltaCT!H14),POWER(2,-DeltaDeltaCT!H14),0)</f>
        <v>1.9786743591398068</v>
      </c>
      <c r="H14" s="10">
        <f>IF(ISNUMBER(DeltaDeltaCT!I14),POWER(2,-DeltaDeltaCT!I14),0)</f>
        <v>1.2272998782991407</v>
      </c>
      <c r="I14">
        <f>IF(ISNUMBER(DeltaDeltaCT!J14),POWER(2,-DeltaDeltaCT!J14),0)</f>
        <v>0.74985783128601757</v>
      </c>
      <c r="J14">
        <f>IF(ISNUMBER(DeltaDeltaCT!K14),POWER(2,-DeltaDeltaCT!K14),0)</f>
        <v>0.82690345346444727</v>
      </c>
      <c r="K14">
        <f>IF(ISNUMBER(DeltaDeltaCT!L14),POWER(2,-DeltaDeltaCT!L14),0)</f>
        <v>1.027519091710795</v>
      </c>
      <c r="L14">
        <f>IF(ISNUMBER(DeltaDeltaCT!M14),POWER(2,-DeltaDeltaCT!M14),0)</f>
        <v>0.52336051888336554</v>
      </c>
      <c r="M14">
        <f>IF(ISNUMBER(DeltaDeltaCT!N14),POWER(2,-DeltaDeltaCT!N14),0)</f>
        <v>1.0657505501247579</v>
      </c>
      <c r="N14">
        <f>IF(ISNUMBER(DeltaDeltaCT!O14),POWER(2,-DeltaDeltaCT!O14),0)</f>
        <v>0.70763602446731888</v>
      </c>
      <c r="O14">
        <f>IF(ISNUMBER(DeltaDeltaCT!P14),POWER(2,-DeltaDeltaCT!P14),0)</f>
        <v>0.98109136495685612</v>
      </c>
      <c r="P14">
        <f>IF(ISNUMBER(DeltaDeltaCT!Q14),POWER(2,-DeltaDeltaCT!Q14),0)</f>
        <v>1.351901274915452</v>
      </c>
      <c r="R14">
        <f t="shared" si="4"/>
        <v>1.1141646005851928</v>
      </c>
      <c r="S14">
        <f t="shared" si="5"/>
        <v>1.8253572132088285</v>
      </c>
      <c r="T14">
        <f t="shared" si="6"/>
        <v>0.78191022383615627</v>
      </c>
      <c r="U14">
        <f t="shared" si="7"/>
        <v>1.0265948036160961</v>
      </c>
      <c r="W14">
        <f t="shared" si="0"/>
        <v>0</v>
      </c>
      <c r="X14">
        <f t="shared" si="8"/>
        <v>0.21439851048199804</v>
      </c>
      <c r="Y14">
        <f t="shared" si="1"/>
        <v>-0.15379246410201991</v>
      </c>
      <c r="Z14">
        <f t="shared" si="2"/>
        <v>-3.5550294236560559E-2</v>
      </c>
      <c r="AB14">
        <f t="shared" si="10"/>
        <v>0.15379246410201988</v>
      </c>
      <c r="AC14">
        <f t="shared" si="11"/>
        <v>0.368190974584018</v>
      </c>
      <c r="AD14">
        <f t="shared" si="12"/>
        <v>0</v>
      </c>
      <c r="AE14">
        <f t="shared" si="9"/>
        <v>0.11824216986545937</v>
      </c>
    </row>
    <row r="15" spans="1:31" x14ac:dyDescent="0.2">
      <c r="A15" t="str">
        <f>DeltaDeltaCT!B15</f>
        <v>CXCL3</v>
      </c>
      <c r="B15" s="10">
        <f>IF(ISNUMBER(DeltaDeltaCT!C15),POWER(2,-DeltaDeltaCT!C15),0)</f>
        <v>0.93959881567034509</v>
      </c>
      <c r="C15" s="10">
        <f>IF(ISNUMBER(DeltaDeltaCT!D15),POWER(2,-DeltaDeltaCT!D15),0)</f>
        <v>1</v>
      </c>
      <c r="D15" s="10">
        <f>IF(ISNUMBER(DeltaDeltaCT!E15),POWER(2,-DeltaDeltaCT!E15),0)</f>
        <v>3.3242124787709999</v>
      </c>
      <c r="E15" s="10">
        <f>IF(ISNUMBER(DeltaDeltaCT!F15),POWER(2,-DeltaDeltaCT!F15),0)</f>
        <v>2.5666806412068559</v>
      </c>
      <c r="F15" s="10">
        <f>IF(ISNUMBER(DeltaDeltaCT!G15),POWER(2,-DeltaDeltaCT!G15),0)</f>
        <v>6.1204732077916955</v>
      </c>
      <c r="G15" s="10">
        <f>IF(ISNUMBER(DeltaDeltaCT!H15),POWER(2,-DeltaDeltaCT!H15),0)</f>
        <v>4.7347629574584778</v>
      </c>
      <c r="H15" s="10">
        <f>IF(ISNUMBER(DeltaDeltaCT!I15),POWER(2,-DeltaDeltaCT!I15),0)</f>
        <v>1.6823522407585809</v>
      </c>
      <c r="I15">
        <f>IF(ISNUMBER(DeltaDeltaCT!J15),POWER(2,-DeltaDeltaCT!J15),0)</f>
        <v>1.30172707560071</v>
      </c>
      <c r="J15">
        <f>IF(ISNUMBER(DeltaDeltaCT!K15),POWER(2,-DeltaDeltaCT!K15),0)</f>
        <v>1.4890217217366024</v>
      </c>
      <c r="K15">
        <f>IF(ISNUMBER(DeltaDeltaCT!L15),POWER(2,-DeltaDeltaCT!L15),0)</f>
        <v>3.6660696620727191</v>
      </c>
      <c r="L15">
        <f>IF(ISNUMBER(DeltaDeltaCT!M15),POWER(2,-DeltaDeltaCT!M15),0)</f>
        <v>4.3340025431768172</v>
      </c>
      <c r="M15">
        <f>IF(ISNUMBER(DeltaDeltaCT!N15),POWER(2,-DeltaDeltaCT!N15),0)</f>
        <v>5.1552728990991481</v>
      </c>
      <c r="N15">
        <f>IF(ISNUMBER(DeltaDeltaCT!O15),POWER(2,-DeltaDeltaCT!O15),0)</f>
        <v>3.2365962333503555</v>
      </c>
      <c r="O15">
        <f>IF(ISNUMBER(DeltaDeltaCT!P15),POWER(2,-DeltaDeltaCT!P15),0)</f>
        <v>1.4800525496237915</v>
      </c>
      <c r="P15">
        <f>IF(ISNUMBER(DeltaDeltaCT!Q15),POWER(2,-DeltaDeltaCT!Q15),0)</f>
        <v>3.6467588463963581</v>
      </c>
      <c r="R15">
        <f t="shared" si="4"/>
        <v>1.9576229839120503</v>
      </c>
      <c r="S15">
        <f t="shared" si="5"/>
        <v>4.1791961353362508</v>
      </c>
      <c r="T15">
        <f t="shared" si="6"/>
        <v>2.6977052506467123</v>
      </c>
      <c r="U15">
        <f t="shared" si="7"/>
        <v>3.3796701321174134</v>
      </c>
      <c r="W15">
        <f t="shared" si="0"/>
        <v>0</v>
      </c>
      <c r="X15">
        <f t="shared" si="8"/>
        <v>0.32936369834478796</v>
      </c>
      <c r="Y15">
        <f t="shared" si="1"/>
        <v>0.13926544191678739</v>
      </c>
      <c r="Z15">
        <f t="shared" si="2"/>
        <v>0.2371452583472104</v>
      </c>
      <c r="AB15">
        <f t="shared" si="10"/>
        <v>-0.13926544191678739</v>
      </c>
      <c r="AC15">
        <f t="shared" si="11"/>
        <v>0.19009825642800049</v>
      </c>
      <c r="AD15">
        <f t="shared" si="12"/>
        <v>0</v>
      </c>
      <c r="AE15">
        <f t="shared" si="9"/>
        <v>9.7879816430422956E-2</v>
      </c>
    </row>
    <row r="16" spans="1:31" x14ac:dyDescent="0.2">
      <c r="A16" t="str">
        <f>DeltaDeltaCT!B16</f>
        <v>CXCL5</v>
      </c>
      <c r="B16" s="10">
        <f>IF(ISNUMBER(DeltaDeltaCT!C16),POWER(2,-DeltaDeltaCT!C16),0)</f>
        <v>0.57731947563382413</v>
      </c>
      <c r="C16" s="10">
        <f>IF(ISNUMBER(DeltaDeltaCT!D16),POWER(2,-DeltaDeltaCT!D16),0)</f>
        <v>1</v>
      </c>
      <c r="D16" s="10">
        <f>IF(ISNUMBER(DeltaDeltaCT!E16),POWER(2,-DeltaDeltaCT!E16),0)</f>
        <v>6.0483750435868533</v>
      </c>
      <c r="E16" s="10">
        <f>IF(ISNUMBER(DeltaDeltaCT!F16),POWER(2,-DeltaDeltaCT!F16),0)</f>
        <v>5.6465935978539878</v>
      </c>
      <c r="F16" s="10">
        <f>IF(ISNUMBER(DeltaDeltaCT!G16),POWER(2,-DeltaDeltaCT!G16),0)</f>
        <v>12.440445111297127</v>
      </c>
      <c r="G16" s="10">
        <f>IF(ISNUMBER(DeltaDeltaCT!H16),POWER(2,-DeltaDeltaCT!H16),0)</f>
        <v>8.8985063854742013</v>
      </c>
      <c r="H16" s="10">
        <f>IF(ISNUMBER(DeltaDeltaCT!I16),POWER(2,-DeltaDeltaCT!I16),0)</f>
        <v>4.9033297960742095</v>
      </c>
      <c r="I16">
        <f>IF(ISNUMBER(DeltaDeltaCT!J16),POWER(2,-DeltaDeltaCT!J16),0)</f>
        <v>0.96532791235464432</v>
      </c>
      <c r="J16">
        <f>IF(ISNUMBER(DeltaDeltaCT!K16),POWER(2,-DeltaDeltaCT!K16),0)</f>
        <v>0.91187994392427663</v>
      </c>
      <c r="K16">
        <f>IF(ISNUMBER(DeltaDeltaCT!L16),POWER(2,-DeltaDeltaCT!L16),0)</f>
        <v>5.9552009885753323</v>
      </c>
      <c r="L16">
        <f>IF(ISNUMBER(DeltaDeltaCT!M16),POWER(2,-DeltaDeltaCT!M16),0)</f>
        <v>5.665793417263429</v>
      </c>
      <c r="M16">
        <f>IF(ISNUMBER(DeltaDeltaCT!N16),POWER(2,-DeltaDeltaCT!N16),0)</f>
        <v>8.2988118556830806</v>
      </c>
      <c r="N16">
        <f>IF(ISNUMBER(DeltaDeltaCT!O16),POWER(2,-DeltaDeltaCT!O16),0)</f>
        <v>4.6701872642608269</v>
      </c>
      <c r="O16">
        <f>IF(ISNUMBER(DeltaDeltaCT!P16),POWER(2,-DeltaDeltaCT!P16),0)</f>
        <v>1.5160731870741575</v>
      </c>
      <c r="P16">
        <f>IF(ISNUMBER(DeltaDeltaCT!Q16),POWER(2,-DeltaDeltaCT!Q16),0)</f>
        <v>4.6234788849913029</v>
      </c>
      <c r="R16">
        <f t="shared" si="4"/>
        <v>3.3180720292686665</v>
      </c>
      <c r="S16">
        <f t="shared" si="5"/>
        <v>8.74742709761518</v>
      </c>
      <c r="T16">
        <f t="shared" si="6"/>
        <v>3.3745505655294208</v>
      </c>
      <c r="U16">
        <f t="shared" si="7"/>
        <v>4.7771377980023422</v>
      </c>
      <c r="W16">
        <f t="shared" si="0"/>
        <v>0</v>
      </c>
      <c r="X16">
        <f t="shared" si="8"/>
        <v>0.42099452216519073</v>
      </c>
      <c r="Y16">
        <f t="shared" si="1"/>
        <v>7.3301306286007997E-3</v>
      </c>
      <c r="Z16">
        <f t="shared" si="2"/>
        <v>0.15828195929260708</v>
      </c>
      <c r="AB16">
        <f t="shared" si="10"/>
        <v>-7.3301306286007867E-3</v>
      </c>
      <c r="AC16">
        <f t="shared" si="11"/>
        <v>0.41366439153659001</v>
      </c>
      <c r="AD16">
        <f t="shared" si="12"/>
        <v>0</v>
      </c>
      <c r="AE16">
        <f t="shared" si="9"/>
        <v>0.15095182866400633</v>
      </c>
    </row>
    <row r="17" spans="1:31" x14ac:dyDescent="0.2">
      <c r="A17" t="str">
        <f>DeltaDeltaCT!B17</f>
        <v>CXCL6</v>
      </c>
      <c r="B17" s="10">
        <f>IF(ISNUMBER(DeltaDeltaCT!C17),POWER(2,-DeltaDeltaCT!C17),0)</f>
        <v>0.60445162979090661</v>
      </c>
      <c r="C17" s="10">
        <f>IF(ISNUMBER(DeltaDeltaCT!D17),POWER(2,-DeltaDeltaCT!D17),0)</f>
        <v>1</v>
      </c>
      <c r="D17" s="10">
        <f>IF(ISNUMBER(DeltaDeltaCT!E17),POWER(2,-DeltaDeltaCT!E17),0)</f>
        <v>0.52491640815444585</v>
      </c>
      <c r="E17" s="10">
        <f>IF(ISNUMBER(DeltaDeltaCT!F17),POWER(2,-DeltaDeltaCT!F17),0)</f>
        <v>0.52140481107640024</v>
      </c>
      <c r="F17" s="10">
        <f>IF(ISNUMBER(DeltaDeltaCT!G17),POWER(2,-DeltaDeltaCT!G17),0)</f>
        <v>0.62280101468024929</v>
      </c>
      <c r="G17" s="10">
        <f>IF(ISNUMBER(DeltaDeltaCT!H17),POWER(2,-DeltaDeltaCT!H17),0)</f>
        <v>0.78950275196480735</v>
      </c>
      <c r="H17" s="10">
        <f>IF(ISNUMBER(DeltaDeltaCT!I17),POWER(2,-DeltaDeltaCT!I17),0)</f>
        <v>0.7522044779358239</v>
      </c>
      <c r="I17">
        <f>IF(ISNUMBER(DeltaDeltaCT!J17),POWER(2,-DeltaDeltaCT!J17),0)</f>
        <v>0.33123522302600766</v>
      </c>
      <c r="J17">
        <f>IF(ISNUMBER(DeltaDeltaCT!K17),POWER(2,-DeltaDeltaCT!K17),0)</f>
        <v>0.49920898297372923</v>
      </c>
      <c r="K17">
        <f>IF(ISNUMBER(DeltaDeltaCT!L17),POWER(2,-DeltaDeltaCT!L17),0)</f>
        <v>1.0211219684674877</v>
      </c>
      <c r="L17">
        <f>IF(ISNUMBER(DeltaDeltaCT!M17),POWER(2,-DeltaDeltaCT!M17),0)</f>
        <v>0.29908220921756901</v>
      </c>
      <c r="M17">
        <f>IF(ISNUMBER(DeltaDeltaCT!N17),POWER(2,-DeltaDeltaCT!N17),0)</f>
        <v>0.48333648270341195</v>
      </c>
      <c r="N17">
        <f>IF(ISNUMBER(DeltaDeltaCT!O17),POWER(2,-DeltaDeltaCT!O17),0)</f>
        <v>0.34571842525658247</v>
      </c>
      <c r="O17">
        <f>IF(ISNUMBER(DeltaDeltaCT!P17),POWER(2,-DeltaDeltaCT!P17),0)</f>
        <v>0.68215306500383188</v>
      </c>
      <c r="P17">
        <f>IF(ISNUMBER(DeltaDeltaCT!Q17),POWER(2,-DeltaDeltaCT!Q17),0)</f>
        <v>0.9895069873950666</v>
      </c>
      <c r="R17">
        <f t="shared" si="4"/>
        <v>0.6626932122554382</v>
      </c>
      <c r="S17">
        <f t="shared" si="5"/>
        <v>0.72150274819362681</v>
      </c>
      <c r="T17">
        <f t="shared" si="6"/>
        <v>0.5376620959211984</v>
      </c>
      <c r="U17">
        <f t="shared" si="7"/>
        <v>0.62517874008972329</v>
      </c>
      <c r="W17">
        <f t="shared" si="0"/>
        <v>0</v>
      </c>
      <c r="X17">
        <f t="shared" si="8"/>
        <v>3.6925467373125381E-2</v>
      </c>
      <c r="Y17">
        <f t="shared" si="1"/>
        <v>-9.0803101598005934E-2</v>
      </c>
      <c r="Z17">
        <f t="shared" si="2"/>
        <v>-2.5308321357882121E-2</v>
      </c>
      <c r="AB17">
        <f t="shared" si="10"/>
        <v>9.080310159800592E-2</v>
      </c>
      <c r="AC17">
        <f t="shared" si="11"/>
        <v>0.12772856897113125</v>
      </c>
      <c r="AD17">
        <f t="shared" si="12"/>
        <v>0</v>
      </c>
      <c r="AE17">
        <f t="shared" si="9"/>
        <v>6.5494780240123798E-2</v>
      </c>
    </row>
    <row r="18" spans="1:31" x14ac:dyDescent="0.2">
      <c r="A18" t="str">
        <f>DeltaDeltaCT!B18</f>
        <v>CXCR2</v>
      </c>
      <c r="B18" s="10">
        <f>IF(ISNUMBER(DeltaDeltaCT!C18),POWER(2,-DeltaDeltaCT!C18),0)</f>
        <v>0.76204537035847442</v>
      </c>
      <c r="C18" s="10">
        <f>IF(ISNUMBER(DeltaDeltaCT!D18),POWER(2,-DeltaDeltaCT!D18),0)</f>
        <v>1</v>
      </c>
      <c r="D18" s="10">
        <f>IF(ISNUMBER(DeltaDeltaCT!E18),POWER(2,-DeltaDeltaCT!E18),0)</f>
        <v>2.4574628377420713</v>
      </c>
      <c r="E18" s="10">
        <f>IF(ISNUMBER(DeltaDeltaCT!F18),POWER(2,-DeltaDeltaCT!F18),0)</f>
        <v>1.8643449254320694</v>
      </c>
      <c r="F18" s="10">
        <f>IF(ISNUMBER(DeltaDeltaCT!G18),POWER(2,-DeltaDeltaCT!G18),0)</f>
        <v>3.0438456431464931</v>
      </c>
      <c r="G18" s="10">
        <f>IF(ISNUMBER(DeltaDeltaCT!H18),POWER(2,-DeltaDeltaCT!H18),0)</f>
        <v>1.7135985922463111</v>
      </c>
      <c r="H18" s="10">
        <f>IF(ISNUMBER(DeltaDeltaCT!I18),POWER(2,-DeltaDeltaCT!I18),0)</f>
        <v>1.2736455167040277</v>
      </c>
      <c r="I18">
        <f>IF(ISNUMBER(DeltaDeltaCT!J18),POWER(2,-DeltaDeltaCT!J18),0)</f>
        <v>1.3530770547966124</v>
      </c>
      <c r="J18">
        <f>IF(ISNUMBER(DeltaDeltaCT!K18),POWER(2,-DeltaDeltaCT!K18),0)</f>
        <v>1.1981020525687476</v>
      </c>
      <c r="K18">
        <f>IF(ISNUMBER(DeltaDeltaCT!L18),POWER(2,-DeltaDeltaCT!L18),0)</f>
        <v>2.3091568950941004</v>
      </c>
      <c r="L18">
        <f>IF(ISNUMBER(DeltaDeltaCT!M18),POWER(2,-DeltaDeltaCT!M18),0)</f>
        <v>2.0839721533081645</v>
      </c>
      <c r="M18">
        <f>IF(ISNUMBER(DeltaDeltaCT!N18),POWER(2,-DeltaDeltaCT!N18),0)</f>
        <v>1.2863406953060106</v>
      </c>
      <c r="N18">
        <f>IF(ISNUMBER(DeltaDeltaCT!O18),POWER(2,-DeltaDeltaCT!O18),0)</f>
        <v>1.0968075445110039</v>
      </c>
      <c r="O18">
        <f>IF(ISNUMBER(DeltaDeltaCT!P18),POWER(2,-DeltaDeltaCT!P18),0)</f>
        <v>1.1836720327531511</v>
      </c>
      <c r="P18">
        <f>IF(ISNUMBER(DeltaDeltaCT!Q18),POWER(2,-DeltaDeltaCT!Q18),0)</f>
        <v>0.91068864438743458</v>
      </c>
      <c r="R18">
        <f t="shared" si="4"/>
        <v>1.5209632833831539</v>
      </c>
      <c r="S18">
        <f t="shared" si="5"/>
        <v>2.0103632506989442</v>
      </c>
      <c r="T18">
        <f t="shared" si="6"/>
        <v>1.7360770389419062</v>
      </c>
      <c r="U18">
        <f t="shared" si="7"/>
        <v>1.1193772292394</v>
      </c>
      <c r="W18">
        <f t="shared" si="0"/>
        <v>0</v>
      </c>
      <c r="X18">
        <f t="shared" si="8"/>
        <v>0.12115580663407842</v>
      </c>
      <c r="Y18">
        <f t="shared" si="1"/>
        <v>5.7450263066692195E-2</v>
      </c>
      <c r="Z18">
        <f t="shared" si="2"/>
        <v>-0.13314226205864393</v>
      </c>
      <c r="AB18">
        <f t="shared" si="10"/>
        <v>-5.7450263066692236E-2</v>
      </c>
      <c r="AC18">
        <f t="shared" si="11"/>
        <v>6.3705543567386239E-2</v>
      </c>
      <c r="AD18">
        <f t="shared" si="12"/>
        <v>0</v>
      </c>
      <c r="AE18">
        <f t="shared" si="9"/>
        <v>-0.19059252512533612</v>
      </c>
    </row>
    <row r="19" spans="1:31" x14ac:dyDescent="0.2">
      <c r="A19" t="str">
        <f>DeltaDeltaCT!B19</f>
        <v>CXCR4</v>
      </c>
      <c r="B19" s="10">
        <f>IF(ISNUMBER(DeltaDeltaCT!C19),POWER(2,-DeltaDeltaCT!C19),0)</f>
        <v>2.9939430933925393</v>
      </c>
      <c r="C19" s="10">
        <f>IF(ISNUMBER(DeltaDeltaCT!D19),POWER(2,-DeltaDeltaCT!D19),0)</f>
        <v>1</v>
      </c>
      <c r="D19" s="10">
        <f>IF(ISNUMBER(DeltaDeltaCT!E19),POWER(2,-DeltaDeltaCT!E19),0)</f>
        <v>8.4417236400098457</v>
      </c>
      <c r="E19" s="10">
        <f>IF(ISNUMBER(DeltaDeltaCT!F19),POWER(2,-DeltaDeltaCT!F19),0)</f>
        <v>6.350907686710161</v>
      </c>
      <c r="F19" s="10">
        <f>IF(ISNUMBER(DeltaDeltaCT!G19),POWER(2,-DeltaDeltaCT!G19),0)</f>
        <v>7.082296287185871</v>
      </c>
      <c r="G19" s="10">
        <f>IF(ISNUMBER(DeltaDeltaCT!H19),POWER(2,-DeltaDeltaCT!H19),0)</f>
        <v>4.2375758739871001</v>
      </c>
      <c r="H19" s="10">
        <f>IF(ISNUMBER(DeltaDeltaCT!I19),POWER(2,-DeltaDeltaCT!I19),0)</f>
        <v>1.0947874487083549</v>
      </c>
      <c r="I19">
        <f>IF(ISNUMBER(DeltaDeltaCT!J19),POWER(2,-DeltaDeltaCT!J19),0)</f>
        <v>3.011599656985346</v>
      </c>
      <c r="J19">
        <f>IF(ISNUMBER(DeltaDeltaCT!K19),POWER(2,-DeltaDeltaCT!K19),0)</f>
        <v>3.522710213018736</v>
      </c>
      <c r="K19">
        <f>IF(ISNUMBER(DeltaDeltaCT!L19),POWER(2,-DeltaDeltaCT!L19),0)</f>
        <v>3.9304410174134139</v>
      </c>
      <c r="L19">
        <f>IF(ISNUMBER(DeltaDeltaCT!M19),POWER(2,-DeltaDeltaCT!M19),0)</f>
        <v>7.6105673115982455</v>
      </c>
      <c r="M19">
        <f>IF(ISNUMBER(DeltaDeltaCT!N19),POWER(2,-DeltaDeltaCT!N19),0)</f>
        <v>2.210008318576921</v>
      </c>
      <c r="N19">
        <f>IF(ISNUMBER(DeltaDeltaCT!O19),POWER(2,-DeltaDeltaCT!O19),0)</f>
        <v>2.6298552604818606</v>
      </c>
      <c r="O19">
        <f>IF(ISNUMBER(DeltaDeltaCT!P19),POWER(2,-DeltaDeltaCT!P19),0)</f>
        <v>1.8152904491187827</v>
      </c>
      <c r="P19">
        <f>IF(ISNUMBER(DeltaDeltaCT!Q19),POWER(2,-DeltaDeltaCT!Q19),0)</f>
        <v>1.5807473489613992</v>
      </c>
      <c r="R19">
        <f t="shared" si="4"/>
        <v>4.6966436050281368</v>
      </c>
      <c r="S19">
        <f t="shared" si="5"/>
        <v>4.1382198699604418</v>
      </c>
      <c r="T19">
        <f t="shared" si="6"/>
        <v>4.518829549753935</v>
      </c>
      <c r="U19">
        <f t="shared" si="7"/>
        <v>2.0589753442847409</v>
      </c>
      <c r="W19">
        <f t="shared" si="0"/>
        <v>0</v>
      </c>
      <c r="X19">
        <f t="shared" si="8"/>
        <v>-5.4974044231810265E-2</v>
      </c>
      <c r="Y19">
        <f t="shared" si="1"/>
        <v>-1.6761645852872386E-2</v>
      </c>
      <c r="Z19">
        <f t="shared" si="2"/>
        <v>-0.35813645982433528</v>
      </c>
      <c r="AB19">
        <f t="shared" si="10"/>
        <v>1.6761645852872376E-2</v>
      </c>
      <c r="AC19">
        <f t="shared" si="11"/>
        <v>-3.8212398378937869E-2</v>
      </c>
      <c r="AD19">
        <f t="shared" si="12"/>
        <v>0</v>
      </c>
      <c r="AE19">
        <f t="shared" si="9"/>
        <v>-0.34137481397146291</v>
      </c>
    </row>
    <row r="20" spans="1:31" x14ac:dyDescent="0.2">
      <c r="A20" t="str">
        <f>DeltaDeltaCT!B20</f>
        <v>FOS</v>
      </c>
      <c r="B20" s="10">
        <f>IF(ISNUMBER(DeltaDeltaCT!C20),POWER(2,-DeltaDeltaCT!C20),0)</f>
        <v>2.2939863391040847</v>
      </c>
      <c r="C20" s="10">
        <f>IF(ISNUMBER(DeltaDeltaCT!D20),POWER(2,-DeltaDeltaCT!D20),0)</f>
        <v>1</v>
      </c>
      <c r="D20" s="10">
        <f>IF(ISNUMBER(DeltaDeltaCT!E20),POWER(2,-DeltaDeltaCT!E20),0)</f>
        <v>3.5730834284129593</v>
      </c>
      <c r="E20" s="10">
        <f>IF(ISNUMBER(DeltaDeltaCT!F20),POWER(2,-DeltaDeltaCT!F20),0)</f>
        <v>2.3197427094266074</v>
      </c>
      <c r="F20" s="10">
        <f>IF(ISNUMBER(DeltaDeltaCT!G20),POWER(2,-DeltaDeltaCT!G20),0)</f>
        <v>2.8735062756924168</v>
      </c>
      <c r="G20" s="10">
        <f>IF(ISNUMBER(DeltaDeltaCT!H20),POWER(2,-DeltaDeltaCT!H20),0)</f>
        <v>2.3105193952405907</v>
      </c>
      <c r="H20" s="10">
        <f>IF(ISNUMBER(DeltaDeltaCT!I20),POWER(2,-DeltaDeltaCT!I20),0)</f>
        <v>0.6686484495537941</v>
      </c>
      <c r="I20">
        <f>IF(ISNUMBER(DeltaDeltaCT!J20),POWER(2,-DeltaDeltaCT!J20),0)</f>
        <v>3.915919207936772</v>
      </c>
      <c r="J20">
        <f>IF(ISNUMBER(DeltaDeltaCT!K20),POWER(2,-DeltaDeltaCT!K20),0)</f>
        <v>3.3805401925234837</v>
      </c>
      <c r="K20">
        <f>IF(ISNUMBER(DeltaDeltaCT!L20),POWER(2,-DeltaDeltaCT!L20),0)</f>
        <v>2.1735091966121161</v>
      </c>
      <c r="L20">
        <f>IF(ISNUMBER(DeltaDeltaCT!M20),POWER(2,-DeltaDeltaCT!M20),0)</f>
        <v>5.8249876863280097</v>
      </c>
      <c r="M20">
        <f>IF(ISNUMBER(DeltaDeltaCT!N20),POWER(2,-DeltaDeltaCT!N20),0)</f>
        <v>2.0643016461093668</v>
      </c>
      <c r="N20">
        <f>IF(ISNUMBER(DeltaDeltaCT!O20),POWER(2,-DeltaDeltaCT!O20),0)</f>
        <v>3.7789892117469672</v>
      </c>
      <c r="O20">
        <f>IF(ISNUMBER(DeltaDeltaCT!P20),POWER(2,-DeltaDeltaCT!P20),0)</f>
        <v>3.599078077331233</v>
      </c>
      <c r="P20">
        <f>IF(ISNUMBER(DeltaDeltaCT!Q20),POWER(2,-DeltaDeltaCT!Q20),0)</f>
        <v>0.89340968539524401</v>
      </c>
      <c r="R20">
        <f t="shared" si="4"/>
        <v>2.2967031192359131</v>
      </c>
      <c r="S20">
        <f t="shared" si="5"/>
        <v>1.9508913734956004</v>
      </c>
      <c r="T20">
        <f t="shared" si="6"/>
        <v>3.8237390708500953</v>
      </c>
      <c r="U20">
        <f t="shared" si="7"/>
        <v>2.5839446551457028</v>
      </c>
      <c r="W20">
        <f t="shared" si="0"/>
        <v>0</v>
      </c>
      <c r="X20">
        <f t="shared" si="8"/>
        <v>-7.0871771875127637E-2</v>
      </c>
      <c r="Y20">
        <f t="shared" si="1"/>
        <v>0.22138338844643296</v>
      </c>
      <c r="Z20">
        <f t="shared" si="2"/>
        <v>5.1178347147645811E-2</v>
      </c>
      <c r="AB20">
        <f t="shared" si="10"/>
        <v>-0.22138338844643299</v>
      </c>
      <c r="AC20">
        <f t="shared" si="11"/>
        <v>-0.29225516032156063</v>
      </c>
      <c r="AD20">
        <f t="shared" si="12"/>
        <v>0</v>
      </c>
      <c r="AE20">
        <f t="shared" si="9"/>
        <v>-0.17020504129878716</v>
      </c>
    </row>
    <row r="21" spans="1:31" x14ac:dyDescent="0.2">
      <c r="A21" t="str">
        <f>DeltaDeltaCT!B21</f>
        <v>IL10RB</v>
      </c>
      <c r="B21" s="10">
        <f>IF(ISNUMBER(DeltaDeltaCT!C21),POWER(2,-DeltaDeltaCT!C21),0)</f>
        <v>0.94920381231870232</v>
      </c>
      <c r="C21" s="10">
        <f>IF(ISNUMBER(DeltaDeltaCT!D21),POWER(2,-DeltaDeltaCT!D21),0)</f>
        <v>1</v>
      </c>
      <c r="D21" s="10">
        <f>IF(ISNUMBER(DeltaDeltaCT!E21),POWER(2,-DeltaDeltaCT!E21),0)</f>
        <v>1.3773914244077763</v>
      </c>
      <c r="E21" s="10">
        <f>IF(ISNUMBER(DeltaDeltaCT!F21),POWER(2,-DeltaDeltaCT!F21),0)</f>
        <v>1.1395362348551132</v>
      </c>
      <c r="F21" s="10">
        <f>IF(ISNUMBER(DeltaDeltaCT!G21),POWER(2,-DeltaDeltaCT!G21),0)</f>
        <v>0.80869645926753708</v>
      </c>
      <c r="G21" s="10">
        <f>IF(ISNUMBER(DeltaDeltaCT!H21),POWER(2,-DeltaDeltaCT!H21),0)</f>
        <v>0.85524294310702975</v>
      </c>
      <c r="H21" s="10">
        <f>IF(ISNUMBER(DeltaDeltaCT!I21),POWER(2,-DeltaDeltaCT!I21),0)</f>
        <v>0.68839322313709173</v>
      </c>
      <c r="I21">
        <f>IF(ISNUMBER(DeltaDeltaCT!J21),POWER(2,-DeltaDeltaCT!J21),0)</f>
        <v>1.8791314624302318</v>
      </c>
      <c r="J21">
        <f>IF(ISNUMBER(DeltaDeltaCT!K21),POWER(2,-DeltaDeltaCT!K21),0)</f>
        <v>1.8656906592029225</v>
      </c>
      <c r="K21">
        <f>IF(ISNUMBER(DeltaDeltaCT!L21),POWER(2,-DeltaDeltaCT!L21),0)</f>
        <v>0.98379879970613404</v>
      </c>
      <c r="L21">
        <f>IF(ISNUMBER(DeltaDeltaCT!M21),POWER(2,-DeltaDeltaCT!M21),0)</f>
        <v>1.5866280942838644</v>
      </c>
      <c r="M21">
        <f>IF(ISNUMBER(DeltaDeltaCT!N21),POWER(2,-DeltaDeltaCT!N21),0)</f>
        <v>1.1572132923369698</v>
      </c>
      <c r="N21">
        <f>IF(ISNUMBER(DeltaDeltaCT!O21),POWER(2,-DeltaDeltaCT!O21),0)</f>
        <v>1.0411690993271119</v>
      </c>
      <c r="O21">
        <f>IF(ISNUMBER(DeltaDeltaCT!P21),POWER(2,-DeltaDeltaCT!P21),0)</f>
        <v>1.6338770227037382</v>
      </c>
      <c r="P21">
        <f>IF(ISNUMBER(DeltaDeltaCT!Q21),POWER(2,-DeltaDeltaCT!Q21),0)</f>
        <v>1.1122836923001422</v>
      </c>
      <c r="R21">
        <f t="shared" si="4"/>
        <v>1.1165328678953981</v>
      </c>
      <c r="S21">
        <f t="shared" si="5"/>
        <v>0.78411087517055289</v>
      </c>
      <c r="T21">
        <f t="shared" si="6"/>
        <v>1.5788122539057883</v>
      </c>
      <c r="U21">
        <f t="shared" si="7"/>
        <v>1.2361357766669905</v>
      </c>
      <c r="W21">
        <f t="shared" si="0"/>
        <v>0</v>
      </c>
      <c r="X21">
        <f t="shared" si="8"/>
        <v>-0.15349403480879933</v>
      </c>
      <c r="Y21">
        <f t="shared" si="1"/>
        <v>0.15045897637712399</v>
      </c>
      <c r="Z21">
        <f t="shared" si="2"/>
        <v>4.4194663984171455E-2</v>
      </c>
      <c r="AB21">
        <f t="shared" si="10"/>
        <v>-0.15045897637712402</v>
      </c>
      <c r="AC21">
        <f t="shared" si="11"/>
        <v>-0.30395301118592333</v>
      </c>
      <c r="AD21">
        <f t="shared" si="12"/>
        <v>0</v>
      </c>
      <c r="AE21">
        <f t="shared" si="9"/>
        <v>-0.10626431239295259</v>
      </c>
    </row>
    <row r="22" spans="1:31" x14ac:dyDescent="0.2">
      <c r="A22" t="str">
        <f>DeltaDeltaCT!B22</f>
        <v>IL15</v>
      </c>
      <c r="B22" s="10">
        <f>IF(ISNUMBER(DeltaDeltaCT!C22),POWER(2,-DeltaDeltaCT!C22),0)</f>
        <v>0.76001236724070398</v>
      </c>
      <c r="C22" s="10">
        <f>IF(ISNUMBER(DeltaDeltaCT!D22),POWER(2,-DeltaDeltaCT!D22),0)</f>
        <v>1</v>
      </c>
      <c r="D22" s="10">
        <f>IF(ISNUMBER(DeltaDeltaCT!E22),POWER(2,-DeltaDeltaCT!E22),0)</f>
        <v>0.99498287482678893</v>
      </c>
      <c r="E22" s="10">
        <f>IF(ISNUMBER(DeltaDeltaCT!F22),POWER(2,-DeltaDeltaCT!F22),0)</f>
        <v>1.1420499884424953</v>
      </c>
      <c r="F22" s="10">
        <f>IF(ISNUMBER(DeltaDeltaCT!G22),POWER(2,-DeltaDeltaCT!G22),0)</f>
        <v>1.1078942647658805</v>
      </c>
      <c r="G22" s="10">
        <f>IF(ISNUMBER(DeltaDeltaCT!H22),POWER(2,-DeltaDeltaCT!H22),0)</f>
        <v>1.3892422575879031</v>
      </c>
      <c r="H22" s="10">
        <f>IF(ISNUMBER(DeltaDeltaCT!I22),POWER(2,-DeltaDeltaCT!I22),0)</f>
        <v>1.0649943672025515</v>
      </c>
      <c r="I22">
        <f>IF(ISNUMBER(DeltaDeltaCT!J22),POWER(2,-DeltaDeltaCT!J22),0)</f>
        <v>1.6033017788927519</v>
      </c>
      <c r="J22">
        <f>IF(ISNUMBER(DeltaDeltaCT!K22),POWER(2,-DeltaDeltaCT!K22),0)</f>
        <v>1.5405887549916697</v>
      </c>
      <c r="K22">
        <f>IF(ISNUMBER(DeltaDeltaCT!L22),POWER(2,-DeltaDeltaCT!L22),0)</f>
        <v>1.1087554530760417</v>
      </c>
      <c r="L22">
        <f>IF(ISNUMBER(DeltaDeltaCT!M22),POWER(2,-DeltaDeltaCT!M22),0)</f>
        <v>1.457755736493926</v>
      </c>
      <c r="M22">
        <f>IF(ISNUMBER(DeltaDeltaCT!N22),POWER(2,-DeltaDeltaCT!N22),0)</f>
        <v>1.6550522917185437</v>
      </c>
      <c r="N22">
        <f>IF(ISNUMBER(DeltaDeltaCT!O22),POWER(2,-DeltaDeltaCT!O22),0)</f>
        <v>0.98668699586769637</v>
      </c>
      <c r="O22">
        <f>IF(ISNUMBER(DeltaDeltaCT!P22),POWER(2,-DeltaDeltaCT!P22),0)</f>
        <v>1.7661885909391557</v>
      </c>
      <c r="P22">
        <f>IF(ISNUMBER(DeltaDeltaCT!Q22),POWER(2,-DeltaDeltaCT!Q22),0)</f>
        <v>1.4109694975725025</v>
      </c>
      <c r="R22">
        <f t="shared" si="4"/>
        <v>0.97426130762749708</v>
      </c>
      <c r="S22">
        <f t="shared" si="5"/>
        <v>1.1873769631854449</v>
      </c>
      <c r="T22">
        <f t="shared" si="6"/>
        <v>1.4276004308635974</v>
      </c>
      <c r="U22">
        <f t="shared" si="7"/>
        <v>1.4547243440244744</v>
      </c>
      <c r="W22">
        <f t="shared" si="0"/>
        <v>0</v>
      </c>
      <c r="X22">
        <f t="shared" si="8"/>
        <v>8.5913163664404477E-2</v>
      </c>
      <c r="Y22">
        <f t="shared" si="1"/>
        <v>0.16593121528581711</v>
      </c>
      <c r="Z22">
        <f t="shared" si="2"/>
        <v>0.17410525150698028</v>
      </c>
      <c r="AB22">
        <f t="shared" si="10"/>
        <v>-0.16593121528581714</v>
      </c>
      <c r="AC22">
        <f t="shared" si="11"/>
        <v>-8.0018051621412664E-2</v>
      </c>
      <c r="AD22">
        <f t="shared" si="12"/>
        <v>0</v>
      </c>
      <c r="AE22">
        <f t="shared" si="9"/>
        <v>8.174036221163198E-3</v>
      </c>
    </row>
    <row r="23" spans="1:31" x14ac:dyDescent="0.2">
      <c r="A23" t="str">
        <f>DeltaDeltaCT!B23</f>
        <v>IL18</v>
      </c>
      <c r="B23" s="10">
        <f>IF(ISNUMBER(DeltaDeltaCT!C23),POWER(2,-DeltaDeltaCT!C23),0)</f>
        <v>0.94524145015511774</v>
      </c>
      <c r="C23" s="10">
        <f>IF(ISNUMBER(DeltaDeltaCT!D23),POWER(2,-DeltaDeltaCT!D23),0)</f>
        <v>1</v>
      </c>
      <c r="D23" s="10">
        <f>IF(ISNUMBER(DeltaDeltaCT!E23),POWER(2,-DeltaDeltaCT!E23),0)</f>
        <v>1.3581121319479814</v>
      </c>
      <c r="E23" s="10">
        <f>IF(ISNUMBER(DeltaDeltaCT!F23),POWER(2,-DeltaDeltaCT!F23),0)</f>
        <v>1.3923016373927903</v>
      </c>
      <c r="F23" s="10">
        <f>IF(ISNUMBER(DeltaDeltaCT!G23),POWER(2,-DeltaDeltaCT!G23),0)</f>
        <v>1.2014188460648176</v>
      </c>
      <c r="G23" s="10">
        <f>IF(ISNUMBER(DeltaDeltaCT!H23),POWER(2,-DeltaDeltaCT!H23),0)</f>
        <v>1.3593266675023106</v>
      </c>
      <c r="H23" s="10">
        <f>IF(ISNUMBER(DeltaDeltaCT!I23),POWER(2,-DeltaDeltaCT!I23),0)</f>
        <v>0.96308751119875935</v>
      </c>
      <c r="I23">
        <f>IF(ISNUMBER(DeltaDeltaCT!J23),POWER(2,-DeltaDeltaCT!J23),0)</f>
        <v>0.89976677517708548</v>
      </c>
      <c r="J23">
        <f>IF(ISNUMBER(DeltaDeltaCT!K23),POWER(2,-DeltaDeltaCT!K23),0)</f>
        <v>0.91438636761329295</v>
      </c>
      <c r="K23">
        <f>IF(ISNUMBER(DeltaDeltaCT!L23),POWER(2,-DeltaDeltaCT!L23),0)</f>
        <v>0.61703584229634534</v>
      </c>
      <c r="L23">
        <f>IF(ISNUMBER(DeltaDeltaCT!M23),POWER(2,-DeltaDeltaCT!M23),0)</f>
        <v>0.79919031221521164</v>
      </c>
      <c r="M23">
        <f>IF(ISNUMBER(DeltaDeltaCT!N23),POWER(2,-DeltaDeltaCT!N23),0)</f>
        <v>0.93255569817207429</v>
      </c>
      <c r="N23">
        <f>IF(ISNUMBER(DeltaDeltaCT!O23),POWER(2,-DeltaDeltaCT!O23),0)</f>
        <v>0.69451049472460158</v>
      </c>
      <c r="O23">
        <f>IF(ISNUMBER(DeltaDeltaCT!P23),POWER(2,-DeltaDeltaCT!P23),0)</f>
        <v>1.2493618654615981</v>
      </c>
      <c r="P23">
        <f>IF(ISNUMBER(DeltaDeltaCT!Q23),POWER(2,-DeltaDeltaCT!Q23),0)</f>
        <v>1.050909036940344</v>
      </c>
      <c r="R23">
        <f t="shared" si="4"/>
        <v>1.1739138048739726</v>
      </c>
      <c r="S23">
        <f t="shared" si="5"/>
        <v>1.1746110082552959</v>
      </c>
      <c r="T23">
        <f t="shared" si="6"/>
        <v>0.80759482432548391</v>
      </c>
      <c r="U23">
        <f t="shared" si="7"/>
        <v>0.98183427382465449</v>
      </c>
      <c r="W23">
        <f t="shared" si="0"/>
        <v>0</v>
      </c>
      <c r="X23">
        <f t="shared" si="8"/>
        <v>2.5785683717313246E-4</v>
      </c>
      <c r="Y23">
        <f t="shared" si="1"/>
        <v>-0.16244268282799573</v>
      </c>
      <c r="Z23">
        <f t="shared" si="2"/>
        <v>-7.7598021463303524E-2</v>
      </c>
      <c r="AB23">
        <f t="shared" si="10"/>
        <v>0.16244268282799573</v>
      </c>
      <c r="AC23">
        <f t="shared" si="11"/>
        <v>0.16270053966516895</v>
      </c>
      <c r="AD23">
        <f t="shared" si="12"/>
        <v>0</v>
      </c>
      <c r="AE23">
        <f t="shared" si="9"/>
        <v>8.484466136469225E-2</v>
      </c>
    </row>
    <row r="24" spans="1:31" x14ac:dyDescent="0.2">
      <c r="A24" t="str">
        <f>DeltaDeltaCT!B24</f>
        <v>IL1A</v>
      </c>
      <c r="B24" s="10">
        <f>IF(ISNUMBER(DeltaDeltaCT!C24),POWER(2,-DeltaDeltaCT!C24),0)</f>
        <v>0.8662430635417353</v>
      </c>
      <c r="C24" s="10">
        <f>IF(ISNUMBER(DeltaDeltaCT!D24),POWER(2,-DeltaDeltaCT!D24),0)</f>
        <v>1</v>
      </c>
      <c r="D24" s="10">
        <f>IF(ISNUMBER(DeltaDeltaCT!E24),POWER(2,-DeltaDeltaCT!E24),0)</f>
        <v>0.95643484723058492</v>
      </c>
      <c r="E24" s="10">
        <f>IF(ISNUMBER(DeltaDeltaCT!F24),POWER(2,-DeltaDeltaCT!F24),0)</f>
        <v>1.2391293541946391</v>
      </c>
      <c r="F24" s="10">
        <f>IF(ISNUMBER(DeltaDeltaCT!G24),POWER(2,-DeltaDeltaCT!G24),0)</f>
        <v>1.5242992921344216</v>
      </c>
      <c r="G24" s="10">
        <f>IF(ISNUMBER(DeltaDeltaCT!H24),POWER(2,-DeltaDeltaCT!H24),0)</f>
        <v>1.4145019837259065</v>
      </c>
      <c r="H24" s="10">
        <f>IF(ISNUMBER(DeltaDeltaCT!I24),POWER(2,-DeltaDeltaCT!I24),0)</f>
        <v>1.2707672370086447</v>
      </c>
      <c r="I24">
        <f>IF(ISNUMBER(DeltaDeltaCT!J24),POWER(2,-DeltaDeltaCT!J24),0)</f>
        <v>0.77023575450080883</v>
      </c>
      <c r="J24">
        <f>IF(ISNUMBER(DeltaDeltaCT!K24),POWER(2,-DeltaDeltaCT!K24),0)</f>
        <v>0.9556947510327829</v>
      </c>
      <c r="K24">
        <f>IF(ISNUMBER(DeltaDeltaCT!L24),POWER(2,-DeltaDeltaCT!L24),0)</f>
        <v>0.81060119087542748</v>
      </c>
      <c r="L24">
        <f>IF(ISNUMBER(DeltaDeltaCT!M24),POWER(2,-DeltaDeltaCT!M24),0)</f>
        <v>0.59226182357454449</v>
      </c>
      <c r="M24">
        <f>IF(ISNUMBER(DeltaDeltaCT!N24),POWER(2,-DeltaDeltaCT!N24),0)</f>
        <v>1.1987142587290722</v>
      </c>
      <c r="N24">
        <f>IF(ISNUMBER(DeltaDeltaCT!O24),POWER(2,-DeltaDeltaCT!O24),0)</f>
        <v>0.77970830150035986</v>
      </c>
      <c r="O24">
        <f>IF(ISNUMBER(DeltaDeltaCT!P24),POWER(2,-DeltaDeltaCT!P24),0)</f>
        <v>1.3362754268264867</v>
      </c>
      <c r="P24">
        <f>IF(ISNUMBER(DeltaDeltaCT!Q24),POWER(2,-DeltaDeltaCT!Q24),0)</f>
        <v>1.5666292502142538</v>
      </c>
      <c r="R24">
        <f t="shared" si="4"/>
        <v>1.0154518162417399</v>
      </c>
      <c r="S24">
        <f t="shared" si="5"/>
        <v>1.4031895042896576</v>
      </c>
      <c r="T24">
        <f t="shared" si="6"/>
        <v>0.78219837999589092</v>
      </c>
      <c r="U24">
        <f t="shared" si="7"/>
        <v>1.220331809317543</v>
      </c>
      <c r="W24">
        <f t="shared" ref="W24:W47" si="13">LOG(R24/$R24)</f>
        <v>0</v>
      </c>
      <c r="X24">
        <f t="shared" ref="X24:X47" si="14">LOG(S24/$R24)</f>
        <v>0.14045700684397158</v>
      </c>
      <c r="Y24">
        <f t="shared" ref="Y24:Y47" si="15">LOG(T24/$R24)</f>
        <v>-0.11334240855935793</v>
      </c>
      <c r="Z24">
        <f t="shared" ref="Z24:Z47" si="16">LOG(U24/$R24)</f>
        <v>7.9818611079012294E-2</v>
      </c>
      <c r="AB24">
        <f t="shared" si="10"/>
        <v>0.11334240855935794</v>
      </c>
      <c r="AC24">
        <f t="shared" si="11"/>
        <v>0.25379941540332951</v>
      </c>
      <c r="AD24">
        <f t="shared" si="12"/>
        <v>0</v>
      </c>
      <c r="AE24">
        <f t="shared" si="9"/>
        <v>0.19316101963837023</v>
      </c>
    </row>
    <row r="25" spans="1:31" x14ac:dyDescent="0.2">
      <c r="A25" t="str">
        <f>DeltaDeltaCT!B25</f>
        <v>IL1B</v>
      </c>
      <c r="B25" s="10">
        <f>IF(ISNUMBER(DeltaDeltaCT!C25),POWER(2,-DeltaDeltaCT!C25),0)</f>
        <v>0.8163064715911309</v>
      </c>
      <c r="C25" s="10">
        <f>IF(ISNUMBER(DeltaDeltaCT!D25),POWER(2,-DeltaDeltaCT!D25),0)</f>
        <v>1</v>
      </c>
      <c r="D25" s="10">
        <f>IF(ISNUMBER(DeltaDeltaCT!E25),POWER(2,-DeltaDeltaCT!E25),0)</f>
        <v>0.88301117425690823</v>
      </c>
      <c r="E25" s="10">
        <f>IF(ISNUMBER(DeltaDeltaCT!F25),POWER(2,-DeltaDeltaCT!F25),0)</f>
        <v>0.90191088660017682</v>
      </c>
      <c r="F25" s="10">
        <f>IF(ISNUMBER(DeltaDeltaCT!G25),POWER(2,-DeltaDeltaCT!G25),0)</f>
        <v>1.0678812306897294</v>
      </c>
      <c r="G25" s="10">
        <f>IF(ISNUMBER(DeltaDeltaCT!H25),POWER(2,-DeltaDeltaCT!H25),0)</f>
        <v>1.0931589573429641</v>
      </c>
      <c r="H25" s="10">
        <f>IF(ISNUMBER(DeltaDeltaCT!I25),POWER(2,-DeltaDeltaCT!I25),0)</f>
        <v>0.78004312971917</v>
      </c>
      <c r="I25">
        <f>IF(ISNUMBER(DeltaDeltaCT!J25),POWER(2,-DeltaDeltaCT!J25),0)</f>
        <v>0.87241047646291792</v>
      </c>
      <c r="J25">
        <f>IF(ISNUMBER(DeltaDeltaCT!K25),POWER(2,-DeltaDeltaCT!K25),0)</f>
        <v>0.8387854842791107</v>
      </c>
      <c r="K25">
        <f>IF(ISNUMBER(DeltaDeltaCT!L25),POWER(2,-DeltaDeltaCT!L25),0)</f>
        <v>1.2326534027129776</v>
      </c>
      <c r="L25">
        <f>IF(ISNUMBER(DeltaDeltaCT!M25),POWER(2,-DeltaDeltaCT!M25),0)</f>
        <v>0.77448757534860102</v>
      </c>
      <c r="M25">
        <f>IF(ISNUMBER(DeltaDeltaCT!N25),POWER(2,-DeltaDeltaCT!N25),0)</f>
        <v>1.3200456299393797</v>
      </c>
      <c r="N25">
        <f>IF(ISNUMBER(DeltaDeltaCT!O25),POWER(2,-DeltaDeltaCT!O25),0)</f>
        <v>0.92300438055921286</v>
      </c>
      <c r="O25">
        <f>IF(ISNUMBER(DeltaDeltaCT!P25),POWER(2,-DeltaDeltaCT!P25),0)</f>
        <v>1.157127950008517</v>
      </c>
      <c r="P25">
        <f>IF(ISNUMBER(DeltaDeltaCT!Q25),POWER(2,-DeltaDeltaCT!Q25),0)</f>
        <v>1.0446964430613046</v>
      </c>
      <c r="R25">
        <f t="shared" si="4"/>
        <v>0.90030713311205401</v>
      </c>
      <c r="S25">
        <f t="shared" si="5"/>
        <v>0.98036110591728776</v>
      </c>
      <c r="T25">
        <f t="shared" si="6"/>
        <v>0.92958423470090179</v>
      </c>
      <c r="U25">
        <f t="shared" si="7"/>
        <v>1.1112186008921037</v>
      </c>
      <c r="W25">
        <f t="shared" si="13"/>
        <v>0</v>
      </c>
      <c r="X25">
        <f t="shared" si="14"/>
        <v>3.6995381997877309E-2</v>
      </c>
      <c r="Y25">
        <f t="shared" si="15"/>
        <v>1.3898058621290248E-2</v>
      </c>
      <c r="Z25">
        <f t="shared" si="16"/>
        <v>9.1408811462421927E-2</v>
      </c>
      <c r="AB25">
        <f t="shared" si="10"/>
        <v>-1.3898058621290212E-2</v>
      </c>
      <c r="AC25">
        <f t="shared" si="11"/>
        <v>2.3097323376587126E-2</v>
      </c>
      <c r="AD25">
        <f t="shared" si="12"/>
        <v>0</v>
      </c>
      <c r="AE25">
        <f t="shared" si="9"/>
        <v>7.7510752841131653E-2</v>
      </c>
    </row>
    <row r="26" spans="1:31" x14ac:dyDescent="0.2">
      <c r="A26" t="str">
        <f>DeltaDeltaCT!B26</f>
        <v>IL1R1</v>
      </c>
      <c r="B26" s="10">
        <f>IF(ISNUMBER(DeltaDeltaCT!C26),POWER(2,-DeltaDeltaCT!C26),0)</f>
        <v>0.95195864075706527</v>
      </c>
      <c r="C26" s="10">
        <f>IF(ISNUMBER(DeltaDeltaCT!D26),POWER(2,-DeltaDeltaCT!D26),0)</f>
        <v>1</v>
      </c>
      <c r="D26" s="10">
        <f>IF(ISNUMBER(DeltaDeltaCT!E26),POWER(2,-DeltaDeltaCT!E26),0)</f>
        <v>1.4535025474652905</v>
      </c>
      <c r="E26" s="10">
        <f>IF(ISNUMBER(DeltaDeltaCT!F26),POWER(2,-DeltaDeltaCT!F26),0)</f>
        <v>1.4412671750052037</v>
      </c>
      <c r="F26" s="10">
        <f>IF(ISNUMBER(DeltaDeltaCT!G26),POWER(2,-DeltaDeltaCT!G26),0)</f>
        <v>1.1766711665412919</v>
      </c>
      <c r="G26" s="10">
        <f>IF(ISNUMBER(DeltaDeltaCT!H26),POWER(2,-DeltaDeltaCT!H26),0)</f>
        <v>1.3636167253700167</v>
      </c>
      <c r="H26" s="10">
        <f>IF(ISNUMBER(DeltaDeltaCT!I26),POWER(2,-DeltaDeltaCT!I26),0)</f>
        <v>0.98413545170447536</v>
      </c>
      <c r="I26">
        <f>IF(ISNUMBER(DeltaDeltaCT!J26),POWER(2,-DeltaDeltaCT!J26),0)</f>
        <v>0.78897746539841296</v>
      </c>
      <c r="J26">
        <f>IF(ISNUMBER(DeltaDeltaCT!K26),POWER(2,-DeltaDeltaCT!K26),0)</f>
        <v>0.84055947024716993</v>
      </c>
      <c r="K26">
        <f>IF(ISNUMBER(DeltaDeltaCT!L26),POWER(2,-DeltaDeltaCT!L26),0)</f>
        <v>0.57066785293323374</v>
      </c>
      <c r="L26">
        <f>IF(ISNUMBER(DeltaDeltaCT!M26),POWER(2,-DeltaDeltaCT!M26),0)</f>
        <v>0.91097413642816261</v>
      </c>
      <c r="M26">
        <f>IF(ISNUMBER(DeltaDeltaCT!N26),POWER(2,-DeltaDeltaCT!N26),0)</f>
        <v>0.61197168149311054</v>
      </c>
      <c r="N26">
        <f>IF(ISNUMBER(DeltaDeltaCT!O26),POWER(2,-DeltaDeltaCT!O26),0)</f>
        <v>0.58416442202714391</v>
      </c>
      <c r="O26">
        <f>IF(ISNUMBER(DeltaDeltaCT!P26),POWER(2,-DeltaDeltaCT!P26),0)</f>
        <v>0.57618875100707567</v>
      </c>
      <c r="P26">
        <f>IF(ISNUMBER(DeltaDeltaCT!Q26),POWER(2,-DeltaDeltaCT!Q26),0)</f>
        <v>0.736373594825114</v>
      </c>
      <c r="R26">
        <f t="shared" si="4"/>
        <v>1.2116820908068899</v>
      </c>
      <c r="S26">
        <f t="shared" si="5"/>
        <v>1.1748077812052613</v>
      </c>
      <c r="T26">
        <f t="shared" si="6"/>
        <v>0.77779473125174481</v>
      </c>
      <c r="U26">
        <f t="shared" si="7"/>
        <v>0.627174612338111</v>
      </c>
      <c r="W26">
        <f t="shared" si="13"/>
        <v>0</v>
      </c>
      <c r="X26">
        <f t="shared" si="14"/>
        <v>-1.3421874513809062E-2</v>
      </c>
      <c r="Y26">
        <f t="shared" si="15"/>
        <v>-0.19252369194488123</v>
      </c>
      <c r="Z26">
        <f t="shared" si="16"/>
        <v>-0.28600021882874432</v>
      </c>
      <c r="AB26">
        <f t="shared" si="10"/>
        <v>0.19252369194488117</v>
      </c>
      <c r="AC26">
        <f t="shared" si="11"/>
        <v>0.17910181743107217</v>
      </c>
      <c r="AD26">
        <f t="shared" si="12"/>
        <v>0</v>
      </c>
      <c r="AE26">
        <f t="shared" si="9"/>
        <v>-9.347652688386314E-2</v>
      </c>
    </row>
    <row r="27" spans="1:31" x14ac:dyDescent="0.2">
      <c r="A27" t="str">
        <f>DeltaDeltaCT!B27</f>
        <v>IL1RAP</v>
      </c>
      <c r="B27" s="10">
        <f>IF(ISNUMBER(DeltaDeltaCT!C27),POWER(2,-DeltaDeltaCT!C27),0)</f>
        <v>0.84361508625728254</v>
      </c>
      <c r="C27" s="10">
        <f>IF(ISNUMBER(DeltaDeltaCT!D27),POWER(2,-DeltaDeltaCT!D27),0)</f>
        <v>1</v>
      </c>
      <c r="D27" s="10">
        <f>IF(ISNUMBER(DeltaDeltaCT!E27),POWER(2,-DeltaDeltaCT!E27),0)</f>
        <v>0.58547139894794775</v>
      </c>
      <c r="E27" s="10">
        <f>IF(ISNUMBER(DeltaDeltaCT!F27),POWER(2,-DeltaDeltaCT!F27),0)</f>
        <v>0.55073828226873967</v>
      </c>
      <c r="F27" s="10">
        <f>IF(ISNUMBER(DeltaDeltaCT!G27),POWER(2,-DeltaDeltaCT!G27),0)</f>
        <v>0.37440723012951804</v>
      </c>
      <c r="G27" s="10">
        <f>IF(ISNUMBER(DeltaDeltaCT!H27),POWER(2,-DeltaDeltaCT!H27),0)</f>
        <v>0.47087538079912178</v>
      </c>
      <c r="H27" s="10">
        <f>IF(ISNUMBER(DeltaDeltaCT!I27),POWER(2,-DeltaDeltaCT!I27),0)</f>
        <v>0.7067920903424797</v>
      </c>
      <c r="I27">
        <f>IF(ISNUMBER(DeltaDeltaCT!J27),POWER(2,-DeltaDeltaCT!J27),0)</f>
        <v>0.63519919973754913</v>
      </c>
      <c r="J27">
        <f>IF(ISNUMBER(DeltaDeltaCT!K27),POWER(2,-DeltaDeltaCT!K27),0)</f>
        <v>0.62202988481493238</v>
      </c>
      <c r="K27">
        <f>IF(ISNUMBER(DeltaDeltaCT!L27),POWER(2,-DeltaDeltaCT!L27),0)</f>
        <v>0.19559565127843132</v>
      </c>
      <c r="L27">
        <f>IF(ISNUMBER(DeltaDeltaCT!M27),POWER(2,-DeltaDeltaCT!M27),0)</f>
        <v>0.5854687205562682</v>
      </c>
      <c r="M27">
        <f>IF(ISNUMBER(DeltaDeltaCT!N27),POWER(2,-DeltaDeltaCT!N27),0)</f>
        <v>0.61278836066128961</v>
      </c>
      <c r="N27">
        <f>IF(ISNUMBER(DeltaDeltaCT!O27),POWER(2,-DeltaDeltaCT!O27),0)</f>
        <v>0.47154599350114007</v>
      </c>
      <c r="O27">
        <f>IF(ISNUMBER(DeltaDeltaCT!P27),POWER(2,-DeltaDeltaCT!P27),0)</f>
        <v>0.64657175907511777</v>
      </c>
      <c r="P27">
        <f>IF(ISNUMBER(DeltaDeltaCT!Q27),POWER(2,-DeltaDeltaCT!Q27),0)</f>
        <v>0.35581193281728213</v>
      </c>
      <c r="R27">
        <f t="shared" si="4"/>
        <v>0.74495619186849238</v>
      </c>
      <c r="S27">
        <f t="shared" si="5"/>
        <v>0.51735823375703982</v>
      </c>
      <c r="T27">
        <f t="shared" si="6"/>
        <v>0.50957336409679532</v>
      </c>
      <c r="U27">
        <f t="shared" si="7"/>
        <v>0.52167951151370739</v>
      </c>
      <c r="W27">
        <f t="shared" si="13"/>
        <v>0</v>
      </c>
      <c r="X27">
        <f t="shared" si="14"/>
        <v>-0.15833936896394593</v>
      </c>
      <c r="Y27">
        <f t="shared" si="15"/>
        <v>-0.16492401532040879</v>
      </c>
      <c r="Z27">
        <f t="shared" si="16"/>
        <v>-0.15472695370109762</v>
      </c>
      <c r="AB27">
        <f t="shared" si="10"/>
        <v>0.16492401532040879</v>
      </c>
      <c r="AC27">
        <f t="shared" si="11"/>
        <v>6.5846463564628597E-3</v>
      </c>
      <c r="AD27">
        <f t="shared" si="12"/>
        <v>0</v>
      </c>
      <c r="AE27">
        <f t="shared" si="9"/>
        <v>1.0197061619311139E-2</v>
      </c>
    </row>
    <row r="28" spans="1:31" x14ac:dyDescent="0.2">
      <c r="A28" t="str">
        <f>DeltaDeltaCT!B28</f>
        <v>IL1RN</v>
      </c>
      <c r="B28" s="10">
        <f>IF(ISNUMBER(DeltaDeltaCT!C28),POWER(2,-DeltaDeltaCT!C28),0)</f>
        <v>1.2259981482662059</v>
      </c>
      <c r="C28" s="10">
        <f>IF(ISNUMBER(DeltaDeltaCT!D28),POWER(2,-DeltaDeltaCT!D28),0)</f>
        <v>1</v>
      </c>
      <c r="D28" s="10">
        <f>IF(ISNUMBER(DeltaDeltaCT!E28),POWER(2,-DeltaDeltaCT!E28),0)</f>
        <v>1.6676986268105634</v>
      </c>
      <c r="E28" s="10">
        <f>IF(ISNUMBER(DeltaDeltaCT!F28),POWER(2,-DeltaDeltaCT!F28),0)</f>
        <v>1.7165153991327751</v>
      </c>
      <c r="F28" s="10">
        <f>IF(ISNUMBER(DeltaDeltaCT!G28),POWER(2,-DeltaDeltaCT!G28),0)</f>
        <v>1.792264047660155</v>
      </c>
      <c r="G28" s="10">
        <f>IF(ISNUMBER(DeltaDeltaCT!H28),POWER(2,-DeltaDeltaCT!H28),0)</f>
        <v>1.6657988480981858</v>
      </c>
      <c r="H28" s="10">
        <f>IF(ISNUMBER(DeltaDeltaCT!I28),POWER(2,-DeltaDeltaCT!I28),0)</f>
        <v>0.94089054025925922</v>
      </c>
      <c r="I28">
        <f>IF(ISNUMBER(DeltaDeltaCT!J28),POWER(2,-DeltaDeltaCT!J28),0)</f>
        <v>1.6148061651606509</v>
      </c>
      <c r="J28">
        <f>IF(ISNUMBER(DeltaDeltaCT!K28),POWER(2,-DeltaDeltaCT!K28),0)</f>
        <v>1.6847222936998609</v>
      </c>
      <c r="K28">
        <f>IF(ISNUMBER(DeltaDeltaCT!L28),POWER(2,-DeltaDeltaCT!L28),0)</f>
        <v>1.7925684376843518</v>
      </c>
      <c r="L28">
        <f>IF(ISNUMBER(DeltaDeltaCT!M28),POWER(2,-DeltaDeltaCT!M28),0)</f>
        <v>2.0721910191882458</v>
      </c>
      <c r="M28">
        <f>IF(ISNUMBER(DeltaDeltaCT!N28),POWER(2,-DeltaDeltaCT!N28),0)</f>
        <v>1.1436057667194832</v>
      </c>
      <c r="N28">
        <f>IF(ISNUMBER(DeltaDeltaCT!O28),POWER(2,-DeltaDeltaCT!O28),0)</f>
        <v>1.0869694552510416</v>
      </c>
      <c r="O28">
        <f>IF(ISNUMBER(DeltaDeltaCT!P28),POWER(2,-DeltaDeltaCT!P28),0)</f>
        <v>1.0241410326495901</v>
      </c>
      <c r="P28">
        <f>IF(ISNUMBER(DeltaDeltaCT!Q28),POWER(2,-DeltaDeltaCT!Q28),0)</f>
        <v>1.1746107935526255</v>
      </c>
      <c r="R28">
        <f t="shared" si="4"/>
        <v>1.4025530435523861</v>
      </c>
      <c r="S28">
        <f t="shared" si="5"/>
        <v>1.4663178120058669</v>
      </c>
      <c r="T28">
        <f t="shared" si="6"/>
        <v>1.7910719789332774</v>
      </c>
      <c r="U28">
        <f t="shared" si="7"/>
        <v>1.1073317620431851</v>
      </c>
      <c r="W28">
        <f t="shared" si="13"/>
        <v>0</v>
      </c>
      <c r="X28">
        <f t="shared" si="14"/>
        <v>1.9308815224462341E-2</v>
      </c>
      <c r="Y28">
        <f t="shared" si="15"/>
        <v>0.10619374451925012</v>
      </c>
      <c r="Z28">
        <f t="shared" si="16"/>
        <v>-0.10264153780767667</v>
      </c>
      <c r="AB28">
        <f t="shared" si="10"/>
        <v>-0.10619374451925009</v>
      </c>
      <c r="AC28">
        <f t="shared" si="11"/>
        <v>-8.6884929294787749E-2</v>
      </c>
      <c r="AD28">
        <f t="shared" si="12"/>
        <v>0</v>
      </c>
      <c r="AE28">
        <f t="shared" si="9"/>
        <v>-0.20883528232692675</v>
      </c>
    </row>
    <row r="29" spans="1:31" x14ac:dyDescent="0.2">
      <c r="A29" t="str">
        <f>DeltaDeltaCT!B29</f>
        <v>IL23A</v>
      </c>
      <c r="B29" s="10">
        <f>IF(ISNUMBER(DeltaDeltaCT!C29),POWER(2,-DeltaDeltaCT!C29),0)</f>
        <v>1.1111124254382798</v>
      </c>
      <c r="C29" s="10">
        <f>IF(ISNUMBER(DeltaDeltaCT!D29),POWER(2,-DeltaDeltaCT!D29),0)</f>
        <v>1</v>
      </c>
      <c r="D29" s="10">
        <f>IF(ISNUMBER(DeltaDeltaCT!E29),POWER(2,-DeltaDeltaCT!E29),0)</f>
        <v>1.6482700148148255</v>
      </c>
      <c r="E29" s="10">
        <f>IF(ISNUMBER(DeltaDeltaCT!F29),POWER(2,-DeltaDeltaCT!F29),0)</f>
        <v>1.6561597050551051</v>
      </c>
      <c r="F29" s="10">
        <f>IF(ISNUMBER(DeltaDeltaCT!G29),POWER(2,-DeltaDeltaCT!G29),0)</f>
        <v>3.4109679518398277</v>
      </c>
      <c r="G29" s="10">
        <f>IF(ISNUMBER(DeltaDeltaCT!H29),POWER(2,-DeltaDeltaCT!H29),0)</f>
        <v>3.1443835338777624</v>
      </c>
      <c r="H29" s="10">
        <f>IF(ISNUMBER(DeltaDeltaCT!I29),POWER(2,-DeltaDeltaCT!I29),0)</f>
        <v>2.3226387773256967</v>
      </c>
      <c r="I29">
        <f>IF(ISNUMBER(DeltaDeltaCT!J29),POWER(2,-DeltaDeltaCT!J29),0)</f>
        <v>1.15571766579848</v>
      </c>
      <c r="J29">
        <f>IF(ISNUMBER(DeltaDeltaCT!K29),POWER(2,-DeltaDeltaCT!K29),0)</f>
        <v>0.92246162468825021</v>
      </c>
      <c r="K29">
        <f>IF(ISNUMBER(DeltaDeltaCT!L29),POWER(2,-DeltaDeltaCT!L29),0)</f>
        <v>2.8623006149700831</v>
      </c>
      <c r="L29">
        <f>IF(ISNUMBER(DeltaDeltaCT!M29),POWER(2,-DeltaDeltaCT!M29),0)</f>
        <v>1.1469162127379464</v>
      </c>
      <c r="M29">
        <f>IF(ISNUMBER(DeltaDeltaCT!N29),POWER(2,-DeltaDeltaCT!N29),0)</f>
        <v>1.9166312545245883</v>
      </c>
      <c r="N29">
        <f>IF(ISNUMBER(DeltaDeltaCT!O29),POWER(2,-DeltaDeltaCT!O29),0)</f>
        <v>1.6868718761197925</v>
      </c>
      <c r="O29">
        <f>IF(ISNUMBER(DeltaDeltaCT!P29),POWER(2,-DeltaDeltaCT!P29),0)</f>
        <v>1.3889314523087575</v>
      </c>
      <c r="P29">
        <f>IF(ISNUMBER(DeltaDeltaCT!Q29),POWER(2,-DeltaDeltaCT!Q29),0)</f>
        <v>2.5353550574655563</v>
      </c>
      <c r="R29">
        <f t="shared" si="4"/>
        <v>1.3538855363270526</v>
      </c>
      <c r="S29">
        <f t="shared" si="5"/>
        <v>2.9593300876810957</v>
      </c>
      <c r="T29">
        <f t="shared" si="6"/>
        <v>1.5218490295486899</v>
      </c>
      <c r="U29">
        <f t="shared" si="7"/>
        <v>1.8819474101046736</v>
      </c>
      <c r="W29">
        <f t="shared" si="13"/>
        <v>0</v>
      </c>
      <c r="X29">
        <f t="shared" si="14"/>
        <v>0.33961146099630346</v>
      </c>
      <c r="Y29">
        <f t="shared" si="15"/>
        <v>5.0789623034624344E-2</v>
      </c>
      <c r="Z29">
        <f t="shared" si="16"/>
        <v>0.14302553450098407</v>
      </c>
      <c r="AB29">
        <f t="shared" si="10"/>
        <v>-5.0789623034624337E-2</v>
      </c>
      <c r="AC29">
        <f t="shared" si="11"/>
        <v>0.28882183796167915</v>
      </c>
      <c r="AD29">
        <f t="shared" si="12"/>
        <v>0</v>
      </c>
      <c r="AE29">
        <f t="shared" si="9"/>
        <v>9.2235911466359732E-2</v>
      </c>
    </row>
    <row r="30" spans="1:31" x14ac:dyDescent="0.2">
      <c r="A30" t="str">
        <f>DeltaDeltaCT!B30</f>
        <v>IL6</v>
      </c>
      <c r="B30" s="10">
        <f>IF(ISNUMBER(DeltaDeltaCT!C30),POWER(2,-DeltaDeltaCT!C30),0)</f>
        <v>0.94715195097074456</v>
      </c>
      <c r="C30" s="10">
        <f>IF(ISNUMBER(DeltaDeltaCT!D30),POWER(2,-DeltaDeltaCT!D30),0)</f>
        <v>1</v>
      </c>
      <c r="D30" s="10">
        <f>IF(ISNUMBER(DeltaDeltaCT!E30),POWER(2,-DeltaDeltaCT!E30),0)</f>
        <v>1.0256785088639315</v>
      </c>
      <c r="E30" s="10">
        <f>IF(ISNUMBER(DeltaDeltaCT!F30),POWER(2,-DeltaDeltaCT!F30),0)</f>
        <v>1.1509680612440469</v>
      </c>
      <c r="F30" s="10">
        <f>IF(ISNUMBER(DeltaDeltaCT!G30),POWER(2,-DeltaDeltaCT!G30),0)</f>
        <v>1.6546673379094488</v>
      </c>
      <c r="G30" s="10">
        <f>IF(ISNUMBER(DeltaDeltaCT!H30),POWER(2,-DeltaDeltaCT!H30),0)</f>
        <v>1.7276454789446993</v>
      </c>
      <c r="H30" s="10">
        <f>IF(ISNUMBER(DeltaDeltaCT!I30),POWER(2,-DeltaDeltaCT!I30),0)</f>
        <v>0.75779304289280203</v>
      </c>
      <c r="I30">
        <f>IF(ISNUMBER(DeltaDeltaCT!J30),POWER(2,-DeltaDeltaCT!J30),0)</f>
        <v>3.061258766015436</v>
      </c>
      <c r="J30">
        <f>IF(ISNUMBER(DeltaDeltaCT!K30),POWER(2,-DeltaDeltaCT!K30),0)</f>
        <v>2.7341791975822702</v>
      </c>
      <c r="K30">
        <f>IF(ISNUMBER(DeltaDeltaCT!L30),POWER(2,-DeltaDeltaCT!L30),0)</f>
        <v>8.3148382569908001</v>
      </c>
      <c r="L30">
        <f>IF(ISNUMBER(DeltaDeltaCT!M30),POWER(2,-DeltaDeltaCT!M30),0)</f>
        <v>3.5525476491731105</v>
      </c>
      <c r="M30">
        <f>IF(ISNUMBER(DeltaDeltaCT!N30),POWER(2,-DeltaDeltaCT!N30),0)</f>
        <v>3.4326001184756212</v>
      </c>
      <c r="N30">
        <f>IF(ISNUMBER(DeltaDeltaCT!O30),POWER(2,-DeltaDeltaCT!O30),0)</f>
        <v>2.0822588149905839</v>
      </c>
      <c r="O30">
        <f>IF(ISNUMBER(DeltaDeltaCT!P30),POWER(2,-DeltaDeltaCT!P30),0)</f>
        <v>3.5625873806179054</v>
      </c>
      <c r="P30">
        <f>IF(ISNUMBER(DeltaDeltaCT!Q30),POWER(2,-DeltaDeltaCT!Q30),0)</f>
        <v>7.2784830425144493</v>
      </c>
      <c r="R30">
        <f t="shared" si="4"/>
        <v>1.0309496302696808</v>
      </c>
      <c r="S30">
        <f t="shared" si="5"/>
        <v>1.3800352865823167</v>
      </c>
      <c r="T30">
        <f t="shared" si="6"/>
        <v>4.4157059674404042</v>
      </c>
      <c r="U30">
        <f t="shared" si="7"/>
        <v>4.0889823391496396</v>
      </c>
      <c r="W30">
        <f t="shared" si="13"/>
        <v>0</v>
      </c>
      <c r="X30">
        <f t="shared" si="14"/>
        <v>0.12665274395022041</v>
      </c>
      <c r="Y30">
        <f t="shared" si="15"/>
        <v>0.63176269971574162</v>
      </c>
      <c r="Z30">
        <f t="shared" si="16"/>
        <v>0.59837778757024929</v>
      </c>
      <c r="AB30">
        <f t="shared" si="10"/>
        <v>-0.63176269971574162</v>
      </c>
      <c r="AC30">
        <f t="shared" si="11"/>
        <v>-0.50510995576552131</v>
      </c>
      <c r="AD30">
        <f t="shared" si="12"/>
        <v>0</v>
      </c>
      <c r="AE30">
        <f t="shared" si="9"/>
        <v>-3.3384912145492329E-2</v>
      </c>
    </row>
    <row r="31" spans="1:31" x14ac:dyDescent="0.2">
      <c r="A31" t="str">
        <f>DeltaDeltaCT!B31</f>
        <v>IL6R</v>
      </c>
      <c r="B31" s="10">
        <f>IF(ISNUMBER(DeltaDeltaCT!C31),POWER(2,-DeltaDeltaCT!C31),0)</f>
        <v>1.2224689313342985</v>
      </c>
      <c r="C31" s="10">
        <f>IF(ISNUMBER(DeltaDeltaCT!D31),POWER(2,-DeltaDeltaCT!D31),0)</f>
        <v>1</v>
      </c>
      <c r="D31" s="10">
        <f>IF(ISNUMBER(DeltaDeltaCT!E31),POWER(2,-DeltaDeltaCT!E31),0)</f>
        <v>1.597984705358602</v>
      </c>
      <c r="E31" s="10">
        <f>IF(ISNUMBER(DeltaDeltaCT!F31),POWER(2,-DeltaDeltaCT!F31),0)</f>
        <v>1.3994944833691134</v>
      </c>
      <c r="F31" s="10">
        <f>IF(ISNUMBER(DeltaDeltaCT!G31),POWER(2,-DeltaDeltaCT!G31),0)</f>
        <v>1.1572312599449845</v>
      </c>
      <c r="G31" s="10">
        <f>IF(ISNUMBER(DeltaDeltaCT!H31),POWER(2,-DeltaDeltaCT!H31),0)</f>
        <v>1.0122693352193768</v>
      </c>
      <c r="H31" s="10">
        <f>IF(ISNUMBER(DeltaDeltaCT!I31),POWER(2,-DeltaDeltaCT!I31),0)</f>
        <v>1.1045837434314747</v>
      </c>
      <c r="I31">
        <f>IF(ISNUMBER(DeltaDeltaCT!J31),POWER(2,-DeltaDeltaCT!J31),0)</f>
        <v>1.451024621728227</v>
      </c>
      <c r="J31">
        <f>IF(ISNUMBER(DeltaDeltaCT!K31),POWER(2,-DeltaDeltaCT!K31),0)</f>
        <v>1.3516642178630134</v>
      </c>
      <c r="K31">
        <f>IF(ISNUMBER(DeltaDeltaCT!L31),POWER(2,-DeltaDeltaCT!L31),0)</f>
        <v>1.0711742609970567</v>
      </c>
      <c r="L31">
        <f>IF(ISNUMBER(DeltaDeltaCT!M31),POWER(2,-DeltaDeltaCT!M31),0)</f>
        <v>1.6043845740436853</v>
      </c>
      <c r="M31">
        <f>IF(ISNUMBER(DeltaDeltaCT!N31),POWER(2,-DeltaDeltaCT!N31),0)</f>
        <v>0.82792890922672113</v>
      </c>
      <c r="N31">
        <f>IF(ISNUMBER(DeltaDeltaCT!O31),POWER(2,-DeltaDeltaCT!O31),0)</f>
        <v>0.80452569293888698</v>
      </c>
      <c r="O31">
        <f>IF(ISNUMBER(DeltaDeltaCT!P31),POWER(2,-DeltaDeltaCT!P31),0)</f>
        <v>0.52319817006669211</v>
      </c>
      <c r="P31">
        <f>IF(ISNUMBER(DeltaDeltaCT!Q31),POWER(2,-DeltaDeltaCT!Q31),0)</f>
        <v>0.6810392255097526</v>
      </c>
      <c r="R31">
        <f t="shared" si="4"/>
        <v>1.3049870300155035</v>
      </c>
      <c r="S31">
        <f t="shared" si="5"/>
        <v>1.0913614461986121</v>
      </c>
      <c r="T31">
        <f t="shared" si="6"/>
        <v>1.3695619186579955</v>
      </c>
      <c r="U31">
        <f t="shared" si="7"/>
        <v>0.70917299943551315</v>
      </c>
      <c r="W31">
        <f t="shared" si="13"/>
        <v>0</v>
      </c>
      <c r="X31">
        <f t="shared" si="14"/>
        <v>-7.7637587651384593E-2</v>
      </c>
      <c r="Y31">
        <f t="shared" si="15"/>
        <v>2.0975476392918777E-2</v>
      </c>
      <c r="Z31">
        <f t="shared" si="16"/>
        <v>-0.26485400312203855</v>
      </c>
      <c r="AB31">
        <f t="shared" si="10"/>
        <v>-2.0975476392918802E-2</v>
      </c>
      <c r="AC31">
        <f t="shared" si="11"/>
        <v>-9.8613064044303339E-2</v>
      </c>
      <c r="AD31">
        <f t="shared" si="12"/>
        <v>0</v>
      </c>
      <c r="AE31">
        <f t="shared" si="9"/>
        <v>-0.28582947951495735</v>
      </c>
    </row>
    <row r="32" spans="1:31" x14ac:dyDescent="0.2">
      <c r="A32" t="str">
        <f>DeltaDeltaCT!B32</f>
        <v>CXCL8</v>
      </c>
      <c r="B32" s="10">
        <f>IF(ISNUMBER(DeltaDeltaCT!C32),POWER(2,-DeltaDeltaCT!C32),0)</f>
        <v>1.1197004312516694</v>
      </c>
      <c r="C32" s="10">
        <f>IF(ISNUMBER(DeltaDeltaCT!D32),POWER(2,-DeltaDeltaCT!D32),0)</f>
        <v>1</v>
      </c>
      <c r="D32" s="10">
        <f>IF(ISNUMBER(DeltaDeltaCT!E32),POWER(2,-DeltaDeltaCT!E32),0)</f>
        <v>1.6511836609917308</v>
      </c>
      <c r="E32" s="10">
        <f>IF(ISNUMBER(DeltaDeltaCT!F32),POWER(2,-DeltaDeltaCT!F32),0)</f>
        <v>1.8346232142625338</v>
      </c>
      <c r="F32" s="10">
        <f>IF(ISNUMBER(DeltaDeltaCT!G32),POWER(2,-DeltaDeltaCT!G32),0)</f>
        <v>3.7594124395710966</v>
      </c>
      <c r="G32" s="10">
        <f>IF(ISNUMBER(DeltaDeltaCT!H32),POWER(2,-DeltaDeltaCT!H32),0)</f>
        <v>3.160925866559416</v>
      </c>
      <c r="H32" s="10">
        <f>IF(ISNUMBER(DeltaDeltaCT!I32),POWER(2,-DeltaDeltaCT!I32),0)</f>
        <v>1.7764213307702272</v>
      </c>
      <c r="I32">
        <f>IF(ISNUMBER(DeltaDeltaCT!J32),POWER(2,-DeltaDeltaCT!J32),0)</f>
        <v>0.7223310038026135</v>
      </c>
      <c r="J32">
        <f>IF(ISNUMBER(DeltaDeltaCT!K32),POWER(2,-DeltaDeltaCT!K32),0)</f>
        <v>0.73172162428288245</v>
      </c>
      <c r="K32">
        <f>IF(ISNUMBER(DeltaDeltaCT!L32),POWER(2,-DeltaDeltaCT!L32),0)</f>
        <v>1.7106506951206375</v>
      </c>
      <c r="L32">
        <f>IF(ISNUMBER(DeltaDeltaCT!M32),POWER(2,-DeltaDeltaCT!M32),0)</f>
        <v>0.98022238597513667</v>
      </c>
      <c r="M32">
        <f>IF(ISNUMBER(DeltaDeltaCT!N32),POWER(2,-DeltaDeltaCT!N32),0)</f>
        <v>1.288564540980788</v>
      </c>
      <c r="N32">
        <f>IF(ISNUMBER(DeltaDeltaCT!O32),POWER(2,-DeltaDeltaCT!O32),0)</f>
        <v>0.98542597124873366</v>
      </c>
      <c r="O32">
        <f>IF(ISNUMBER(DeltaDeltaCT!P32),POWER(2,-DeltaDeltaCT!P32),0)</f>
        <v>1.1543321437000365</v>
      </c>
      <c r="P32">
        <f>IF(ISNUMBER(DeltaDeltaCT!Q32),POWER(2,-DeltaDeltaCT!Q32),0)</f>
        <v>1.9473265068623771</v>
      </c>
      <c r="R32">
        <f t="shared" si="4"/>
        <v>1.4013768266264834</v>
      </c>
      <c r="S32">
        <f t="shared" si="5"/>
        <v>2.8989198789669133</v>
      </c>
      <c r="T32">
        <f t="shared" si="6"/>
        <v>1.0362314272953175</v>
      </c>
      <c r="U32">
        <f t="shared" si="7"/>
        <v>1.3439122906979837</v>
      </c>
      <c r="W32">
        <f t="shared" si="13"/>
        <v>0</v>
      </c>
      <c r="X32">
        <f t="shared" si="14"/>
        <v>0.31568128072784019</v>
      </c>
      <c r="Y32">
        <f t="shared" si="15"/>
        <v>-0.13109817202916418</v>
      </c>
      <c r="Z32">
        <f t="shared" si="16"/>
        <v>-1.8184005879777636E-2</v>
      </c>
      <c r="AB32">
        <f t="shared" si="10"/>
        <v>0.13109817202916421</v>
      </c>
      <c r="AC32">
        <f t="shared" si="11"/>
        <v>0.44677945275700437</v>
      </c>
      <c r="AD32">
        <f t="shared" si="12"/>
        <v>0</v>
      </c>
      <c r="AE32">
        <f t="shared" si="9"/>
        <v>0.11291416614938662</v>
      </c>
    </row>
    <row r="33" spans="1:31" x14ac:dyDescent="0.2">
      <c r="A33" t="str">
        <f>DeltaDeltaCT!B33</f>
        <v>ITGB2</v>
      </c>
      <c r="B33" s="10">
        <f>IF(ISNUMBER(DeltaDeltaCT!C33),POWER(2,-DeltaDeltaCT!C33),0)</f>
        <v>0.82917056053958116</v>
      </c>
      <c r="C33" s="10">
        <f>IF(ISNUMBER(DeltaDeltaCT!D33),POWER(2,-DeltaDeltaCT!D33),0)</f>
        <v>1</v>
      </c>
      <c r="D33" s="10">
        <f>IF(ISNUMBER(DeltaDeltaCT!E33),POWER(2,-DeltaDeltaCT!E33),0)</f>
        <v>1.2430829762207221</v>
      </c>
      <c r="E33" s="10">
        <f>IF(ISNUMBER(DeltaDeltaCT!F33),POWER(2,-DeltaDeltaCT!F33),0)</f>
        <v>0.73762926495991177</v>
      </c>
      <c r="F33" s="10">
        <f>IF(ISNUMBER(DeltaDeltaCT!G33),POWER(2,-DeltaDeltaCT!G33),0)</f>
        <v>1.7390545653544127</v>
      </c>
      <c r="G33" s="10">
        <f>IF(ISNUMBER(DeltaDeltaCT!H33),POWER(2,-DeltaDeltaCT!H33),0)</f>
        <v>1.0579608197187249</v>
      </c>
      <c r="H33" s="10">
        <f>IF(ISNUMBER(DeltaDeltaCT!I33),POWER(2,-DeltaDeltaCT!I33),0)</f>
        <v>0.86422435877871173</v>
      </c>
      <c r="I33">
        <f>IF(ISNUMBER(DeltaDeltaCT!J33),POWER(2,-DeltaDeltaCT!J33),0)</f>
        <v>0.50196824295337106</v>
      </c>
      <c r="J33">
        <f>IF(ISNUMBER(DeltaDeltaCT!K33),POWER(2,-DeltaDeltaCT!K33),0)</f>
        <v>0.31125389583121027</v>
      </c>
      <c r="K33">
        <f>IF(ISNUMBER(DeltaDeltaCT!L33),POWER(2,-DeltaDeltaCT!L33),0)</f>
        <v>0.77479857195531066</v>
      </c>
      <c r="L33">
        <f>IF(ISNUMBER(DeltaDeltaCT!M33),POWER(2,-DeltaDeltaCT!M33),0)</f>
        <v>0.22545024767437377</v>
      </c>
      <c r="M33">
        <f>IF(ISNUMBER(DeltaDeltaCT!N33),POWER(2,-DeltaDeltaCT!N33),0)</f>
        <v>0.31913744548689227</v>
      </c>
      <c r="N33">
        <f>IF(ISNUMBER(DeltaDeltaCT!O33),POWER(2,-DeltaDeltaCT!O33),0)</f>
        <v>0.37132758538554334</v>
      </c>
      <c r="O33">
        <f>IF(ISNUMBER(DeltaDeltaCT!P33),POWER(2,-DeltaDeltaCT!P33),0)</f>
        <v>0.26387496731775012</v>
      </c>
      <c r="P33">
        <f>IF(ISNUMBER(DeltaDeltaCT!Q33),POWER(2,-DeltaDeltaCT!Q33),0)</f>
        <v>0.88980295822766242</v>
      </c>
      <c r="R33">
        <f t="shared" si="4"/>
        <v>0.95247070043005377</v>
      </c>
      <c r="S33">
        <f t="shared" si="5"/>
        <v>1.2204132479506165</v>
      </c>
      <c r="T33">
        <f t="shared" si="6"/>
        <v>0.45336773960356647</v>
      </c>
      <c r="U33">
        <f t="shared" si="7"/>
        <v>0.46103573910446205</v>
      </c>
      <c r="W33">
        <f t="shared" si="13"/>
        <v>0</v>
      </c>
      <c r="X33">
        <f t="shared" si="14"/>
        <v>0.10765528845392289</v>
      </c>
      <c r="Y33">
        <f t="shared" si="15"/>
        <v>-0.32240101124460108</v>
      </c>
      <c r="Z33">
        <f t="shared" si="16"/>
        <v>-0.31511703209926062</v>
      </c>
      <c r="AB33">
        <f t="shared" si="10"/>
        <v>0.32240101124460108</v>
      </c>
      <c r="AC33">
        <f t="shared" si="11"/>
        <v>0.43005629969852394</v>
      </c>
      <c r="AD33">
        <f t="shared" si="12"/>
        <v>0</v>
      </c>
      <c r="AE33">
        <f t="shared" si="9"/>
        <v>7.283979145340411E-3</v>
      </c>
    </row>
    <row r="34" spans="1:31" x14ac:dyDescent="0.2">
      <c r="A34" t="str">
        <f>DeltaDeltaCT!B34</f>
        <v>LTB</v>
      </c>
      <c r="B34" s="10">
        <f>IF(ISNUMBER(DeltaDeltaCT!C34),POWER(2,-DeltaDeltaCT!C34),0)</f>
        <v>0.48773276555084372</v>
      </c>
      <c r="C34" s="10">
        <f>IF(ISNUMBER(DeltaDeltaCT!D34),POWER(2,-DeltaDeltaCT!D34),0)</f>
        <v>1</v>
      </c>
      <c r="D34" s="10">
        <f>IF(ISNUMBER(DeltaDeltaCT!E34),POWER(2,-DeltaDeltaCT!E34),0)</f>
        <v>1.6391610405413202</v>
      </c>
      <c r="E34" s="10">
        <f>IF(ISNUMBER(DeltaDeltaCT!F34),POWER(2,-DeltaDeltaCT!F34),0)</f>
        <v>2.9116537452428144</v>
      </c>
      <c r="F34" s="10">
        <f>IF(ISNUMBER(DeltaDeltaCT!G34),POWER(2,-DeltaDeltaCT!G34),0)</f>
        <v>5.1264751437370455</v>
      </c>
      <c r="G34" s="10">
        <f>IF(ISNUMBER(DeltaDeltaCT!H34),POWER(2,-DeltaDeltaCT!H34),0)</f>
        <v>2.3738572791568853</v>
      </c>
      <c r="H34" s="10">
        <f>IF(ISNUMBER(DeltaDeltaCT!I34),POWER(2,-DeltaDeltaCT!I34),0)</f>
        <v>1.3896906791626105</v>
      </c>
      <c r="I34">
        <f>IF(ISNUMBER(DeltaDeltaCT!J34),POWER(2,-DeltaDeltaCT!J34),0)</f>
        <v>1.0879354799141212</v>
      </c>
      <c r="J34">
        <f>IF(ISNUMBER(DeltaDeltaCT!K34),POWER(2,-DeltaDeltaCT!K34),0)</f>
        <v>1.5566793458061809</v>
      </c>
      <c r="K34">
        <f>IF(ISNUMBER(DeltaDeltaCT!L34),POWER(2,-DeltaDeltaCT!L34),0)</f>
        <v>9.3180379100297621</v>
      </c>
      <c r="L34">
        <f>IF(ISNUMBER(DeltaDeltaCT!M34),POWER(2,-DeltaDeltaCT!M34),0)</f>
        <v>4.3805165430516757</v>
      </c>
      <c r="M34">
        <f>IF(ISNUMBER(DeltaDeltaCT!N34),POWER(2,-DeltaDeltaCT!N34),0)</f>
        <v>6.2451395077572034</v>
      </c>
      <c r="N34">
        <f>IF(ISNUMBER(DeltaDeltaCT!O34),POWER(2,-DeltaDeltaCT!O34),0)</f>
        <v>4.042039443328834</v>
      </c>
      <c r="O34">
        <f>IF(ISNUMBER(DeltaDeltaCT!P34),POWER(2,-DeltaDeltaCT!P34),0)</f>
        <v>1.3919509751373029</v>
      </c>
      <c r="P34">
        <f>IF(ISNUMBER(DeltaDeltaCT!Q34),POWER(2,-DeltaDeltaCT!Q34),0)</f>
        <v>4.9991291541327207</v>
      </c>
      <c r="R34">
        <f t="shared" si="4"/>
        <v>1.5096368878337445</v>
      </c>
      <c r="S34">
        <f t="shared" si="5"/>
        <v>2.9633410340188475</v>
      </c>
      <c r="T34">
        <f t="shared" si="6"/>
        <v>4.0857923197004347</v>
      </c>
      <c r="U34">
        <f t="shared" si="7"/>
        <v>4.169564770089015</v>
      </c>
      <c r="W34">
        <f t="shared" si="13"/>
        <v>0</v>
      </c>
      <c r="X34">
        <f t="shared" si="14"/>
        <v>0.29290913560039633</v>
      </c>
      <c r="Y34">
        <f t="shared" si="15"/>
        <v>0.43240378849375599</v>
      </c>
      <c r="Z34">
        <f t="shared" si="16"/>
        <v>0.44121822533197946</v>
      </c>
      <c r="AB34">
        <f t="shared" si="10"/>
        <v>-0.43240378849375605</v>
      </c>
      <c r="AC34">
        <f t="shared" si="11"/>
        <v>-0.13949465289335969</v>
      </c>
      <c r="AD34">
        <f t="shared" si="12"/>
        <v>0</v>
      </c>
      <c r="AE34">
        <f t="shared" si="9"/>
        <v>8.8144368382234821E-3</v>
      </c>
    </row>
    <row r="35" spans="1:31" x14ac:dyDescent="0.2">
      <c r="A35" t="str">
        <f>DeltaDeltaCT!B35</f>
        <v>LY96</v>
      </c>
      <c r="B35" s="10">
        <f>IF(ISNUMBER(DeltaDeltaCT!C35),POWER(2,-DeltaDeltaCT!C35),0)</f>
        <v>1.0693875604998897</v>
      </c>
      <c r="C35" s="10">
        <f>IF(ISNUMBER(DeltaDeltaCT!D35),POWER(2,-DeltaDeltaCT!D35),0)</f>
        <v>1</v>
      </c>
      <c r="D35" s="10">
        <f>IF(ISNUMBER(DeltaDeltaCT!E35),POWER(2,-DeltaDeltaCT!E35),0)</f>
        <v>2.8431980558907433</v>
      </c>
      <c r="E35" s="10">
        <f>IF(ISNUMBER(DeltaDeltaCT!F35),POWER(2,-DeltaDeltaCT!F35),0)</f>
        <v>2.8984604501597917</v>
      </c>
      <c r="F35" s="10">
        <f>IF(ISNUMBER(DeltaDeltaCT!G35),POWER(2,-DeltaDeltaCT!G35),0)</f>
        <v>3.384444830886955</v>
      </c>
      <c r="G35" s="10">
        <f>IF(ISNUMBER(DeltaDeltaCT!H35),POWER(2,-DeltaDeltaCT!H35),0)</f>
        <v>2.7147007989550112</v>
      </c>
      <c r="H35" s="10">
        <f>IF(ISNUMBER(DeltaDeltaCT!I35),POWER(2,-DeltaDeltaCT!I35),0)</f>
        <v>0.96316695428089671</v>
      </c>
      <c r="I35">
        <f>IF(ISNUMBER(DeltaDeltaCT!J35),POWER(2,-DeltaDeltaCT!J35),0)</f>
        <v>1.5078020097264482</v>
      </c>
      <c r="J35">
        <f>IF(ISNUMBER(DeltaDeltaCT!K35),POWER(2,-DeltaDeltaCT!K35),0)</f>
        <v>1.5746910460427828</v>
      </c>
      <c r="K35">
        <f>IF(ISNUMBER(DeltaDeltaCT!L35),POWER(2,-DeltaDeltaCT!L35),0)</f>
        <v>0.9910029107637901</v>
      </c>
      <c r="L35">
        <f>IF(ISNUMBER(DeltaDeltaCT!M35),POWER(2,-DeltaDeltaCT!M35),0)</f>
        <v>1.9589858813989147</v>
      </c>
      <c r="M35">
        <f>IF(ISNUMBER(DeltaDeltaCT!N35),POWER(2,-DeltaDeltaCT!N35),0)</f>
        <v>1.1821161533443092</v>
      </c>
      <c r="N35">
        <f>IF(ISNUMBER(DeltaDeltaCT!O35),POWER(2,-DeltaDeltaCT!O35),0)</f>
        <v>1.228872637472527</v>
      </c>
      <c r="O35">
        <f>IF(ISNUMBER(DeltaDeltaCT!P35),POWER(2,-DeltaDeltaCT!P35),0)</f>
        <v>2.3595150931238744</v>
      </c>
      <c r="P35">
        <f>IF(ISNUMBER(DeltaDeltaCT!Q35),POWER(2,-DeltaDeltaCT!Q35),0)</f>
        <v>0.58010413176414288</v>
      </c>
      <c r="R35">
        <f t="shared" si="4"/>
        <v>1.9527615166376062</v>
      </c>
      <c r="S35">
        <f t="shared" si="5"/>
        <v>2.3541041947076207</v>
      </c>
      <c r="T35">
        <f t="shared" si="6"/>
        <v>1.508120461982984</v>
      </c>
      <c r="U35">
        <f t="shared" si="7"/>
        <v>1.3376520039262134</v>
      </c>
      <c r="W35">
        <f t="shared" si="13"/>
        <v>0</v>
      </c>
      <c r="X35">
        <f t="shared" si="14"/>
        <v>8.1176473398536161E-2</v>
      </c>
      <c r="Y35">
        <f t="shared" si="15"/>
        <v>-0.11221317534839005</v>
      </c>
      <c r="Z35">
        <f t="shared" si="16"/>
        <v>-0.16430606328812769</v>
      </c>
      <c r="AB35">
        <f t="shared" si="10"/>
        <v>0.11221317534839004</v>
      </c>
      <c r="AC35">
        <f t="shared" si="11"/>
        <v>0.19338964874692618</v>
      </c>
      <c r="AD35">
        <f t="shared" si="12"/>
        <v>0</v>
      </c>
      <c r="AE35">
        <f t="shared" si="9"/>
        <v>-5.2092887939737653E-2</v>
      </c>
    </row>
    <row r="36" spans="1:31" x14ac:dyDescent="0.2">
      <c r="A36" t="str">
        <f>DeltaDeltaCT!B36</f>
        <v>MYD88</v>
      </c>
      <c r="B36" s="10">
        <f>IF(ISNUMBER(DeltaDeltaCT!C36),POWER(2,-DeltaDeltaCT!C36),0)</f>
        <v>0.88154541464047953</v>
      </c>
      <c r="C36" s="10">
        <f>IF(ISNUMBER(DeltaDeltaCT!D36),POWER(2,-DeltaDeltaCT!D36),0)</f>
        <v>1</v>
      </c>
      <c r="D36" s="10">
        <f>IF(ISNUMBER(DeltaDeltaCT!E36),POWER(2,-DeltaDeltaCT!E36),0)</f>
        <v>0.75588601367346897</v>
      </c>
      <c r="E36" s="10">
        <f>IF(ISNUMBER(DeltaDeltaCT!F36),POWER(2,-DeltaDeltaCT!F36),0)</f>
        <v>0.753466252208988</v>
      </c>
      <c r="F36" s="10">
        <f>IF(ISNUMBER(DeltaDeltaCT!G36),POWER(2,-DeltaDeltaCT!G36),0)</f>
        <v>0.68354688410620612</v>
      </c>
      <c r="G36" s="10">
        <f>IF(ISNUMBER(DeltaDeltaCT!H36),POWER(2,-DeltaDeltaCT!H36),0)</f>
        <v>0.68320393998155748</v>
      </c>
      <c r="H36" s="10">
        <f>IF(ISNUMBER(DeltaDeltaCT!I36),POWER(2,-DeltaDeltaCT!I36),0)</f>
        <v>0.6277938494955676</v>
      </c>
      <c r="I36">
        <f>IF(ISNUMBER(DeltaDeltaCT!J36),POWER(2,-DeltaDeltaCT!J36),0)</f>
        <v>0.68217557220087366</v>
      </c>
      <c r="J36">
        <f>IF(ISNUMBER(DeltaDeltaCT!K36),POWER(2,-DeltaDeltaCT!K36),0)</f>
        <v>0.84681738909867577</v>
      </c>
      <c r="K36">
        <f>IF(ISNUMBER(DeltaDeltaCT!L36),POWER(2,-DeltaDeltaCT!L36),0)</f>
        <v>0.93246417265697312</v>
      </c>
      <c r="L36">
        <f>IF(ISNUMBER(DeltaDeltaCT!M36),POWER(2,-DeltaDeltaCT!M36),0)</f>
        <v>0.79508885355477388</v>
      </c>
      <c r="M36">
        <f>IF(ISNUMBER(DeltaDeltaCT!N36),POWER(2,-DeltaDeltaCT!N36),0)</f>
        <v>0.49947722462228944</v>
      </c>
      <c r="N36">
        <f>IF(ISNUMBER(DeltaDeltaCT!O36),POWER(2,-DeltaDeltaCT!O36),0)</f>
        <v>0.63875403292996935</v>
      </c>
      <c r="O36">
        <f>IF(ISNUMBER(DeltaDeltaCT!P36),POWER(2,-DeltaDeltaCT!P36),0)</f>
        <v>0.7954319406587389</v>
      </c>
      <c r="P36">
        <f>IF(ISNUMBER(DeltaDeltaCT!Q36),POWER(2,-DeltaDeltaCT!Q36),0)</f>
        <v>0.65385416526749207</v>
      </c>
      <c r="R36">
        <f t="shared" si="4"/>
        <v>0.84772442013073412</v>
      </c>
      <c r="S36">
        <f t="shared" si="5"/>
        <v>0.66484822452777703</v>
      </c>
      <c r="T36">
        <f t="shared" si="6"/>
        <v>0.81413649687782408</v>
      </c>
      <c r="U36">
        <f t="shared" si="7"/>
        <v>0.64687934086962251</v>
      </c>
      <c r="W36">
        <f t="shared" si="13"/>
        <v>0</v>
      </c>
      <c r="X36">
        <f t="shared" si="14"/>
        <v>-0.10553218060881225</v>
      </c>
      <c r="Y36">
        <f t="shared" si="15"/>
        <v>-1.7557469780788874E-2</v>
      </c>
      <c r="Z36">
        <f t="shared" si="16"/>
        <v>-0.11743141245166616</v>
      </c>
      <c r="AB36">
        <f t="shared" si="10"/>
        <v>1.7557469780788888E-2</v>
      </c>
      <c r="AC36">
        <f t="shared" si="11"/>
        <v>-8.7974710828023356E-2</v>
      </c>
      <c r="AD36">
        <f t="shared" si="12"/>
        <v>0</v>
      </c>
      <c r="AE36">
        <f t="shared" si="9"/>
        <v>-9.9873942670877291E-2</v>
      </c>
    </row>
    <row r="37" spans="1:31" x14ac:dyDescent="0.2">
      <c r="A37" t="str">
        <f>DeltaDeltaCT!B37</f>
        <v>NFKB1</v>
      </c>
      <c r="B37" s="10">
        <f>IF(ISNUMBER(DeltaDeltaCT!C37),POWER(2,-DeltaDeltaCT!C37),0)</f>
        <v>0.99812250406871494</v>
      </c>
      <c r="C37" s="10">
        <f>IF(ISNUMBER(DeltaDeltaCT!D37),POWER(2,-DeltaDeltaCT!D37),0)</f>
        <v>1</v>
      </c>
      <c r="D37" s="10">
        <f>IF(ISNUMBER(DeltaDeltaCT!E37),POWER(2,-DeltaDeltaCT!E37),0)</f>
        <v>1.1624523660949806</v>
      </c>
      <c r="E37" s="10">
        <f>IF(ISNUMBER(DeltaDeltaCT!F37),POWER(2,-DeltaDeltaCT!F37),0)</f>
        <v>1.2186305390007397</v>
      </c>
      <c r="F37" s="10">
        <f>IF(ISNUMBER(DeltaDeltaCT!G37),POWER(2,-DeltaDeltaCT!G37),0)</f>
        <v>1.1972987678546247</v>
      </c>
      <c r="G37" s="10">
        <f>IF(ISNUMBER(DeltaDeltaCT!H37),POWER(2,-DeltaDeltaCT!H37),0)</f>
        <v>1.3828562557992392</v>
      </c>
      <c r="H37" s="10">
        <f>IF(ISNUMBER(DeltaDeltaCT!I37),POWER(2,-DeltaDeltaCT!I37),0)</f>
        <v>1.3114818119640634</v>
      </c>
      <c r="I37">
        <f>IF(ISNUMBER(DeltaDeltaCT!J37),POWER(2,-DeltaDeltaCT!J37),0)</f>
        <v>1.0142265877648136</v>
      </c>
      <c r="J37">
        <f>IF(ISNUMBER(DeltaDeltaCT!K37),POWER(2,-DeltaDeltaCT!K37),0)</f>
        <v>1.043718603517336</v>
      </c>
      <c r="K37">
        <f>IF(ISNUMBER(DeltaDeltaCT!L37),POWER(2,-DeltaDeltaCT!L37),0)</f>
        <v>1.1358018761796937</v>
      </c>
      <c r="L37">
        <f>IF(ISNUMBER(DeltaDeltaCT!M37),POWER(2,-DeltaDeltaCT!M37),0)</f>
        <v>0.98498796340887429</v>
      </c>
      <c r="M37">
        <f>IF(ISNUMBER(DeltaDeltaCT!N37),POWER(2,-DeltaDeltaCT!N37),0)</f>
        <v>1.1170864201074719</v>
      </c>
      <c r="N37">
        <f>IF(ISNUMBER(DeltaDeltaCT!O37),POWER(2,-DeltaDeltaCT!O37),0)</f>
        <v>0.97019752211086308</v>
      </c>
      <c r="O37">
        <f>IF(ISNUMBER(DeltaDeltaCT!P37),POWER(2,-DeltaDeltaCT!P37),0)</f>
        <v>0.90172310899127461</v>
      </c>
      <c r="P37">
        <f>IF(ISNUMBER(DeltaDeltaCT!Q37),POWER(2,-DeltaDeltaCT!Q37),0)</f>
        <v>1.2113777348671422</v>
      </c>
      <c r="R37">
        <f t="shared" si="4"/>
        <v>1.0948013522911086</v>
      </c>
      <c r="S37">
        <f t="shared" si="5"/>
        <v>1.2972122785393092</v>
      </c>
      <c r="T37">
        <f t="shared" si="6"/>
        <v>1.0446837577176793</v>
      </c>
      <c r="U37">
        <f t="shared" si="7"/>
        <v>1.050096196519188</v>
      </c>
      <c r="W37">
        <f t="shared" si="13"/>
        <v>0</v>
      </c>
      <c r="X37">
        <f t="shared" si="14"/>
        <v>7.367572558400072E-2</v>
      </c>
      <c r="Y37">
        <f t="shared" si="15"/>
        <v>-2.0350482636941222E-2</v>
      </c>
      <c r="Z37">
        <f t="shared" si="16"/>
        <v>-1.8106239721434804E-2</v>
      </c>
      <c r="AB37">
        <f t="shared" si="10"/>
        <v>2.0350482636941249E-2</v>
      </c>
      <c r="AC37">
        <f t="shared" si="11"/>
        <v>9.4026208220941959E-2</v>
      </c>
      <c r="AD37">
        <f t="shared" si="12"/>
        <v>0</v>
      </c>
      <c r="AE37">
        <f t="shared" si="9"/>
        <v>2.2442429155064519E-3</v>
      </c>
    </row>
    <row r="38" spans="1:31" x14ac:dyDescent="0.2">
      <c r="A38" t="str">
        <f>DeltaDeltaCT!B38</f>
        <v>NR3C1</v>
      </c>
      <c r="B38" s="10">
        <f>IF(ISNUMBER(DeltaDeltaCT!C38),POWER(2,-DeltaDeltaCT!C38),0)</f>
        <v>0.72568522395245616</v>
      </c>
      <c r="C38" s="10">
        <f>IF(ISNUMBER(DeltaDeltaCT!D38),POWER(2,-DeltaDeltaCT!D38),0)</f>
        <v>1</v>
      </c>
      <c r="D38" s="10">
        <f>IF(ISNUMBER(DeltaDeltaCT!E38),POWER(2,-DeltaDeltaCT!E38),0)</f>
        <v>0.68640006758396899</v>
      </c>
      <c r="E38" s="10">
        <f>IF(ISNUMBER(DeltaDeltaCT!F38),POWER(2,-DeltaDeltaCT!F38),0)</f>
        <v>0.66877591644357504</v>
      </c>
      <c r="F38" s="10">
        <f>IF(ISNUMBER(DeltaDeltaCT!G38),POWER(2,-DeltaDeltaCT!G38),0)</f>
        <v>0.64665144850340628</v>
      </c>
      <c r="G38" s="10">
        <f>IF(ISNUMBER(DeltaDeltaCT!H38),POWER(2,-DeltaDeltaCT!H38),0)</f>
        <v>0.63811979791425211</v>
      </c>
      <c r="H38" s="10">
        <f>IF(ISNUMBER(DeltaDeltaCT!I38),POWER(2,-DeltaDeltaCT!I38),0)</f>
        <v>0.60572245488726684</v>
      </c>
      <c r="I38">
        <f>IF(ISNUMBER(DeltaDeltaCT!J38),POWER(2,-DeltaDeltaCT!J38),0)</f>
        <v>0.73457718822306839</v>
      </c>
      <c r="J38">
        <f>IF(ISNUMBER(DeltaDeltaCT!K38),POWER(2,-DeltaDeltaCT!K38),0)</f>
        <v>0.76556554152662404</v>
      </c>
      <c r="K38">
        <f>IF(ISNUMBER(DeltaDeltaCT!L38),POWER(2,-DeltaDeltaCT!L38),0)</f>
        <v>0.24779658323487339</v>
      </c>
      <c r="L38">
        <f>IF(ISNUMBER(DeltaDeltaCT!M38),POWER(2,-DeltaDeltaCT!M38),0)</f>
        <v>0.66010663300042105</v>
      </c>
      <c r="M38">
        <f>IF(ISNUMBER(DeltaDeltaCT!N38),POWER(2,-DeltaDeltaCT!N38),0)</f>
        <v>0.54043117325890633</v>
      </c>
      <c r="N38">
        <f>IF(ISNUMBER(DeltaDeltaCT!O38),POWER(2,-DeltaDeltaCT!O38),0)</f>
        <v>0.50649902605884234</v>
      </c>
      <c r="O38">
        <f>IF(ISNUMBER(DeltaDeltaCT!P38),POWER(2,-DeltaDeltaCT!P38),0)</f>
        <v>0.7526757520765287</v>
      </c>
      <c r="P38">
        <f>IF(ISNUMBER(DeltaDeltaCT!Q38),POWER(2,-DeltaDeltaCT!Q38),0)</f>
        <v>0.46663835546015264</v>
      </c>
      <c r="R38">
        <f t="shared" si="4"/>
        <v>0.77021530199499999</v>
      </c>
      <c r="S38">
        <f t="shared" si="5"/>
        <v>0.6301645671016417</v>
      </c>
      <c r="T38">
        <f t="shared" si="6"/>
        <v>0.60201148649624669</v>
      </c>
      <c r="U38">
        <f t="shared" si="7"/>
        <v>0.56656107671360745</v>
      </c>
      <c r="W38">
        <f t="shared" si="13"/>
        <v>0</v>
      </c>
      <c r="X38">
        <f t="shared" si="14"/>
        <v>-8.7158162561983943E-2</v>
      </c>
      <c r="Y38">
        <f t="shared" si="15"/>
        <v>-0.1070073648127815</v>
      </c>
      <c r="Z38">
        <f t="shared" si="16"/>
        <v>-0.13336540780873746</v>
      </c>
      <c r="AB38">
        <f t="shared" si="10"/>
        <v>0.10700736481278152</v>
      </c>
      <c r="AC38">
        <f t="shared" si="11"/>
        <v>1.9849202250797594E-2</v>
      </c>
      <c r="AD38">
        <f t="shared" si="12"/>
        <v>0</v>
      </c>
      <c r="AE38">
        <f t="shared" si="9"/>
        <v>-2.6358042995956003E-2</v>
      </c>
    </row>
    <row r="39" spans="1:31" x14ac:dyDescent="0.2">
      <c r="A39" t="str">
        <f>DeltaDeltaCT!B39</f>
        <v>PTGS2</v>
      </c>
      <c r="B39" s="10">
        <f>IF(ISNUMBER(DeltaDeltaCT!C39),POWER(2,-DeltaDeltaCT!C39),0)</f>
        <v>1.2247614677492156</v>
      </c>
      <c r="C39" s="10">
        <f>IF(ISNUMBER(DeltaDeltaCT!D39),POWER(2,-DeltaDeltaCT!D39),0)</f>
        <v>1</v>
      </c>
      <c r="D39" s="10">
        <f>IF(ISNUMBER(DeltaDeltaCT!E39),POWER(2,-DeltaDeltaCT!E39),0)</f>
        <v>1.2446383460505923</v>
      </c>
      <c r="E39" s="10">
        <f>IF(ISNUMBER(DeltaDeltaCT!F39),POWER(2,-DeltaDeltaCT!F39),0)</f>
        <v>1.3188703965138469</v>
      </c>
      <c r="F39" s="10">
        <f>IF(ISNUMBER(DeltaDeltaCT!G39),POWER(2,-DeltaDeltaCT!G39),0)</f>
        <v>1.5887765122624768</v>
      </c>
      <c r="G39" s="10">
        <f>IF(ISNUMBER(DeltaDeltaCT!H39),POWER(2,-DeltaDeltaCT!H39),0)</f>
        <v>1.5065496298280081</v>
      </c>
      <c r="H39" s="10">
        <f>IF(ISNUMBER(DeltaDeltaCT!I39),POWER(2,-DeltaDeltaCT!I39),0)</f>
        <v>1.2294804544436564</v>
      </c>
      <c r="I39">
        <f>IF(ISNUMBER(DeltaDeltaCT!J39),POWER(2,-DeltaDeltaCT!J39),0)</f>
        <v>0.91295838180011568</v>
      </c>
      <c r="J39">
        <f>IF(ISNUMBER(DeltaDeltaCT!K39),POWER(2,-DeltaDeltaCT!K39),0)</f>
        <v>0.87563637974448616</v>
      </c>
      <c r="K39">
        <f>IF(ISNUMBER(DeltaDeltaCT!L39),POWER(2,-DeltaDeltaCT!L39),0)</f>
        <v>1.041018855679217</v>
      </c>
      <c r="L39">
        <f>IF(ISNUMBER(DeltaDeltaCT!M39),POWER(2,-DeltaDeltaCT!M39),0)</f>
        <v>0.79791722730856895</v>
      </c>
      <c r="M39">
        <f>IF(ISNUMBER(DeltaDeltaCT!N39),POWER(2,-DeltaDeltaCT!N39),0)</f>
        <v>0.83802535536556588</v>
      </c>
      <c r="N39">
        <f>IF(ISNUMBER(DeltaDeltaCT!O39),POWER(2,-DeltaDeltaCT!O39),0)</f>
        <v>0.63438272923066885</v>
      </c>
      <c r="O39">
        <f>IF(ISNUMBER(DeltaDeltaCT!P39),POWER(2,-DeltaDeltaCT!P39),0)</f>
        <v>1.1620244301746279</v>
      </c>
      <c r="P39">
        <f>IF(ISNUMBER(DeltaDeltaCT!Q39),POWER(2,-DeltaDeltaCT!Q39),0)</f>
        <v>1.2534450925772995</v>
      </c>
      <c r="R39">
        <f t="shared" si="4"/>
        <v>1.1970675525784136</v>
      </c>
      <c r="S39">
        <f t="shared" si="5"/>
        <v>1.4416021988447139</v>
      </c>
      <c r="T39">
        <f t="shared" si="6"/>
        <v>0.90688271113309693</v>
      </c>
      <c r="U39">
        <f t="shared" si="7"/>
        <v>0.97196940183704061</v>
      </c>
      <c r="W39">
        <f t="shared" si="13"/>
        <v>0</v>
      </c>
      <c r="X39">
        <f t="shared" si="14"/>
        <v>8.0726776973859771E-2</v>
      </c>
      <c r="Y39">
        <f t="shared" si="15"/>
        <v>-0.12056753652152605</v>
      </c>
      <c r="Z39">
        <f t="shared" si="16"/>
        <v>-9.0466065783437036E-2</v>
      </c>
      <c r="AB39">
        <f t="shared" si="10"/>
        <v>0.12056753652152602</v>
      </c>
      <c r="AC39">
        <f t="shared" si="11"/>
        <v>0.20129431349538582</v>
      </c>
      <c r="AD39">
        <f t="shared" si="12"/>
        <v>0</v>
      </c>
      <c r="AE39">
        <f t="shared" si="9"/>
        <v>3.0101470738089001E-2</v>
      </c>
    </row>
    <row r="40" spans="1:31" x14ac:dyDescent="0.2">
      <c r="A40" t="str">
        <f>DeltaDeltaCT!B40</f>
        <v>RIPK2</v>
      </c>
      <c r="B40" s="10">
        <f>IF(ISNUMBER(DeltaDeltaCT!C40),POWER(2,-DeltaDeltaCT!C40),0)</f>
        <v>0.95435161082657805</v>
      </c>
      <c r="C40" s="10">
        <f>IF(ISNUMBER(DeltaDeltaCT!D40),POWER(2,-DeltaDeltaCT!D40),0)</f>
        <v>1</v>
      </c>
      <c r="D40" s="10">
        <f>IF(ISNUMBER(DeltaDeltaCT!E40),POWER(2,-DeltaDeltaCT!E40),0)</f>
        <v>0.91795007733887724</v>
      </c>
      <c r="E40" s="10">
        <f>IF(ISNUMBER(DeltaDeltaCT!F40),POWER(2,-DeltaDeltaCT!F40),0)</f>
        <v>1.0121168076462745</v>
      </c>
      <c r="F40" s="10">
        <f>IF(ISNUMBER(DeltaDeltaCT!G40),POWER(2,-DeltaDeltaCT!G40),0)</f>
        <v>1.3770741070563361</v>
      </c>
      <c r="G40" s="10">
        <f>IF(ISNUMBER(DeltaDeltaCT!H40),POWER(2,-DeltaDeltaCT!H40),0)</f>
        <v>1.3315284000592138</v>
      </c>
      <c r="H40" s="10">
        <f>IF(ISNUMBER(DeltaDeltaCT!I40),POWER(2,-DeltaDeltaCT!I40),0)</f>
        <v>1.4434086443715328</v>
      </c>
      <c r="I40">
        <f>IF(ISNUMBER(DeltaDeltaCT!J40),POWER(2,-DeltaDeltaCT!J40),0)</f>
        <v>0.94421414446654583</v>
      </c>
      <c r="J40">
        <f>IF(ISNUMBER(DeltaDeltaCT!K40),POWER(2,-DeltaDeltaCT!K40),0)</f>
        <v>1.0458469920497215</v>
      </c>
      <c r="K40">
        <f>IF(ISNUMBER(DeltaDeltaCT!L40),POWER(2,-DeltaDeltaCT!L40),0)</f>
        <v>1.0322004752597613</v>
      </c>
      <c r="L40">
        <f>IF(ISNUMBER(DeltaDeltaCT!M40),POWER(2,-DeltaDeltaCT!M40),0)</f>
        <v>0.90891733876627556</v>
      </c>
      <c r="M40">
        <f>IF(ISNUMBER(DeltaDeltaCT!N40),POWER(2,-DeltaDeltaCT!N40),0)</f>
        <v>1.0395547915782128</v>
      </c>
      <c r="N40">
        <f>IF(ISNUMBER(DeltaDeltaCT!O40),POWER(2,-DeltaDeltaCT!O40),0)</f>
        <v>0.8600249385234493</v>
      </c>
      <c r="O40">
        <f>IF(ISNUMBER(DeltaDeltaCT!P40),POWER(2,-DeltaDeltaCT!P40),0)</f>
        <v>0.84967640041344183</v>
      </c>
      <c r="P40">
        <f>IF(ISNUMBER(DeltaDeltaCT!Q40),POWER(2,-DeltaDeltaCT!Q40),0)</f>
        <v>1.2659827964575028</v>
      </c>
      <c r="R40">
        <f t="shared" si="4"/>
        <v>0.97110462395293251</v>
      </c>
      <c r="S40">
        <f t="shared" si="5"/>
        <v>1.3840037171623607</v>
      </c>
      <c r="T40">
        <f t="shared" si="6"/>
        <v>0.98279473763557612</v>
      </c>
      <c r="U40">
        <f t="shared" si="7"/>
        <v>1.0038097317431518</v>
      </c>
      <c r="W40">
        <f t="shared" si="13"/>
        <v>0</v>
      </c>
      <c r="X40">
        <f t="shared" si="14"/>
        <v>0.15387123451460211</v>
      </c>
      <c r="Y40">
        <f t="shared" si="15"/>
        <v>5.1968003514366859E-3</v>
      </c>
      <c r="Z40">
        <f t="shared" si="16"/>
        <v>1.4385379730848996E-2</v>
      </c>
      <c r="AB40">
        <f t="shared" si="10"/>
        <v>-5.1968003514367535E-3</v>
      </c>
      <c r="AC40">
        <f t="shared" si="11"/>
        <v>0.14867443416316534</v>
      </c>
      <c r="AD40">
        <f t="shared" si="12"/>
        <v>0</v>
      </c>
      <c r="AE40">
        <f t="shared" si="9"/>
        <v>9.1885793794122539E-3</v>
      </c>
    </row>
    <row r="41" spans="1:31" x14ac:dyDescent="0.2">
      <c r="A41" t="str">
        <f>DeltaDeltaCT!B41</f>
        <v>TIRAP</v>
      </c>
      <c r="B41" s="10">
        <f>IF(ISNUMBER(DeltaDeltaCT!C41),POWER(2,-DeltaDeltaCT!C41),0)</f>
        <v>0.80227614183245732</v>
      </c>
      <c r="C41" s="10">
        <f>IF(ISNUMBER(DeltaDeltaCT!D41),POWER(2,-DeltaDeltaCT!D41),0)</f>
        <v>1</v>
      </c>
      <c r="D41" s="10">
        <f>IF(ISNUMBER(DeltaDeltaCT!E41),POWER(2,-DeltaDeltaCT!E41),0)</f>
        <v>1.0072540455780792</v>
      </c>
      <c r="E41" s="10">
        <f>IF(ISNUMBER(DeltaDeltaCT!F41),POWER(2,-DeltaDeltaCT!F41),0)</f>
        <v>0.94578607108405988</v>
      </c>
      <c r="F41" s="10">
        <f>IF(ISNUMBER(DeltaDeltaCT!G41),POWER(2,-DeltaDeltaCT!G41),0)</f>
        <v>0.76276851527320844</v>
      </c>
      <c r="G41" s="10">
        <f>IF(ISNUMBER(DeltaDeltaCT!H41),POWER(2,-DeltaDeltaCT!H41),0)</f>
        <v>0.7305268477941339</v>
      </c>
      <c r="H41" s="10">
        <f>IF(ISNUMBER(DeltaDeltaCT!I41),POWER(2,-DeltaDeltaCT!I41),0)</f>
        <v>0.51957891818094715</v>
      </c>
      <c r="I41">
        <f>IF(ISNUMBER(DeltaDeltaCT!J41),POWER(2,-DeltaDeltaCT!J41),0)</f>
        <v>1.3191988077256469</v>
      </c>
      <c r="J41">
        <f>IF(ISNUMBER(DeltaDeltaCT!K41),POWER(2,-DeltaDeltaCT!K41),0)</f>
        <v>1.4483455044473181</v>
      </c>
      <c r="K41">
        <f>IF(ISNUMBER(DeltaDeltaCT!L41),POWER(2,-DeltaDeltaCT!L41),0)</f>
        <v>1.2842581240365718</v>
      </c>
      <c r="L41">
        <f>IF(ISNUMBER(DeltaDeltaCT!M41),POWER(2,-DeltaDeltaCT!M41),0)</f>
        <v>0.83119391631404549</v>
      </c>
      <c r="M41">
        <f>IF(ISNUMBER(DeltaDeltaCT!N41),POWER(2,-DeltaDeltaCT!N41),0)</f>
        <v>1.0627680781060376</v>
      </c>
      <c r="N41">
        <f>IF(ISNUMBER(DeltaDeltaCT!O41),POWER(2,-DeltaDeltaCT!O41),0)</f>
        <v>1.104308607008275</v>
      </c>
      <c r="O41">
        <f>IF(ISNUMBER(DeltaDeltaCT!P41),POWER(2,-DeltaDeltaCT!P41),0)</f>
        <v>0.99016193935476005</v>
      </c>
      <c r="P41">
        <f>IF(ISNUMBER(DeltaDeltaCT!Q41),POWER(2,-DeltaDeltaCT!Q41),0)</f>
        <v>1.610782607596341</v>
      </c>
      <c r="R41">
        <f t="shared" si="4"/>
        <v>0.93882906462364912</v>
      </c>
      <c r="S41">
        <f t="shared" si="5"/>
        <v>0.67095809374942983</v>
      </c>
      <c r="T41">
        <f t="shared" si="6"/>
        <v>1.2207490881308956</v>
      </c>
      <c r="U41">
        <f t="shared" si="7"/>
        <v>1.1920053080163533</v>
      </c>
      <c r="W41">
        <f t="shared" si="13"/>
        <v>0</v>
      </c>
      <c r="X41">
        <f t="shared" si="14"/>
        <v>-0.14589113004417381</v>
      </c>
      <c r="Y41">
        <f t="shared" si="15"/>
        <v>0.11403988236238315</v>
      </c>
      <c r="Z41">
        <f t="shared" si="16"/>
        <v>0.10369166314118285</v>
      </c>
      <c r="AB41">
        <f t="shared" si="10"/>
        <v>-0.11403988236238315</v>
      </c>
      <c r="AC41">
        <f t="shared" si="11"/>
        <v>-0.25993101240655697</v>
      </c>
      <c r="AD41">
        <f t="shared" si="12"/>
        <v>0</v>
      </c>
      <c r="AE41">
        <f t="shared" si="9"/>
        <v>-1.0348219221200319E-2</v>
      </c>
    </row>
    <row r="42" spans="1:31" x14ac:dyDescent="0.2">
      <c r="A42" t="str">
        <f>DeltaDeltaCT!B42</f>
        <v>TLR2</v>
      </c>
      <c r="B42" s="10">
        <f>IF(ISNUMBER(DeltaDeltaCT!C42),POWER(2,-DeltaDeltaCT!C42),0)</f>
        <v>1.1381761075280541</v>
      </c>
      <c r="C42" s="10">
        <f>IF(ISNUMBER(DeltaDeltaCT!D42),POWER(2,-DeltaDeltaCT!D42),0)</f>
        <v>1</v>
      </c>
      <c r="D42" s="10">
        <f>IF(ISNUMBER(DeltaDeltaCT!E42),POWER(2,-DeltaDeltaCT!E42),0)</f>
        <v>1.0091157028692266</v>
      </c>
      <c r="E42" s="10">
        <f>IF(ISNUMBER(DeltaDeltaCT!F42),POWER(2,-DeltaDeltaCT!F42),0)</f>
        <v>1.3270923787115565</v>
      </c>
      <c r="F42" s="10">
        <f>IF(ISNUMBER(DeltaDeltaCT!G42),POWER(2,-DeltaDeltaCT!G42),0)</f>
        <v>1.4123074617699869</v>
      </c>
      <c r="G42" s="10">
        <f>IF(ISNUMBER(DeltaDeltaCT!H42),POWER(2,-DeltaDeltaCT!H42),0)</f>
        <v>1.1976648115784807</v>
      </c>
      <c r="H42" s="10">
        <f>IF(ISNUMBER(DeltaDeltaCT!I42),POWER(2,-DeltaDeltaCT!I42),0)</f>
        <v>1.3086141720335547</v>
      </c>
      <c r="I42">
        <f>IF(ISNUMBER(DeltaDeltaCT!J42),POWER(2,-DeltaDeltaCT!J42),0)</f>
        <v>1.0473197726249381</v>
      </c>
      <c r="J42">
        <f>IF(ISNUMBER(DeltaDeltaCT!K42),POWER(2,-DeltaDeltaCT!K42),0)</f>
        <v>1.1691571014000441</v>
      </c>
      <c r="K42">
        <f>IF(ISNUMBER(DeltaDeltaCT!L42),POWER(2,-DeltaDeltaCT!L42),0)</f>
        <v>0.52473619061796373</v>
      </c>
      <c r="L42">
        <f>IF(ISNUMBER(DeltaDeltaCT!M42),POWER(2,-DeltaDeltaCT!M42),0)</f>
        <v>1.5315962149950801</v>
      </c>
      <c r="M42">
        <f>IF(ISNUMBER(DeltaDeltaCT!N42),POWER(2,-DeltaDeltaCT!N42),0)</f>
        <v>0.43763735765056316</v>
      </c>
      <c r="N42">
        <f>IF(ISNUMBER(DeltaDeltaCT!O42),POWER(2,-DeltaDeltaCT!O42),0)</f>
        <v>0.70833434449149679</v>
      </c>
      <c r="O42">
        <f>IF(ISNUMBER(DeltaDeltaCT!P42),POWER(2,-DeltaDeltaCT!P42),0)</f>
        <v>0.64470693164763526</v>
      </c>
      <c r="P42">
        <f>IF(ISNUMBER(DeltaDeltaCT!Q42),POWER(2,-DeltaDeltaCT!Q42),0)</f>
        <v>0.59330703728965228</v>
      </c>
      <c r="R42">
        <f t="shared" si="4"/>
        <v>1.1185960472772094</v>
      </c>
      <c r="S42">
        <f t="shared" si="5"/>
        <v>1.3061954817940074</v>
      </c>
      <c r="T42">
        <f t="shared" si="6"/>
        <v>1.0682023199095065</v>
      </c>
      <c r="U42">
        <f t="shared" si="7"/>
        <v>0.59599641776983692</v>
      </c>
      <c r="W42">
        <f t="shared" si="13"/>
        <v>0</v>
      </c>
      <c r="X42">
        <f t="shared" si="14"/>
        <v>6.7334896825664542E-2</v>
      </c>
      <c r="Y42">
        <f t="shared" si="15"/>
        <v>-2.0019763521948029E-2</v>
      </c>
      <c r="Z42">
        <f t="shared" si="16"/>
        <v>-0.27342963092615646</v>
      </c>
      <c r="AB42">
        <f t="shared" si="10"/>
        <v>2.0019763521948005E-2</v>
      </c>
      <c r="AC42">
        <f t="shared" si="11"/>
        <v>8.7354660347612592E-2</v>
      </c>
      <c r="AD42">
        <f t="shared" si="12"/>
        <v>0</v>
      </c>
      <c r="AE42">
        <f t="shared" si="9"/>
        <v>-0.25340986740420846</v>
      </c>
    </row>
    <row r="43" spans="1:31" x14ac:dyDescent="0.2">
      <c r="A43" t="str">
        <f>DeltaDeltaCT!B43</f>
        <v>TLR3</v>
      </c>
      <c r="B43" s="10">
        <f>IF(ISNUMBER(DeltaDeltaCT!C43),POWER(2,-DeltaDeltaCT!C43),0)</f>
        <v>1.256940013600353</v>
      </c>
      <c r="C43" s="10">
        <f>IF(ISNUMBER(DeltaDeltaCT!D43),POWER(2,-DeltaDeltaCT!D43),0)</f>
        <v>1</v>
      </c>
      <c r="D43" s="10">
        <f>IF(ISNUMBER(DeltaDeltaCT!E43),POWER(2,-DeltaDeltaCT!E43),0)</f>
        <v>0.72443020219269416</v>
      </c>
      <c r="E43" s="10">
        <f>IF(ISNUMBER(DeltaDeltaCT!F43),POWER(2,-DeltaDeltaCT!F43),0)</f>
        <v>0.8192693796834386</v>
      </c>
      <c r="F43" s="10">
        <f>IF(ISNUMBER(DeltaDeltaCT!G43),POWER(2,-DeltaDeltaCT!G43),0)</f>
        <v>0.58415664776997067</v>
      </c>
      <c r="G43" s="10">
        <f>IF(ISNUMBER(DeltaDeltaCT!H43),POWER(2,-DeltaDeltaCT!H43),0)</f>
        <v>0.55993691462919737</v>
      </c>
      <c r="H43" s="10">
        <f>IF(ISNUMBER(DeltaDeltaCT!I43),POWER(2,-DeltaDeltaCT!I43),0)</f>
        <v>1.119656969532153</v>
      </c>
      <c r="I43">
        <f>IF(ISNUMBER(DeltaDeltaCT!J43),POWER(2,-DeltaDeltaCT!J43),0)</f>
        <v>1.0953690331074655</v>
      </c>
      <c r="J43">
        <f>IF(ISNUMBER(DeltaDeltaCT!K43),POWER(2,-DeltaDeltaCT!K43),0)</f>
        <v>1.1724096923521325</v>
      </c>
      <c r="K43">
        <f>IF(ISNUMBER(DeltaDeltaCT!L43),POWER(2,-DeltaDeltaCT!L43),0)</f>
        <v>0.45740758668885556</v>
      </c>
      <c r="L43">
        <f>IF(ISNUMBER(DeltaDeltaCT!M43),POWER(2,-DeltaDeltaCT!M43),0)</f>
        <v>0.76787426373741097</v>
      </c>
      <c r="M43">
        <f>IF(ISNUMBER(DeltaDeltaCT!N43),POWER(2,-DeltaDeltaCT!N43),0)</f>
        <v>0.39014594216734022</v>
      </c>
      <c r="N43">
        <f>IF(ISNUMBER(DeltaDeltaCT!O43),POWER(2,-DeltaDeltaCT!O43),0)</f>
        <v>0.84981128085149826</v>
      </c>
      <c r="O43">
        <f>IF(ISNUMBER(DeltaDeltaCT!P43),POWER(2,-DeltaDeltaCT!P43),0)</f>
        <v>1.6292425522688829</v>
      </c>
      <c r="P43">
        <f>IF(ISNUMBER(DeltaDeltaCT!Q43),POWER(2,-DeltaDeltaCT!Q43),0)</f>
        <v>0.6387497825387628</v>
      </c>
      <c r="R43">
        <f t="shared" si="4"/>
        <v>0.95015989886912144</v>
      </c>
      <c r="S43">
        <f t="shared" si="5"/>
        <v>0.75458351064377371</v>
      </c>
      <c r="T43">
        <f t="shared" si="6"/>
        <v>0.87326514397146615</v>
      </c>
      <c r="U43">
        <f t="shared" si="7"/>
        <v>0.87698738945662102</v>
      </c>
      <c r="W43">
        <f t="shared" si="13"/>
        <v>0</v>
      </c>
      <c r="X43">
        <f t="shared" si="14"/>
        <v>-0.10008938658733632</v>
      </c>
      <c r="Y43">
        <f t="shared" si="15"/>
        <v>-3.6650571425321146E-2</v>
      </c>
      <c r="Z43">
        <f t="shared" si="16"/>
        <v>-3.4803348718034428E-2</v>
      </c>
      <c r="AB43">
        <f t="shared" si="10"/>
        <v>3.6650571425321153E-2</v>
      </c>
      <c r="AC43">
        <f t="shared" si="11"/>
        <v>-6.3438815162015161E-2</v>
      </c>
      <c r="AD43">
        <f t="shared" si="12"/>
        <v>0</v>
      </c>
      <c r="AE43">
        <f t="shared" si="9"/>
        <v>1.8472227072867792E-3</v>
      </c>
    </row>
    <row r="44" spans="1:31" x14ac:dyDescent="0.2">
      <c r="A44" t="str">
        <f>DeltaDeltaCT!B44</f>
        <v>TLR4</v>
      </c>
      <c r="B44" s="10">
        <f>IF(ISNUMBER(DeltaDeltaCT!C44),POWER(2,-DeltaDeltaCT!C44),0)</f>
        <v>0.85856055653148766</v>
      </c>
      <c r="C44" s="10">
        <f>IF(ISNUMBER(DeltaDeltaCT!D44),POWER(2,-DeltaDeltaCT!D44),0)</f>
        <v>1</v>
      </c>
      <c r="D44" s="10">
        <f>IF(ISNUMBER(DeltaDeltaCT!E44),POWER(2,-DeltaDeltaCT!E44),0)</f>
        <v>1.0437850183960857</v>
      </c>
      <c r="E44" s="10">
        <f>IF(ISNUMBER(DeltaDeltaCT!F44),POWER(2,-DeltaDeltaCT!F44),0)</f>
        <v>0.89072611633848198</v>
      </c>
      <c r="F44" s="10">
        <f>IF(ISNUMBER(DeltaDeltaCT!G44),POWER(2,-DeltaDeltaCT!G44),0)</f>
        <v>1.0629068729132682</v>
      </c>
      <c r="G44" s="10">
        <f>IF(ISNUMBER(DeltaDeltaCT!H44),POWER(2,-DeltaDeltaCT!H44),0)</f>
        <v>0.6660356012093761</v>
      </c>
      <c r="H44" s="10">
        <f>IF(ISNUMBER(DeltaDeltaCT!I44),POWER(2,-DeltaDeltaCT!I44),0)</f>
        <v>0.68234525118882294</v>
      </c>
      <c r="I44">
        <f>IF(ISNUMBER(DeltaDeltaCT!J44),POWER(2,-DeltaDeltaCT!J44),0)</f>
        <v>0.27406594929068395</v>
      </c>
      <c r="J44">
        <f>IF(ISNUMBER(DeltaDeltaCT!K44),POWER(2,-DeltaDeltaCT!K44),0)</f>
        <v>0.1234233103492768</v>
      </c>
      <c r="K44">
        <f>IF(ISNUMBER(DeltaDeltaCT!L44),POWER(2,-DeltaDeltaCT!L44),0)</f>
        <v>0.34960560017020809</v>
      </c>
      <c r="L44">
        <f>IF(ISNUMBER(DeltaDeltaCT!M44),POWER(2,-DeltaDeltaCT!M44),0)</f>
        <v>0.24024095165323972</v>
      </c>
      <c r="M44">
        <f>IF(ISNUMBER(DeltaDeltaCT!N44),POWER(2,-DeltaDeltaCT!N44),0)</f>
        <v>0.19231774630428161</v>
      </c>
      <c r="N44">
        <f>IF(ISNUMBER(DeltaDeltaCT!O44),POWER(2,-DeltaDeltaCT!O44),0)</f>
        <v>8.0871736502540162E-2</v>
      </c>
      <c r="O44">
        <f>IF(ISNUMBER(DeltaDeltaCT!P44),POWER(2,-DeltaDeltaCT!P44),0)</f>
        <v>0.15590600476106276</v>
      </c>
      <c r="P44">
        <f>IF(ISNUMBER(DeltaDeltaCT!Q44),POWER(2,-DeltaDeltaCT!Q44),0)</f>
        <v>0.49408076616412405</v>
      </c>
      <c r="R44">
        <f t="shared" si="4"/>
        <v>0.94826792281651384</v>
      </c>
      <c r="S44">
        <f t="shared" si="5"/>
        <v>0.80376257510382232</v>
      </c>
      <c r="T44">
        <f t="shared" si="6"/>
        <v>0.24683395286585214</v>
      </c>
      <c r="U44">
        <f t="shared" si="7"/>
        <v>0.23079406343300213</v>
      </c>
      <c r="W44">
        <f t="shared" si="13"/>
        <v>0</v>
      </c>
      <c r="X44">
        <f t="shared" si="14"/>
        <v>-7.180327921989238E-2</v>
      </c>
      <c r="Y44">
        <f t="shared" si="15"/>
        <v>-0.58452616168961524</v>
      </c>
      <c r="Z44">
        <f t="shared" si="16"/>
        <v>-0.61370642632105832</v>
      </c>
      <c r="AB44">
        <f t="shared" si="10"/>
        <v>0.58452616168961535</v>
      </c>
      <c r="AC44">
        <f t="shared" si="11"/>
        <v>0.51272288246972297</v>
      </c>
      <c r="AD44">
        <f t="shared" si="12"/>
        <v>0</v>
      </c>
      <c r="AE44">
        <f t="shared" si="9"/>
        <v>-2.9180264631442999E-2</v>
      </c>
    </row>
    <row r="45" spans="1:31" x14ac:dyDescent="0.2">
      <c r="A45" t="str">
        <f>DeltaDeltaCT!B45</f>
        <v>TLR6</v>
      </c>
      <c r="B45" s="10">
        <f>IF(ISNUMBER(DeltaDeltaCT!C45),POWER(2,-DeltaDeltaCT!C45),0)</f>
        <v>1.9588769836094309</v>
      </c>
      <c r="C45" s="10">
        <f>IF(ISNUMBER(DeltaDeltaCT!D45),POWER(2,-DeltaDeltaCT!D45),0)</f>
        <v>1</v>
      </c>
      <c r="D45" s="10">
        <f>IF(ISNUMBER(DeltaDeltaCT!E45),POWER(2,-DeltaDeltaCT!E45),0)</f>
        <v>1.4134899249617612</v>
      </c>
      <c r="E45" s="10">
        <f>IF(ISNUMBER(DeltaDeltaCT!F45),POWER(2,-DeltaDeltaCT!F45),0)</f>
        <v>1.7271648642536086</v>
      </c>
      <c r="F45" s="10">
        <f>IF(ISNUMBER(DeltaDeltaCT!G45),POWER(2,-DeltaDeltaCT!G45),0)</f>
        <v>1.8355891700401901</v>
      </c>
      <c r="G45" s="10">
        <f>IF(ISNUMBER(DeltaDeltaCT!H45),POWER(2,-DeltaDeltaCT!H45),0)</f>
        <v>1.8301199386517382</v>
      </c>
      <c r="H45" s="10">
        <f>IF(ISNUMBER(DeltaDeltaCT!I45),POWER(2,-DeltaDeltaCT!I45),0)</f>
        <v>1.3196851747145808</v>
      </c>
      <c r="I45">
        <f>IF(ISNUMBER(DeltaDeltaCT!J45),POWER(2,-DeltaDeltaCT!J45),0)</f>
        <v>4.8486059179264274</v>
      </c>
      <c r="J45">
        <f>IF(ISNUMBER(DeltaDeltaCT!K45),POWER(2,-DeltaDeltaCT!K45),0)</f>
        <v>3.4178872361061785</v>
      </c>
      <c r="K45">
        <f>IF(ISNUMBER(DeltaDeltaCT!L45),POWER(2,-DeltaDeltaCT!L45),0)</f>
        <v>1.3354622542943104</v>
      </c>
      <c r="L45">
        <f>IF(ISNUMBER(DeltaDeltaCT!M45),POWER(2,-DeltaDeltaCT!M45),0)</f>
        <v>3.4762455674568993</v>
      </c>
      <c r="M45">
        <f>IF(ISNUMBER(DeltaDeltaCT!N45),POWER(2,-DeltaDeltaCT!N45),0)</f>
        <v>3.1738078795416276</v>
      </c>
      <c r="N45">
        <f>IF(ISNUMBER(DeltaDeltaCT!O45),POWER(2,-DeltaDeltaCT!O45),0)</f>
        <v>3.7392538084729758</v>
      </c>
      <c r="O45">
        <f>IF(ISNUMBER(DeltaDeltaCT!P45),POWER(2,-DeltaDeltaCT!P45),0)</f>
        <v>3.7313052791252947</v>
      </c>
      <c r="P45">
        <f>IF(ISNUMBER(DeltaDeltaCT!Q45),POWER(2,-DeltaDeltaCT!Q45),0)</f>
        <v>1.9731406522636397</v>
      </c>
      <c r="R45">
        <f t="shared" si="4"/>
        <v>1.5248829432062001</v>
      </c>
      <c r="S45">
        <f t="shared" si="5"/>
        <v>1.6617980944688362</v>
      </c>
      <c r="T45">
        <f t="shared" si="6"/>
        <v>3.2695502439459538</v>
      </c>
      <c r="U45">
        <f t="shared" si="7"/>
        <v>3.1543769048508845</v>
      </c>
      <c r="W45">
        <f t="shared" si="13"/>
        <v>0</v>
      </c>
      <c r="X45">
        <f t="shared" si="14"/>
        <v>3.7341750054215216E-2</v>
      </c>
      <c r="Y45">
        <f t="shared" si="15"/>
        <v>0.3312515090681018</v>
      </c>
      <c r="Z45">
        <f t="shared" si="16"/>
        <v>0.31567707775043868</v>
      </c>
      <c r="AB45">
        <f t="shared" si="10"/>
        <v>-0.3312515090681018</v>
      </c>
      <c r="AC45">
        <f t="shared" si="11"/>
        <v>-0.2939097590138865</v>
      </c>
      <c r="AD45">
        <f t="shared" si="12"/>
        <v>0</v>
      </c>
      <c r="AE45">
        <f t="shared" si="9"/>
        <v>-1.5574431317663126E-2</v>
      </c>
    </row>
    <row r="46" spans="1:31" x14ac:dyDescent="0.2">
      <c r="A46" t="str">
        <f>DeltaDeltaCT!B46</f>
        <v>TNF</v>
      </c>
      <c r="B46" s="10">
        <f>IF(ISNUMBER(DeltaDeltaCT!C46),POWER(2,-DeltaDeltaCT!C46),0)</f>
        <v>1.3547736197913807</v>
      </c>
      <c r="C46" s="10">
        <f>IF(ISNUMBER(DeltaDeltaCT!D46),POWER(2,-DeltaDeltaCT!D46),0)</f>
        <v>1</v>
      </c>
      <c r="D46" s="10">
        <f>IF(ISNUMBER(DeltaDeltaCT!E46),POWER(2,-DeltaDeltaCT!E46),0)</f>
        <v>1.976581715445568</v>
      </c>
      <c r="E46" s="10">
        <f>IF(ISNUMBER(DeltaDeltaCT!F46),POWER(2,-DeltaDeltaCT!F46),0)</f>
        <v>2.3384535954018308</v>
      </c>
      <c r="F46" s="10">
        <f>IF(ISNUMBER(DeltaDeltaCT!G46),POWER(2,-DeltaDeltaCT!G46),0)</f>
        <v>4.3945492640996813</v>
      </c>
      <c r="G46" s="10">
        <f>IF(ISNUMBER(DeltaDeltaCT!H46),POWER(2,-DeltaDeltaCT!H46),0)</f>
        <v>3.6201392696325292</v>
      </c>
      <c r="H46" s="10">
        <f>IF(ISNUMBER(DeltaDeltaCT!I46),POWER(2,-DeltaDeltaCT!I46),0)</f>
        <v>3.3119704479148306</v>
      </c>
      <c r="I46">
        <f>IF(ISNUMBER(DeltaDeltaCT!J46),POWER(2,-DeltaDeltaCT!J46),0)</f>
        <v>2.9299925573989549</v>
      </c>
      <c r="J46">
        <f>IF(ISNUMBER(DeltaDeltaCT!K46),POWER(2,-DeltaDeltaCT!K46),0)</f>
        <v>2.5949537039876041</v>
      </c>
      <c r="K46">
        <f>IF(ISNUMBER(DeltaDeltaCT!L46),POWER(2,-DeltaDeltaCT!L46),0)</f>
        <v>5.4635217398513136</v>
      </c>
      <c r="L46">
        <f>IF(ISNUMBER(DeltaDeltaCT!M46),POWER(2,-DeltaDeltaCT!M46),0)</f>
        <v>2.406202397862431</v>
      </c>
      <c r="M46">
        <f>IF(ISNUMBER(DeltaDeltaCT!N46),POWER(2,-DeltaDeltaCT!N46),0)</f>
        <v>4.1605140766389219</v>
      </c>
      <c r="N46">
        <f>IF(ISNUMBER(DeltaDeltaCT!O46),POWER(2,-DeltaDeltaCT!O46),0)</f>
        <v>3.5577136574971</v>
      </c>
      <c r="O46">
        <f>IF(ISNUMBER(DeltaDeltaCT!P46),POWER(2,-DeltaDeltaCT!P46),0)</f>
        <v>2.6501121236827325</v>
      </c>
      <c r="P46">
        <f>IF(ISNUMBER(DeltaDeltaCT!Q46),POWER(2,-DeltaDeltaCT!Q46),0)</f>
        <v>6.271092500822367</v>
      </c>
      <c r="R46">
        <f t="shared" si="4"/>
        <v>1.667452232659695</v>
      </c>
      <c r="S46">
        <f t="shared" si="5"/>
        <v>3.7755529938823469</v>
      </c>
      <c r="T46">
        <f t="shared" si="6"/>
        <v>3.3486675997750761</v>
      </c>
      <c r="U46">
        <f t="shared" si="7"/>
        <v>4.1598580896602799</v>
      </c>
      <c r="W46">
        <f t="shared" si="13"/>
        <v>0</v>
      </c>
      <c r="X46">
        <f t="shared" si="14"/>
        <v>0.35492716885411496</v>
      </c>
      <c r="Y46">
        <f t="shared" si="15"/>
        <v>0.30281863854490115</v>
      </c>
      <c r="Z46">
        <f t="shared" si="16"/>
        <v>0.39702511368384291</v>
      </c>
      <c r="AB46">
        <f t="shared" si="10"/>
        <v>-0.3028186385449011</v>
      </c>
      <c r="AC46">
        <f t="shared" si="11"/>
        <v>5.2108530309213898E-2</v>
      </c>
      <c r="AD46">
        <f t="shared" si="12"/>
        <v>0</v>
      </c>
      <c r="AE46">
        <f t="shared" si="9"/>
        <v>9.4206475138941773E-2</v>
      </c>
    </row>
    <row r="47" spans="1:31" x14ac:dyDescent="0.2">
      <c r="A47" t="str">
        <f>DeltaDeltaCT!B47</f>
        <v>TOLLIP</v>
      </c>
      <c r="B47" s="10">
        <f>IF(ISNUMBER(DeltaDeltaCT!C47),POWER(2,-DeltaDeltaCT!C47),0)</f>
        <v>0.92559167906686823</v>
      </c>
      <c r="C47" s="10">
        <f>IF(ISNUMBER(DeltaDeltaCT!D47),POWER(2,-DeltaDeltaCT!D47),0)</f>
        <v>1</v>
      </c>
      <c r="D47" s="10">
        <f>IF(ISNUMBER(DeltaDeltaCT!E47),POWER(2,-DeltaDeltaCT!E47),0)</f>
        <v>2.2746673825813537</v>
      </c>
      <c r="E47" s="10">
        <f>IF(ISNUMBER(DeltaDeltaCT!F47),POWER(2,-DeltaDeltaCT!F47),0)</f>
        <v>1.7749062205679418</v>
      </c>
      <c r="F47" s="10">
        <f>IF(ISNUMBER(DeltaDeltaCT!G47),POWER(2,-DeltaDeltaCT!G47),0)</f>
        <v>1.7590472064083795</v>
      </c>
      <c r="G47" s="10">
        <f>IF(ISNUMBER(DeltaDeltaCT!H47),POWER(2,-DeltaDeltaCT!H47),0)</f>
        <v>1.5883602920388291</v>
      </c>
      <c r="H47" s="10">
        <f>IF(ISNUMBER(DeltaDeltaCT!I47),POWER(2,-DeltaDeltaCT!I47),0)</f>
        <v>1.3669948426450735</v>
      </c>
      <c r="I47">
        <f>IF(ISNUMBER(DeltaDeltaCT!J47),POWER(2,-DeltaDeltaCT!J47),0)</f>
        <v>1.3464157890778359</v>
      </c>
      <c r="J47">
        <f>IF(ISNUMBER(DeltaDeltaCT!K47),POWER(2,-DeltaDeltaCT!K47),0)</f>
        <v>1.5100117753542648</v>
      </c>
      <c r="K47">
        <f>IF(ISNUMBER(DeltaDeltaCT!L47),POWER(2,-DeltaDeltaCT!L47),0)</f>
        <v>1.861434949456293</v>
      </c>
      <c r="L47">
        <f>IF(ISNUMBER(DeltaDeltaCT!M47),POWER(2,-DeltaDeltaCT!M47),0)</f>
        <v>1.6807463307331456</v>
      </c>
      <c r="M47">
        <f>IF(ISNUMBER(DeltaDeltaCT!N47),POWER(2,-DeltaDeltaCT!N47),0)</f>
        <v>1.5130763626454271</v>
      </c>
      <c r="N47">
        <f>IF(ISNUMBER(DeltaDeltaCT!O47),POWER(2,-DeltaDeltaCT!O47),0)</f>
        <v>1.280435339191079</v>
      </c>
      <c r="O47">
        <f>IF(ISNUMBER(DeltaDeltaCT!P47),POWER(2,-DeltaDeltaCT!P47),0)</f>
        <v>0.89014199652320636</v>
      </c>
      <c r="P47">
        <f>IF(ISNUMBER(DeltaDeltaCT!Q47),POWER(2,-DeltaDeltaCT!Q47),0)</f>
        <v>1.6782234282186197</v>
      </c>
      <c r="R47">
        <f t="shared" si="4"/>
        <v>1.493791320554041</v>
      </c>
      <c r="S47">
        <f t="shared" si="5"/>
        <v>1.5714674470307608</v>
      </c>
      <c r="T47">
        <f t="shared" si="6"/>
        <v>1.5996522111553848</v>
      </c>
      <c r="U47">
        <f t="shared" si="7"/>
        <v>1.3404692816445829</v>
      </c>
      <c r="W47">
        <f t="shared" si="13"/>
        <v>0</v>
      </c>
      <c r="X47">
        <f t="shared" si="14"/>
        <v>2.2015457322374414E-2</v>
      </c>
      <c r="Y47">
        <f t="shared" si="15"/>
        <v>2.9735638951039024E-2</v>
      </c>
      <c r="Z47">
        <f t="shared" si="16"/>
        <v>-4.7033065620081103E-2</v>
      </c>
      <c r="AB47">
        <f t="shared" si="10"/>
        <v>-2.9735638951038978E-2</v>
      </c>
      <c r="AC47">
        <f t="shared" si="11"/>
        <v>-7.7201816286645584E-3</v>
      </c>
      <c r="AD47">
        <f t="shared" si="12"/>
        <v>0</v>
      </c>
      <c r="AE47">
        <f t="shared" si="9"/>
        <v>-7.6768704571120075E-2</v>
      </c>
    </row>
  </sheetData>
  <phoneticPr fontId="2" type="noConversion"/>
  <conditionalFormatting sqref="W2:Z47">
    <cfRule type="dataBar" priority="131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{6E081721-97B3-9C40-AFF6-D84B50764863}</x14:id>
        </ext>
      </extLst>
    </cfRule>
  </conditionalFormatting>
  <conditionalFormatting sqref="AB2:AE47">
    <cfRule type="dataBar" priority="132">
      <dataBar>
        <cfvo type="min"/>
        <cfvo type="max"/>
        <color rgb="FF00B050"/>
      </dataBar>
      <extLst>
        <ext xmlns:x14="http://schemas.microsoft.com/office/spreadsheetml/2009/9/main" uri="{B025F937-C7B1-47D3-B67F-A62EFF666E3E}">
          <x14:id>{79221B5F-3080-B54A-AF02-C733D4101756}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081721-97B3-9C40-AFF6-D84B50764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W2:Z47</xm:sqref>
        </x14:conditionalFormatting>
        <x14:conditionalFormatting xmlns:xm="http://schemas.microsoft.com/office/excel/2006/main">
          <x14:cfRule type="dataBar" id="{79221B5F-3080-B54A-AF02-C733D41017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AB2:AE47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2142-45D6-4DFE-BFFC-621D00E0CF7F}">
  <dimension ref="A1:H19"/>
  <sheetViews>
    <sheetView workbookViewId="0">
      <selection activeCell="M10" sqref="M10"/>
    </sheetView>
  </sheetViews>
  <sheetFormatPr defaultRowHeight="14.25" x14ac:dyDescent="0.2"/>
  <sheetData>
    <row r="1" spans="1:8" x14ac:dyDescent="0.2">
      <c r="B1" t="s">
        <v>128</v>
      </c>
      <c r="C1" t="s">
        <v>129</v>
      </c>
      <c r="D1" t="s">
        <v>130</v>
      </c>
      <c r="E1" t="s">
        <v>131</v>
      </c>
    </row>
    <row r="2" spans="1:8" x14ac:dyDescent="0.2">
      <c r="A2" t="s">
        <v>63</v>
      </c>
      <c r="B2" s="10">
        <v>0.8163064715911309</v>
      </c>
      <c r="C2" s="10">
        <v>1.0678812306897294</v>
      </c>
      <c r="D2">
        <v>0.87241047646291792</v>
      </c>
      <c r="E2">
        <v>1.3200456299393797</v>
      </c>
    </row>
    <row r="3" spans="1:8" x14ac:dyDescent="0.2">
      <c r="B3" s="10">
        <v>1</v>
      </c>
      <c r="C3" s="10">
        <v>1.0931589573429641</v>
      </c>
      <c r="D3">
        <v>0.8387854842791107</v>
      </c>
      <c r="E3">
        <v>0.92300438055921286</v>
      </c>
      <c r="H3" s="10"/>
    </row>
    <row r="4" spans="1:8" x14ac:dyDescent="0.2">
      <c r="B4" s="10">
        <v>0.88301117425690823</v>
      </c>
      <c r="C4" s="10">
        <v>0.78004312971917</v>
      </c>
      <c r="D4">
        <v>1.2326534027129776</v>
      </c>
      <c r="E4">
        <v>1.157127950008517</v>
      </c>
      <c r="G4" s="10"/>
      <c r="H4" s="10"/>
    </row>
    <row r="5" spans="1:8" x14ac:dyDescent="0.2">
      <c r="B5" s="10">
        <v>0.90191088660017682</v>
      </c>
      <c r="C5" s="10"/>
      <c r="D5">
        <v>0.77448757534860102</v>
      </c>
      <c r="E5">
        <v>1.0446964430613046</v>
      </c>
      <c r="F5" s="10"/>
      <c r="G5" s="10"/>
      <c r="H5" s="10"/>
    </row>
    <row r="6" spans="1:8" x14ac:dyDescent="0.2">
      <c r="B6" s="10">
        <f>AVERAGE(B2:B5)</f>
        <v>0.90030713311205401</v>
      </c>
      <c r="C6" s="10">
        <f t="shared" ref="C6:E6" si="0">AVERAGE(C2:C5)</f>
        <v>0.98036110591728776</v>
      </c>
      <c r="D6" s="10">
        <f t="shared" si="0"/>
        <v>0.92958423470090179</v>
      </c>
      <c r="E6" s="10">
        <f t="shared" si="0"/>
        <v>1.1112186008921037</v>
      </c>
      <c r="F6" s="10"/>
      <c r="G6" s="10"/>
      <c r="H6" s="10"/>
    </row>
    <row r="7" spans="1:8" x14ac:dyDescent="0.2">
      <c r="B7" s="10"/>
      <c r="C7" s="10"/>
      <c r="D7" s="10"/>
      <c r="E7" s="10"/>
      <c r="F7" s="10"/>
      <c r="G7" s="10"/>
      <c r="H7" s="10"/>
    </row>
    <row r="8" spans="1:8" x14ac:dyDescent="0.2">
      <c r="B8" s="10"/>
      <c r="C8" s="10"/>
      <c r="D8" s="10"/>
      <c r="E8" s="10"/>
      <c r="F8" s="10"/>
      <c r="G8" s="10"/>
      <c r="H8" s="10"/>
    </row>
    <row r="9" spans="1:8" x14ac:dyDescent="0.2">
      <c r="A9" t="s">
        <v>71</v>
      </c>
      <c r="B9" s="10">
        <v>0.94715195097074456</v>
      </c>
      <c r="C9" s="10">
        <v>1.6546673379094488</v>
      </c>
      <c r="D9">
        <v>3.061258766015436</v>
      </c>
      <c r="E9">
        <v>3.4326001184756212</v>
      </c>
    </row>
    <row r="10" spans="1:8" x14ac:dyDescent="0.2">
      <c r="B10" s="10">
        <v>1</v>
      </c>
      <c r="C10" s="10">
        <v>1.7276454789446993</v>
      </c>
      <c r="D10">
        <v>2.7341791975822702</v>
      </c>
      <c r="E10">
        <v>2.0822588149905839</v>
      </c>
      <c r="H10" s="10"/>
    </row>
    <row r="11" spans="1:8" x14ac:dyDescent="0.2">
      <c r="B11" s="10">
        <v>1.0256785088639315</v>
      </c>
      <c r="C11" s="10">
        <v>0.75779304289280203</v>
      </c>
      <c r="D11">
        <v>8.3148382569908001</v>
      </c>
      <c r="E11">
        <v>3.5625873806179054</v>
      </c>
      <c r="G11" s="10"/>
      <c r="H11" s="10"/>
    </row>
    <row r="12" spans="1:8" x14ac:dyDescent="0.2">
      <c r="B12" s="10">
        <v>1.1509680612440469</v>
      </c>
      <c r="C12" s="10"/>
      <c r="D12">
        <v>3.5525476491731105</v>
      </c>
      <c r="E12">
        <v>7.2784830425144493</v>
      </c>
      <c r="F12" s="10"/>
      <c r="G12" s="10"/>
      <c r="H12" s="10"/>
    </row>
    <row r="13" spans="1:8" x14ac:dyDescent="0.2">
      <c r="B13" s="10">
        <f>AVERAGE(B9:B12)</f>
        <v>1.0309496302696808</v>
      </c>
      <c r="C13" s="10">
        <f t="shared" ref="C13" si="1">AVERAGE(C9:C12)</f>
        <v>1.3800352865823167</v>
      </c>
      <c r="D13" s="10">
        <f t="shared" ref="D13" si="2">AVERAGE(D9:D12)</f>
        <v>4.4157059674404042</v>
      </c>
      <c r="E13" s="10">
        <f t="shared" ref="E13" si="3">AVERAGE(E9:E12)</f>
        <v>4.0889823391496396</v>
      </c>
      <c r="F13" s="10"/>
      <c r="G13" s="10"/>
      <c r="H13" s="10"/>
    </row>
    <row r="14" spans="1:8" x14ac:dyDescent="0.2">
      <c r="B14" s="10"/>
      <c r="C14" s="10"/>
      <c r="D14" s="10"/>
      <c r="E14" s="10"/>
      <c r="F14" s="10"/>
      <c r="G14" s="10"/>
      <c r="H14" s="10"/>
    </row>
    <row r="15" spans="1:8" ht="15" customHeight="1" x14ac:dyDescent="0.2">
      <c r="A15" t="s">
        <v>73</v>
      </c>
      <c r="B15" s="10">
        <v>1.1197004312516694</v>
      </c>
      <c r="C15" s="10">
        <v>3.7594124395710966</v>
      </c>
      <c r="D15">
        <v>0.7223310038026135</v>
      </c>
      <c r="E15">
        <v>1.288564540980788</v>
      </c>
    </row>
    <row r="16" spans="1:8" x14ac:dyDescent="0.2">
      <c r="B16" s="10">
        <v>1</v>
      </c>
      <c r="C16" s="10">
        <v>3.160925866559416</v>
      </c>
      <c r="D16">
        <v>0.73172162428288245</v>
      </c>
      <c r="E16">
        <v>0.98542597124873366</v>
      </c>
    </row>
    <row r="17" spans="2:5" x14ac:dyDescent="0.2">
      <c r="B17" s="10">
        <v>1.6511836609917308</v>
      </c>
      <c r="C17" s="10">
        <v>1.7764213307702272</v>
      </c>
      <c r="D17">
        <v>1.7106506951206375</v>
      </c>
      <c r="E17">
        <v>1.1543321437000365</v>
      </c>
    </row>
    <row r="18" spans="2:5" x14ac:dyDescent="0.2">
      <c r="B18" s="10">
        <v>1.8346232142625338</v>
      </c>
      <c r="D18">
        <v>0.98022238597513667</v>
      </c>
      <c r="E18">
        <v>1.9473265068623771</v>
      </c>
    </row>
    <row r="19" spans="2:5" x14ac:dyDescent="0.2">
      <c r="B19" s="10">
        <f>AVERAGE(B15:B18)</f>
        <v>1.4013768266264834</v>
      </c>
      <c r="C19" s="10">
        <f t="shared" ref="C19" si="4">AVERAGE(C15:C18)</f>
        <v>2.8989198789669133</v>
      </c>
      <c r="D19" s="10">
        <f t="shared" ref="D19" si="5">AVERAGE(D15:D18)</f>
        <v>1.0362314272953175</v>
      </c>
      <c r="E19" s="10">
        <f t="shared" ref="E19" si="6">AVERAGE(E15:E18)</f>
        <v>1.3439122906979837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717A5-E873-034C-8662-5EDD2F833199}">
  <dimension ref="A1:P47"/>
  <sheetViews>
    <sheetView topLeftCell="A22" zoomScale="115" zoomScaleNormal="115" workbookViewId="0">
      <selection activeCell="A48" sqref="A48:XFD48"/>
    </sheetView>
  </sheetViews>
  <sheetFormatPr defaultColWidth="11" defaultRowHeight="14.25" x14ac:dyDescent="0.2"/>
  <cols>
    <col min="1" max="1" width="16.5" bestFit="1" customWidth="1"/>
    <col min="2" max="5" width="11" style="10"/>
  </cols>
  <sheetData>
    <row r="1" spans="1:16" x14ac:dyDescent="0.2">
      <c r="B1" s="10" t="str">
        <f>Expression!B1</f>
        <v>Filtered Air Male</v>
      </c>
      <c r="C1" s="10" t="str">
        <f>Expression!C1</f>
        <v>Filtered Air Male</v>
      </c>
      <c r="D1" s="10" t="str">
        <f>Expression!D1</f>
        <v>Filtered Air Male</v>
      </c>
      <c r="E1" s="10" t="str">
        <f>Expression!E1</f>
        <v>Filtered Air Male</v>
      </c>
      <c r="F1" t="str">
        <f>Expression!F1</f>
        <v>Ozone Male</v>
      </c>
      <c r="G1" t="str">
        <f>Expression!G1</f>
        <v>Ozone Male</v>
      </c>
      <c r="H1" t="str">
        <f>Expression!H1</f>
        <v>Ozone Male</v>
      </c>
      <c r="I1" t="str">
        <f>Expression!I1</f>
        <v>Filtered Air Female</v>
      </c>
      <c r="J1" t="str">
        <f>Expression!J1</f>
        <v>Filtered Air Female</v>
      </c>
      <c r="K1" t="str">
        <f>Expression!K1</f>
        <v>Filtered Air Female</v>
      </c>
      <c r="L1" t="str">
        <f>Expression!L1</f>
        <v>Filtered Air Female</v>
      </c>
      <c r="M1" t="str">
        <f>Expression!M1</f>
        <v>Ozone Female</v>
      </c>
      <c r="N1" t="str">
        <f>Expression!N1</f>
        <v>Ozone Female</v>
      </c>
      <c r="O1" t="str">
        <f>Expression!O1</f>
        <v>Ozone Female</v>
      </c>
      <c r="P1" t="str">
        <f>Expression!P1</f>
        <v>Ozone Female</v>
      </c>
    </row>
    <row r="2" spans="1:16" x14ac:dyDescent="0.2">
      <c r="A2" t="str">
        <f>Expression!A2</f>
        <v>BCL6</v>
      </c>
      <c r="B2" s="10">
        <f>LOG(Expression!B2)</f>
        <v>2.9754647655415769E-2</v>
      </c>
      <c r="C2" s="10">
        <f>LOG(Expression!C2)</f>
        <v>0</v>
      </c>
      <c r="D2" s="10">
        <f>LOG(Expression!D2)</f>
        <v>0.17790499466546614</v>
      </c>
      <c r="E2" s="10">
        <f>LOG(Expression!E2)</f>
        <v>0.19038064098176755</v>
      </c>
      <c r="F2">
        <f>LOG(Expression!F2)</f>
        <v>4.4518784204753047E-2</v>
      </c>
      <c r="G2">
        <f>LOG(Expression!G2)</f>
        <v>4.4938118988714131E-2</v>
      </c>
      <c r="H2">
        <f>LOG(Expression!H2)</f>
        <v>-0.15452688479020332</v>
      </c>
      <c r="I2">
        <f>LOG(Expression!I2)</f>
        <v>9.3802451798873809E-2</v>
      </c>
      <c r="J2">
        <f>LOG(Expression!J2)</f>
        <v>7.4212262565050549E-2</v>
      </c>
      <c r="K2">
        <f>LOG(Expression!K2)</f>
        <v>6.3268136454688984E-2</v>
      </c>
      <c r="L2">
        <f>LOG(Expression!L2)</f>
        <v>0.11745257237821997</v>
      </c>
      <c r="M2">
        <f>LOG(Expression!M2)</f>
        <v>-5.2404264941171452E-2</v>
      </c>
      <c r="N2">
        <f>LOG(Expression!N2)</f>
        <v>-3.092499207255851E-2</v>
      </c>
      <c r="O2">
        <f>LOG(Expression!O2)</f>
        <v>-9.5431505723409665E-2</v>
      </c>
      <c r="P2">
        <f>LOG(Expression!P2)</f>
        <v>-0.12453526632220156</v>
      </c>
    </row>
    <row r="3" spans="1:16" x14ac:dyDescent="0.2">
      <c r="A3" t="str">
        <f>Expression!A3</f>
        <v>C3</v>
      </c>
      <c r="B3" s="10">
        <f>LOG(Expression!B3)</f>
        <v>4.797238093300802E-2</v>
      </c>
      <c r="C3" s="10">
        <f>LOG(Expression!C3)</f>
        <v>0</v>
      </c>
      <c r="D3" s="10">
        <f>LOG(Expression!D3)</f>
        <v>-0.2085329303383045</v>
      </c>
      <c r="E3" s="10">
        <f>LOG(Expression!E3)</f>
        <v>-0.23386213602746447</v>
      </c>
      <c r="F3">
        <f>LOG(Expression!F3)</f>
        <v>-0.24741649323022938</v>
      </c>
      <c r="G3">
        <f>LOG(Expression!G3)</f>
        <v>-0.32865937155000952</v>
      </c>
      <c r="H3">
        <f>LOG(Expression!H3)</f>
        <v>0.1090582907431296</v>
      </c>
      <c r="I3">
        <f>LOG(Expression!I3)</f>
        <v>-3.630602365705185E-2</v>
      </c>
      <c r="J3">
        <f>LOG(Expression!J3)</f>
        <v>-0.12454610340204601</v>
      </c>
      <c r="K3">
        <f>LOG(Expression!K3)</f>
        <v>0.44559037935774076</v>
      </c>
      <c r="L3">
        <f>LOG(Expression!L3)</f>
        <v>-1.1416863615552849E-2</v>
      </c>
      <c r="M3">
        <f>LOG(Expression!M3)</f>
        <v>-0.21619980309187098</v>
      </c>
      <c r="N3">
        <f>LOG(Expression!N3)</f>
        <v>-0.18782152478262962</v>
      </c>
      <c r="O3">
        <f>LOG(Expression!O3)</f>
        <v>-0.46621556992265745</v>
      </c>
      <c r="P3">
        <f>LOG(Expression!P3)</f>
        <v>0.15551384173398664</v>
      </c>
    </row>
    <row r="4" spans="1:16" x14ac:dyDescent="0.2">
      <c r="A4" t="str">
        <f>Expression!A4</f>
        <v>C3AR1</v>
      </c>
      <c r="B4" s="10">
        <f>LOG(Expression!B4)</f>
        <v>-0.2129399492688254</v>
      </c>
      <c r="C4" s="10">
        <f>LOG(Expression!C4)</f>
        <v>0</v>
      </c>
      <c r="D4" s="10">
        <f>LOG(Expression!D4)</f>
        <v>-0.57661163796651971</v>
      </c>
      <c r="E4" s="10">
        <f>LOG(Expression!E4)</f>
        <v>-0.63245384607617272</v>
      </c>
      <c r="F4">
        <f>LOG(Expression!F4)</f>
        <v>-0.64146144622442747</v>
      </c>
      <c r="G4">
        <f>LOG(Expression!G4)</f>
        <v>-0.70841713992000099</v>
      </c>
      <c r="H4">
        <f>LOG(Expression!H4)</f>
        <v>-0.20658159370041132</v>
      </c>
      <c r="I4">
        <f>LOG(Expression!I4)</f>
        <v>-0.68883068345812259</v>
      </c>
      <c r="J4">
        <f>LOG(Expression!J4)</f>
        <v>-1.1268676181646646</v>
      </c>
      <c r="K4">
        <f>LOG(Expression!K4)</f>
        <v>-0.84722809152057621</v>
      </c>
      <c r="L4">
        <f>LOG(Expression!L4)</f>
        <v>-0.70050221845000582</v>
      </c>
      <c r="M4">
        <f>LOG(Expression!M4)</f>
        <v>-0.65717984786001871</v>
      </c>
      <c r="N4">
        <f>LOG(Expression!N4)</f>
        <v>-1.0258092597623023</v>
      </c>
      <c r="O4">
        <f>LOG(Expression!O4)</f>
        <v>-1.0408872501851196</v>
      </c>
      <c r="P4">
        <f>LOG(Expression!P4)</f>
        <v>-1.1967113936386393</v>
      </c>
    </row>
    <row r="5" spans="1:16" x14ac:dyDescent="0.2">
      <c r="A5" t="str">
        <f>Expression!A5</f>
        <v>CCL3</v>
      </c>
      <c r="B5" s="10">
        <f>LOG(Expression!B5)</f>
        <v>0.26285000007792425</v>
      </c>
      <c r="C5" s="10">
        <f>LOG(Expression!C5)</f>
        <v>0</v>
      </c>
      <c r="D5" s="10">
        <f>LOG(Expression!D5)</f>
        <v>-9.9805110324411694E-2</v>
      </c>
      <c r="E5" s="10">
        <f>LOG(Expression!E5)</f>
        <v>-8.9890627211220223E-2</v>
      </c>
      <c r="F5">
        <f>LOG(Expression!F5)</f>
        <v>0.41005408939960375</v>
      </c>
      <c r="G5">
        <f>LOG(Expression!G5)</f>
        <v>0.44804979442231652</v>
      </c>
      <c r="H5">
        <f>LOG(Expression!H5)</f>
        <v>9.7080608245656841E-2</v>
      </c>
      <c r="I5">
        <f>LOG(Expression!I5)</f>
        <v>0.52632776810880455</v>
      </c>
      <c r="J5">
        <f>LOG(Expression!J5)</f>
        <v>0.63407085880088032</v>
      </c>
      <c r="K5">
        <f>LOG(Expression!K5)</f>
        <v>0.80347591030277965</v>
      </c>
      <c r="L5">
        <f>LOG(Expression!L5)</f>
        <v>0.81800325665752838</v>
      </c>
      <c r="M5">
        <f>LOG(Expression!M5)</f>
        <v>0.64354939027435276</v>
      </c>
      <c r="N5">
        <f>LOG(Expression!N5)</f>
        <v>0.51169301425160452</v>
      </c>
      <c r="O5">
        <f>LOG(Expression!O5)</f>
        <v>0.14558545103499657</v>
      </c>
      <c r="P5">
        <f>LOG(Expression!P5)</f>
        <v>0.49360905870408284</v>
      </c>
    </row>
    <row r="6" spans="1:16" x14ac:dyDescent="0.2">
      <c r="A6" t="str">
        <f>Expression!A6</f>
        <v>CCL4</v>
      </c>
      <c r="B6" s="10">
        <f>LOG(Expression!B6)</f>
        <v>0.40439671227909341</v>
      </c>
      <c r="C6" s="10">
        <f>LOG(Expression!C6)</f>
        <v>0</v>
      </c>
      <c r="D6" s="10">
        <f>LOG(Expression!D6)</f>
        <v>0.22660984178392443</v>
      </c>
      <c r="E6" s="10">
        <f>LOG(Expression!E6)</f>
        <v>0.38047084822371902</v>
      </c>
      <c r="F6">
        <f>LOG(Expression!F6)</f>
        <v>0.66161341763615733</v>
      </c>
      <c r="G6">
        <f>LOG(Expression!G6)</f>
        <v>0.89106600608113673</v>
      </c>
      <c r="H6">
        <f>LOG(Expression!H6)</f>
        <v>0.68505691122647994</v>
      </c>
      <c r="I6">
        <f>LOG(Expression!I6)</f>
        <v>0.4755831417397266</v>
      </c>
      <c r="J6">
        <f>LOG(Expression!J6)</f>
        <v>0.28376857447661374</v>
      </c>
      <c r="K6">
        <f>LOG(Expression!K6)</f>
        <v>0.8731769975588084</v>
      </c>
      <c r="L6">
        <f>LOG(Expression!L6)</f>
        <v>0.38196642544817805</v>
      </c>
      <c r="M6">
        <f>LOG(Expression!M6)</f>
        <v>0.47108539236851327</v>
      </c>
      <c r="N6">
        <f>LOG(Expression!N6)</f>
        <v>0.41380618747155984</v>
      </c>
      <c r="O6">
        <f>LOG(Expression!O6)</f>
        <v>0.43483704605863294</v>
      </c>
      <c r="P6">
        <f>LOG(Expression!P6)</f>
        <v>0.77443091075914139</v>
      </c>
    </row>
    <row r="7" spans="1:16" x14ac:dyDescent="0.2">
      <c r="A7" t="str">
        <f>Expression!A7</f>
        <v>CCL5</v>
      </c>
      <c r="B7" s="10">
        <f>LOG(Expression!B7)</f>
        <v>0.12133640117627803</v>
      </c>
      <c r="C7" s="10">
        <f>LOG(Expression!C7)</f>
        <v>0</v>
      </c>
      <c r="D7" s="10">
        <f>LOG(Expression!D7)</f>
        <v>0.57396203215068442</v>
      </c>
      <c r="E7" s="10">
        <f>LOG(Expression!E7)</f>
        <v>0.43930354851629699</v>
      </c>
      <c r="F7">
        <f>LOG(Expression!F7)</f>
        <v>0.65094912900976476</v>
      </c>
      <c r="G7">
        <f>LOG(Expression!G7)</f>
        <v>0.69945800560104765</v>
      </c>
      <c r="H7">
        <f>LOG(Expression!H7)</f>
        <v>-0.29387517493303827</v>
      </c>
      <c r="I7">
        <f>LOG(Expression!I7)</f>
        <v>0.93004090147374385</v>
      </c>
      <c r="J7">
        <f>LOG(Expression!J7)</f>
        <v>0.82175704049745846</v>
      </c>
      <c r="K7">
        <f>LOG(Expression!K7)</f>
        <v>0.50331950368621492</v>
      </c>
      <c r="L7">
        <f>LOG(Expression!L7)</f>
        <v>1.0174849977042046</v>
      </c>
      <c r="M7">
        <f>LOG(Expression!M7)</f>
        <v>0.26807828904261666</v>
      </c>
      <c r="N7">
        <f>LOG(Expression!N7)</f>
        <v>0.54262474939606442</v>
      </c>
      <c r="O7">
        <f>LOG(Expression!O7)</f>
        <v>0.67582058848752047</v>
      </c>
      <c r="P7">
        <f>LOG(Expression!P7)</f>
        <v>-0.21413955380154642</v>
      </c>
    </row>
    <row r="8" spans="1:16" x14ac:dyDescent="0.2">
      <c r="A8" t="str">
        <f>Expression!A8</f>
        <v>CD14</v>
      </c>
      <c r="B8" s="10">
        <f>LOG(Expression!B8)</f>
        <v>-2.8065628555746943E-3</v>
      </c>
      <c r="C8" s="10">
        <f>LOG(Expression!C8)</f>
        <v>0</v>
      </c>
      <c r="D8" s="10">
        <f>LOG(Expression!D8)</f>
        <v>6.4023842155803409E-2</v>
      </c>
      <c r="E8" s="10">
        <f>LOG(Expression!E8)</f>
        <v>-1.6986279771332154E-2</v>
      </c>
      <c r="F8">
        <f>LOG(Expression!F8)</f>
        <v>-9.2492911111740322E-2</v>
      </c>
      <c r="G8">
        <f>LOG(Expression!G8)</f>
        <v>-0.19286955698591768</v>
      </c>
      <c r="H8">
        <f>LOG(Expression!H8)</f>
        <v>-0.40331493088667575</v>
      </c>
      <c r="I8">
        <f>LOG(Expression!I8)</f>
        <v>0.71991022433045249</v>
      </c>
      <c r="J8">
        <f>LOG(Expression!J8)</f>
        <v>0.52813960744670585</v>
      </c>
      <c r="K8">
        <f>LOG(Expression!K8)</f>
        <v>0.4820923735419681</v>
      </c>
      <c r="L8">
        <f>LOG(Expression!L8)</f>
        <v>0.72294430565675116</v>
      </c>
      <c r="M8">
        <f>LOG(Expression!M8)</f>
        <v>0.33504000333810202</v>
      </c>
      <c r="N8">
        <f>LOG(Expression!N8)</f>
        <v>0.31123021644905718</v>
      </c>
      <c r="O8">
        <f>LOG(Expression!O8)</f>
        <v>0.31628270389628188</v>
      </c>
      <c r="P8">
        <f>LOG(Expression!P8)</f>
        <v>2.4933351244859091E-2</v>
      </c>
    </row>
    <row r="9" spans="1:16" x14ac:dyDescent="0.2">
      <c r="A9" t="str">
        <f>Expression!A9</f>
        <v>CD40</v>
      </c>
      <c r="B9" s="10">
        <f>LOG(Expression!B9)</f>
        <v>0.14291633847544091</v>
      </c>
      <c r="C9" s="10">
        <f>LOG(Expression!C9)</f>
        <v>0</v>
      </c>
      <c r="D9" s="10">
        <f>LOG(Expression!D9)</f>
        <v>0.15331897182960222</v>
      </c>
      <c r="E9" s="10">
        <f>LOG(Expression!E9)</f>
        <v>0.12589580149060292</v>
      </c>
      <c r="F9">
        <f>LOG(Expression!F9)</f>
        <v>0.17840488507626498</v>
      </c>
      <c r="G9">
        <f>LOG(Expression!G9)</f>
        <v>-6.475058877133659E-2</v>
      </c>
      <c r="H9">
        <f>LOG(Expression!H9)</f>
        <v>3.8394509560968133E-2</v>
      </c>
      <c r="I9">
        <f>LOG(Expression!I9)</f>
        <v>0.33017481675418026</v>
      </c>
      <c r="J9">
        <f>LOG(Expression!J9)</f>
        <v>0.42059182501581921</v>
      </c>
      <c r="K9">
        <f>LOG(Expression!K9)</f>
        <v>0.49993923786490302</v>
      </c>
      <c r="L9">
        <f>LOG(Expression!L9)</f>
        <v>0.35306694380444387</v>
      </c>
      <c r="M9">
        <f>LOG(Expression!M9)</f>
        <v>0.3487492103706365</v>
      </c>
      <c r="N9">
        <f>LOG(Expression!N9)</f>
        <v>0.16108548551173427</v>
      </c>
      <c r="O9">
        <f>LOG(Expression!O9)</f>
        <v>0.13266494259110184</v>
      </c>
      <c r="P9">
        <f>LOG(Expression!P9)</f>
        <v>0.28476709097223096</v>
      </c>
    </row>
    <row r="10" spans="1:16" x14ac:dyDescent="0.2">
      <c r="A10" t="str">
        <f>Expression!A10</f>
        <v>CEBPB</v>
      </c>
      <c r="B10" s="10">
        <f>LOG(Expression!B10)</f>
        <v>1.1407471479687441E-2</v>
      </c>
      <c r="C10" s="10">
        <f>LOG(Expression!C10)</f>
        <v>0</v>
      </c>
      <c r="D10" s="10">
        <f>LOG(Expression!D10)</f>
        <v>0.39599279768414253</v>
      </c>
      <c r="E10" s="10">
        <f>LOG(Expression!E10)</f>
        <v>0.37106335982922362</v>
      </c>
      <c r="F10">
        <f>LOG(Expression!F10)</f>
        <v>0.31783053992798593</v>
      </c>
      <c r="G10">
        <f>LOG(Expression!G10)</f>
        <v>0.26905766003050929</v>
      </c>
      <c r="H10">
        <f>LOG(Expression!H10)</f>
        <v>6.7448118562481355E-2</v>
      </c>
      <c r="I10">
        <f>LOG(Expression!I10)</f>
        <v>3.0856778675540601E-2</v>
      </c>
      <c r="J10">
        <f>LOG(Expression!J10)</f>
        <v>2.3773181641572175E-2</v>
      </c>
      <c r="K10">
        <f>LOG(Expression!K10)</f>
        <v>0.30972350111475999</v>
      </c>
      <c r="L10">
        <f>LOG(Expression!L10)</f>
        <v>0.32523882791527858</v>
      </c>
      <c r="M10">
        <f>LOG(Expression!M10)</f>
        <v>7.7596140746309897E-2</v>
      </c>
      <c r="N10">
        <f>LOG(Expression!N10)</f>
        <v>0.3374123003219327</v>
      </c>
      <c r="O10">
        <f>LOG(Expression!O10)</f>
        <v>-0.43957652251636486</v>
      </c>
      <c r="P10">
        <f>LOG(Expression!P10)</f>
        <v>0.22791998453105311</v>
      </c>
    </row>
    <row r="11" spans="1:16" x14ac:dyDescent="0.2">
      <c r="A11" t="str">
        <f>Expression!A11</f>
        <v>CSF1</v>
      </c>
      <c r="B11" s="10">
        <f>LOG(Expression!B11)</f>
        <v>-0.12419751066706594</v>
      </c>
      <c r="C11" s="10">
        <f>LOG(Expression!C11)</f>
        <v>0</v>
      </c>
      <c r="D11" s="10">
        <f>LOG(Expression!D11)</f>
        <v>5.7696793706938518E-2</v>
      </c>
      <c r="E11" s="10">
        <f>LOG(Expression!E11)</f>
        <v>5.1663309709843695E-2</v>
      </c>
      <c r="F11">
        <f>LOG(Expression!F11)</f>
        <v>6.059920451313075E-2</v>
      </c>
      <c r="G11">
        <f>LOG(Expression!G11)</f>
        <v>6.7103258599448379E-2</v>
      </c>
      <c r="H11">
        <f>LOG(Expression!H11)</f>
        <v>-8.2419604572838995E-3</v>
      </c>
      <c r="I11">
        <f>LOG(Expression!I11)</f>
        <v>-0.24713298318031202</v>
      </c>
      <c r="J11">
        <f>LOG(Expression!J11)</f>
        <v>-0.21379637960648964</v>
      </c>
      <c r="K11">
        <f>LOG(Expression!K11)</f>
        <v>0.10486656846550714</v>
      </c>
      <c r="L11">
        <f>LOG(Expression!L11)</f>
        <v>-0.33411228909746576</v>
      </c>
      <c r="M11">
        <f>LOG(Expression!M11)</f>
        <v>-0.15213580353464512</v>
      </c>
      <c r="N11">
        <f>LOG(Expression!N11)</f>
        <v>-0.28787968092139754</v>
      </c>
      <c r="O11">
        <f>LOG(Expression!O11)</f>
        <v>-0.33250707674858709</v>
      </c>
      <c r="P11">
        <f>LOG(Expression!P11)</f>
        <v>-0.12051290352014032</v>
      </c>
    </row>
    <row r="12" spans="1:16" x14ac:dyDescent="0.2">
      <c r="A12" t="str">
        <f>Expression!A12</f>
        <v>CXCL1</v>
      </c>
      <c r="B12" s="10">
        <f>LOG(Expression!B12)</f>
        <v>3.1184841164815992E-2</v>
      </c>
      <c r="C12" s="10">
        <f>LOG(Expression!C12)</f>
        <v>0</v>
      </c>
      <c r="D12" s="10">
        <f>LOG(Expression!D12)</f>
        <v>-1.5063360365027971E-2</v>
      </c>
      <c r="E12" s="10">
        <f>LOG(Expression!E12)</f>
        <v>5.7976510778908877E-2</v>
      </c>
      <c r="F12">
        <f>LOG(Expression!F12)</f>
        <v>0.29535473736172585</v>
      </c>
      <c r="G12">
        <f>LOG(Expression!G12)</f>
        <v>0.30265772505653565</v>
      </c>
      <c r="H12">
        <f>LOG(Expression!H12)</f>
        <v>0.1505880879149385</v>
      </c>
      <c r="I12">
        <f>LOG(Expression!I12)</f>
        <v>-0.18595405510152876</v>
      </c>
      <c r="J12">
        <f>LOG(Expression!J12)</f>
        <v>-0.14863331953509415</v>
      </c>
      <c r="K12">
        <f>LOG(Expression!K12)</f>
        <v>8.0392829818025813E-2</v>
      </c>
      <c r="L12">
        <f>LOG(Expression!L12)</f>
        <v>-0.52914601092821067</v>
      </c>
      <c r="M12">
        <f>LOG(Expression!M12)</f>
        <v>-1.1320594222938515E-2</v>
      </c>
      <c r="N12">
        <f>LOG(Expression!N12)</f>
        <v>-0.14835799750105941</v>
      </c>
      <c r="O12">
        <f>LOG(Expression!O12)</f>
        <v>-6.9836129312084258E-2</v>
      </c>
      <c r="P12">
        <f>LOG(Expression!P12)</f>
        <v>0.17309790687070731</v>
      </c>
    </row>
    <row r="13" spans="1:16" x14ac:dyDescent="0.2">
      <c r="A13" t="str">
        <f>Expression!A13</f>
        <v>CXCL10</v>
      </c>
      <c r="B13" s="10">
        <f>LOG(Expression!B13)</f>
        <v>5.7946106749347671E-2</v>
      </c>
      <c r="C13" s="10">
        <f>LOG(Expression!C13)</f>
        <v>0</v>
      </c>
      <c r="D13" s="10">
        <f>LOG(Expression!D13)</f>
        <v>-0.56018533419312266</v>
      </c>
      <c r="E13" s="10">
        <f>LOG(Expression!E13)</f>
        <v>-0.52797054900114382</v>
      </c>
      <c r="F13">
        <f>LOG(Expression!F13)</f>
        <v>-0.59005365077490224</v>
      </c>
      <c r="G13">
        <f>LOG(Expression!G13)</f>
        <v>-0.56332880981984379</v>
      </c>
      <c r="H13">
        <f>LOG(Expression!H13)</f>
        <v>-8.6805370785660585E-2</v>
      </c>
      <c r="I13">
        <f>LOG(Expression!I13)</f>
        <v>-0.88522084644933019</v>
      </c>
      <c r="J13">
        <f>LOG(Expression!J13)</f>
        <v>-0.86994423643537366</v>
      </c>
      <c r="K13">
        <f>LOG(Expression!K13)</f>
        <v>-1.2730864965165356</v>
      </c>
      <c r="L13">
        <f>LOG(Expression!L13)</f>
        <v>-1.194185089709026</v>
      </c>
      <c r="M13">
        <f>LOG(Expression!M13)</f>
        <v>-0.77087767310232191</v>
      </c>
      <c r="N13">
        <f>LOG(Expression!N13)</f>
        <v>-1.0186558839753395</v>
      </c>
      <c r="O13">
        <f>LOG(Expression!O13)</f>
        <v>-0.82813971928952312</v>
      </c>
      <c r="P13">
        <f>LOG(Expression!P13)</f>
        <v>-0.79933524271242162</v>
      </c>
    </row>
    <row r="14" spans="1:16" x14ac:dyDescent="0.2">
      <c r="A14" t="str">
        <f>Expression!A14</f>
        <v>CXCL2</v>
      </c>
      <c r="B14" s="10">
        <f>LOG(Expression!B14)</f>
        <v>5.3765101139570892E-2</v>
      </c>
      <c r="C14" s="10">
        <f>LOG(Expression!C14)</f>
        <v>0</v>
      </c>
      <c r="D14" s="10">
        <f>LOG(Expression!D14)</f>
        <v>5.9285630024053182E-2</v>
      </c>
      <c r="E14" s="10">
        <f>LOG(Expression!E14)</f>
        <v>7.1367830136020466E-2</v>
      </c>
      <c r="F14">
        <f>LOG(Expression!F14)</f>
        <v>0.35604449169755387</v>
      </c>
      <c r="G14">
        <f>LOG(Expression!G14)</f>
        <v>0.29637432595704083</v>
      </c>
      <c r="H14">
        <f>LOG(Expression!H14)</f>
        <v>8.8950691152759359E-2</v>
      </c>
      <c r="I14">
        <f>LOG(Expression!I14)</f>
        <v>-0.12502106852920453</v>
      </c>
      <c r="J14">
        <f>LOG(Expression!J14)</f>
        <v>-8.2545194287024157E-2</v>
      </c>
      <c r="K14">
        <f>LOG(Expression!K14)</f>
        <v>1.178989998617876E-2</v>
      </c>
      <c r="L14">
        <f>LOG(Expression!L14)</f>
        <v>-0.28119904263962497</v>
      </c>
      <c r="M14">
        <f>LOG(Expression!M14)</f>
        <v>2.7655565495651215E-2</v>
      </c>
      <c r="N14">
        <f>LOG(Expression!N14)</f>
        <v>-0.15019006605467139</v>
      </c>
      <c r="O14">
        <f>LOG(Expression!O14)</f>
        <v>-8.2905466985829027E-3</v>
      </c>
      <c r="P14">
        <f>LOG(Expression!P14)</f>
        <v>0.13094497760787507</v>
      </c>
    </row>
    <row r="15" spans="1:16" x14ac:dyDescent="0.2">
      <c r="A15" t="str">
        <f>Expression!A15</f>
        <v>CXCL3</v>
      </c>
      <c r="B15" s="10">
        <f>LOG(Expression!B15)</f>
        <v>-2.7057539306264512E-2</v>
      </c>
      <c r="C15" s="10">
        <f>LOG(Expression!C15)</f>
        <v>0</v>
      </c>
      <c r="D15" s="10">
        <f>LOG(Expression!D15)</f>
        <v>0.52168877546362435</v>
      </c>
      <c r="E15" s="10">
        <f>LOG(Expression!E15)</f>
        <v>0.40937183501743091</v>
      </c>
      <c r="F15">
        <f>LOG(Expression!F15)</f>
        <v>0.78678500116319239</v>
      </c>
      <c r="G15">
        <f>LOG(Expression!G15)</f>
        <v>0.67529824123904258</v>
      </c>
      <c r="H15">
        <f>LOG(Expression!H15)</f>
        <v>0.22591693093990567</v>
      </c>
      <c r="I15">
        <f>LOG(Expression!I15)</f>
        <v>0.11451993816046059</v>
      </c>
      <c r="J15">
        <f>LOG(Expression!J15)</f>
        <v>0.17290103325354278</v>
      </c>
      <c r="K15">
        <f>LOG(Expression!K15)</f>
        <v>0.56420071309928532</v>
      </c>
      <c r="L15">
        <f>LOG(Expression!L15)</f>
        <v>0.63688916182628508</v>
      </c>
      <c r="M15">
        <f>LOG(Expression!M15)</f>
        <v>0.71225166000476836</v>
      </c>
      <c r="N15">
        <f>LOG(Expression!N15)</f>
        <v>0.51008852437471419</v>
      </c>
      <c r="O15">
        <f>LOG(Expression!O15)</f>
        <v>0.17027713539933809</v>
      </c>
      <c r="P15">
        <f>LOG(Expression!P15)</f>
        <v>0.56190704515032219</v>
      </c>
    </row>
    <row r="16" spans="1:16" x14ac:dyDescent="0.2">
      <c r="A16" t="str">
        <f>Expression!A16</f>
        <v>CXCL5</v>
      </c>
      <c r="B16" s="10">
        <f>LOG(Expression!B16)</f>
        <v>-0.23858379150945228</v>
      </c>
      <c r="C16" s="10">
        <f>LOG(Expression!C16)</f>
        <v>0</v>
      </c>
      <c r="D16" s="10">
        <f>LOG(Expression!D16)</f>
        <v>0.78163871276932106</v>
      </c>
      <c r="E16" s="10">
        <f>LOG(Expression!E16)</f>
        <v>0.75178653139530927</v>
      </c>
      <c r="F16">
        <f>LOG(Expression!F16)</f>
        <v>1.0948359194160451</v>
      </c>
      <c r="G16">
        <f>LOG(Expression!G16)</f>
        <v>0.94931711642209082</v>
      </c>
      <c r="H16">
        <f>LOG(Expression!H16)</f>
        <v>0.6904911047082064</v>
      </c>
      <c r="I16">
        <f>LOG(Expression!I16)</f>
        <v>-1.5325136049257893E-2</v>
      </c>
      <c r="J16">
        <f>LOG(Expression!J16)</f>
        <v>-4.0062336148944146E-2</v>
      </c>
      <c r="K16">
        <f>LOG(Expression!K16)</f>
        <v>0.77489642354443578</v>
      </c>
      <c r="L16">
        <f>LOG(Expression!L16)</f>
        <v>0.75326073549007555</v>
      </c>
      <c r="M16">
        <f>LOG(Expression!M16)</f>
        <v>0.91901591870654742</v>
      </c>
      <c r="N16">
        <f>LOG(Expression!N16)</f>
        <v>0.66933429517094711</v>
      </c>
      <c r="O16">
        <f>LOG(Expression!O16)</f>
        <v>0.18072016697891793</v>
      </c>
      <c r="P16">
        <f>LOG(Expression!P16)</f>
        <v>0.66496887858582543</v>
      </c>
    </row>
    <row r="17" spans="1:16" ht="15.75" customHeight="1" x14ac:dyDescent="0.2">
      <c r="A17" t="str">
        <f>Expression!A17</f>
        <v>CXCL6</v>
      </c>
      <c r="B17" s="10">
        <f>LOG(Expression!B17)</f>
        <v>-0.21863844708674376</v>
      </c>
      <c r="C17" s="10">
        <f>LOG(Expression!C17)</f>
        <v>0</v>
      </c>
      <c r="D17" s="10">
        <f>LOG(Expression!D17)</f>
        <v>-0.27990985158019444</v>
      </c>
      <c r="E17" s="10">
        <f>LOG(Expression!E17)</f>
        <v>-0.28282496585220679</v>
      </c>
      <c r="F17">
        <f>LOG(Expression!F17)</f>
        <v>-0.20565068854182003</v>
      </c>
      <c r="G17">
        <f>LOG(Expression!G17)</f>
        <v>-0.1026463518354878</v>
      </c>
      <c r="H17">
        <f>LOG(Expression!H17)</f>
        <v>-0.12366408551474968</v>
      </c>
      <c r="I17">
        <f>LOG(Expression!I17)</f>
        <v>-0.47986348724807504</v>
      </c>
      <c r="J17">
        <f>LOG(Expression!J17)</f>
        <v>-0.30171760838007738</v>
      </c>
      <c r="K17">
        <f>LOG(Expression!K17)</f>
        <v>9.0776197252462609E-3</v>
      </c>
      <c r="L17">
        <f>LOG(Expression!L17)</f>
        <v>-0.52420942002931703</v>
      </c>
      <c r="M17">
        <f>LOG(Expression!M17)</f>
        <v>-0.3157504226579485</v>
      </c>
      <c r="N17">
        <f>LOG(Expression!N17)</f>
        <v>-0.46127747387378515</v>
      </c>
      <c r="O17">
        <f>LOG(Expression!O17)</f>
        <v>-0.16611816518524261</v>
      </c>
      <c r="P17">
        <f>LOG(Expression!P17)</f>
        <v>-4.5811346800145201E-3</v>
      </c>
    </row>
    <row r="18" spans="1:16" x14ac:dyDescent="0.2">
      <c r="A18" t="str">
        <f>Expression!A18</f>
        <v>CXCR2</v>
      </c>
      <c r="B18" s="10">
        <f>LOG(Expression!B18)</f>
        <v>-0.11801917103605779</v>
      </c>
      <c r="C18" s="10">
        <f>LOG(Expression!C18)</f>
        <v>0</v>
      </c>
      <c r="D18" s="10">
        <f>LOG(Expression!D18)</f>
        <v>0.39048695906344716</v>
      </c>
      <c r="E18" s="10">
        <f>LOG(Expression!E18)</f>
        <v>0.27052626496735388</v>
      </c>
      <c r="F18">
        <f>LOG(Expression!F18)</f>
        <v>0.48342262509280681</v>
      </c>
      <c r="G18">
        <f>LOG(Expression!G18)</f>
        <v>0.23390909670678711</v>
      </c>
      <c r="H18">
        <f>LOG(Expression!H18)</f>
        <v>0.10504857120088634</v>
      </c>
      <c r="I18">
        <f>LOG(Expression!I18)</f>
        <v>0.13132252942843625</v>
      </c>
      <c r="J18">
        <f>LOG(Expression!J18)</f>
        <v>7.8493812193379725E-2</v>
      </c>
      <c r="K18">
        <f>LOG(Expression!K18)</f>
        <v>0.36345344195083612</v>
      </c>
      <c r="L18">
        <f>LOG(Expression!L18)</f>
        <v>0.3188919114866986</v>
      </c>
      <c r="M18">
        <f>LOG(Expression!M18)</f>
        <v>0.10935600940884255</v>
      </c>
      <c r="N18">
        <f>LOG(Expression!N18)</f>
        <v>4.0130429133962281E-2</v>
      </c>
      <c r="O18">
        <f>LOG(Expression!O18)</f>
        <v>7.3231386427180134E-2</v>
      </c>
      <c r="P18">
        <f>LOG(Expression!P18)</f>
        <v>-4.0630078720767064E-2</v>
      </c>
    </row>
    <row r="19" spans="1:16" x14ac:dyDescent="0.2">
      <c r="A19" t="str">
        <f>Expression!A19</f>
        <v>CXCR4</v>
      </c>
      <c r="B19" s="10">
        <f>LOG(Expression!B19)</f>
        <v>0.47624354134421554</v>
      </c>
      <c r="C19" s="10">
        <f>LOG(Expression!C19)</f>
        <v>0</v>
      </c>
      <c r="D19" s="10">
        <f>LOG(Expression!D19)</f>
        <v>0.92643113038373892</v>
      </c>
      <c r="E19" s="10">
        <f>LOG(Expression!E19)</f>
        <v>0.80283580011999811</v>
      </c>
      <c r="F19">
        <f>LOG(Expression!F19)</f>
        <v>0.85017409147013989</v>
      </c>
      <c r="G19">
        <f>LOG(Expression!G19)</f>
        <v>0.62711748734303596</v>
      </c>
      <c r="H19">
        <f>LOG(Expression!H19)</f>
        <v>3.9329809757497232E-2</v>
      </c>
      <c r="I19">
        <f>LOG(Expression!I19)</f>
        <v>0.47879723900343235</v>
      </c>
      <c r="J19">
        <f>LOG(Expression!J19)</f>
        <v>0.54687691849681574</v>
      </c>
      <c r="K19">
        <f>LOG(Expression!K19)</f>
        <v>0.59444128337370139</v>
      </c>
      <c r="L19">
        <f>LOG(Expression!L19)</f>
        <v>0.88141703142411998</v>
      </c>
      <c r="M19">
        <f>LOG(Expression!M19)</f>
        <v>0.34439390839337081</v>
      </c>
      <c r="N19">
        <f>LOG(Expression!N19)</f>
        <v>0.41993184685332713</v>
      </c>
      <c r="O19">
        <f>LOG(Expression!O19)</f>
        <v>0.258946122682156</v>
      </c>
      <c r="P19">
        <f>LOG(Expression!P19)</f>
        <v>0.19886246213959649</v>
      </c>
    </row>
    <row r="20" spans="1:16" x14ac:dyDescent="0.2">
      <c r="A20" t="str">
        <f>Expression!A20</f>
        <v>FOS</v>
      </c>
      <c r="B20" s="10">
        <f>LOG(Expression!B20)</f>
        <v>0.36059082731007053</v>
      </c>
      <c r="C20" s="10">
        <f>LOG(Expression!C20)</f>
        <v>0</v>
      </c>
      <c r="D20" s="10">
        <f>LOG(Expression!D20)</f>
        <v>0.55304315672199778</v>
      </c>
      <c r="E20" s="10">
        <f>LOG(Expression!E20)</f>
        <v>0.3654398184802245</v>
      </c>
      <c r="F20">
        <f>LOG(Expression!F20)</f>
        <v>0.45841214996305574</v>
      </c>
      <c r="G20">
        <f>LOG(Expression!G20)</f>
        <v>0.36370961847714744</v>
      </c>
      <c r="H20">
        <f>LOG(Expression!H20)</f>
        <v>-0.17480215808815969</v>
      </c>
      <c r="I20">
        <f>LOG(Expression!I20)</f>
        <v>0.5928337229908559</v>
      </c>
      <c r="J20">
        <f>LOG(Expression!J20)</f>
        <v>0.52898610379451372</v>
      </c>
      <c r="K20">
        <f>LOG(Expression!K20)</f>
        <v>0.33716148212954472</v>
      </c>
      <c r="L20">
        <f>LOG(Expression!L20)</f>
        <v>0.76529501162673474</v>
      </c>
      <c r="M20">
        <f>LOG(Expression!M20)</f>
        <v>0.31477315888002555</v>
      </c>
      <c r="N20">
        <f>LOG(Expression!N20)</f>
        <v>0.57737565209551434</v>
      </c>
      <c r="O20">
        <f>LOG(Expression!O20)</f>
        <v>0.55619126821065301</v>
      </c>
      <c r="P20">
        <f>LOG(Expression!P20)</f>
        <v>-4.8949343680937264E-2</v>
      </c>
    </row>
    <row r="21" spans="1:16" x14ac:dyDescent="0.2">
      <c r="A21" t="str">
        <f>Expression!A21</f>
        <v>IL10RB</v>
      </c>
      <c r="B21" s="10">
        <f>LOG(Expression!B21)</f>
        <v>-2.2640526179887398E-2</v>
      </c>
      <c r="C21" s="10">
        <f>LOG(Expression!C21)</f>
        <v>0</v>
      </c>
      <c r="D21" s="10">
        <f>LOG(Expression!D21)</f>
        <v>0.13905737475502547</v>
      </c>
      <c r="E21" s="10">
        <f>LOG(Expression!E21)</f>
        <v>5.6728139386890419E-2</v>
      </c>
      <c r="F21">
        <f>LOG(Expression!F21)</f>
        <v>-9.2214458365749416E-2</v>
      </c>
      <c r="G21">
        <f>LOG(Expression!G21)</f>
        <v>-6.7910500635820673E-2</v>
      </c>
      <c r="H21">
        <f>LOG(Expression!H21)</f>
        <v>-0.16216341372020734</v>
      </c>
      <c r="I21">
        <f>LOG(Expression!I21)</f>
        <v>0.27395716403393577</v>
      </c>
      <c r="J21">
        <f>LOG(Expression!J21)</f>
        <v>0.27083963719284032</v>
      </c>
      <c r="K21">
        <f>LOG(Expression!K21)</f>
        <v>-7.0937116418233279E-3</v>
      </c>
      <c r="L21">
        <f>LOG(Expression!L21)</f>
        <v>0.20047514003236724</v>
      </c>
      <c r="M21">
        <f>LOG(Expression!M21)</f>
        <v>6.3413413530596929E-2</v>
      </c>
      <c r="N21">
        <f>LOG(Expression!N21)</f>
        <v>1.7521270279624922E-2</v>
      </c>
      <c r="O21">
        <f>LOG(Expression!O21)</f>
        <v>0.21321936531080091</v>
      </c>
      <c r="P21">
        <f>LOG(Expression!P21)</f>
        <v>4.6215569878312414E-2</v>
      </c>
    </row>
    <row r="22" spans="1:16" x14ac:dyDescent="0.2">
      <c r="A22" t="str">
        <f>Expression!A22</f>
        <v>IL15</v>
      </c>
      <c r="B22" s="10">
        <f>LOG(Expression!B22)</f>
        <v>-0.11917934063934801</v>
      </c>
      <c r="C22" s="10">
        <f>LOG(Expression!C22)</f>
        <v>0</v>
      </c>
      <c r="D22" s="10">
        <f>LOG(Expression!D22)</f>
        <v>-2.1843940605369206E-3</v>
      </c>
      <c r="E22" s="10">
        <f>LOG(Expression!E22)</f>
        <v>5.7685113743106059E-2</v>
      </c>
      <c r="F22">
        <f>LOG(Expression!F22)</f>
        <v>4.4498314165047244E-2</v>
      </c>
      <c r="G22">
        <f>LOG(Expression!G22)</f>
        <v>0.14277798508943401</v>
      </c>
      <c r="H22">
        <f>LOG(Expression!H22)</f>
        <v>2.7347310780090957E-2</v>
      </c>
      <c r="I22">
        <f>LOG(Expression!I22)</f>
        <v>0.20501527442697018</v>
      </c>
      <c r="J22">
        <f>LOG(Expression!J22)</f>
        <v>0.18768672355057023</v>
      </c>
      <c r="K22">
        <f>LOG(Expression!K22)</f>
        <v>4.4835768790186935E-2</v>
      </c>
      <c r="L22">
        <f>LOG(Expression!L22)</f>
        <v>0.16368475911229358</v>
      </c>
      <c r="M22">
        <f>LOG(Expression!M22)</f>
        <v>0.21881171995224832</v>
      </c>
      <c r="N22">
        <f>LOG(Expression!N22)</f>
        <v>-5.8205955841609588E-3</v>
      </c>
      <c r="O22">
        <f>LOG(Expression!O22)</f>
        <v>0.24703707502369246</v>
      </c>
      <c r="P22">
        <f>LOG(Expression!P22)</f>
        <v>0.14951762525035531</v>
      </c>
    </row>
    <row r="23" spans="1:16" x14ac:dyDescent="0.2">
      <c r="A23" t="str">
        <f>Expression!A23</f>
        <v>IL18</v>
      </c>
      <c r="B23" s="10">
        <f>LOG(Expression!B23)</f>
        <v>-2.4457242203719753E-2</v>
      </c>
      <c r="C23" s="10">
        <f>LOG(Expression!C23)</f>
        <v>0</v>
      </c>
      <c r="D23" s="10">
        <f>LOG(Expression!D23)</f>
        <v>0.13293562876320267</v>
      </c>
      <c r="E23" s="10">
        <f>LOG(Expression!E23)</f>
        <v>0.14373333388367224</v>
      </c>
      <c r="F23">
        <f>LOG(Expression!F23)</f>
        <v>7.9694440228084029E-2</v>
      </c>
      <c r="G23">
        <f>LOG(Expression!G23)</f>
        <v>0.1333238370456109</v>
      </c>
      <c r="H23">
        <f>LOG(Expression!H23)</f>
        <v>-1.6334248800722151E-2</v>
      </c>
      <c r="I23">
        <f>LOG(Expression!I23)</f>
        <v>-4.5870047649291944E-2</v>
      </c>
      <c r="J23">
        <f>LOG(Expression!J23)</f>
        <v>-3.8870257366116018E-2</v>
      </c>
      <c r="K23">
        <f>LOG(Expression!K23)</f>
        <v>-0.20968960799364381</v>
      </c>
      <c r="L23">
        <f>LOG(Expression!L23)</f>
        <v>-9.7349789267779943E-2</v>
      </c>
      <c r="M23">
        <f>LOG(Expression!M23)</f>
        <v>-3.0325219909197874E-2</v>
      </c>
      <c r="N23">
        <f>LOG(Expression!N23)</f>
        <v>-0.15832118726755065</v>
      </c>
      <c r="O23">
        <f>LOG(Expression!O23)</f>
        <v>9.6688245749308038E-2</v>
      </c>
      <c r="P23">
        <f>LOG(Expression!P23)</f>
        <v>2.1565126623376431E-2</v>
      </c>
    </row>
    <row r="24" spans="1:16" x14ac:dyDescent="0.2">
      <c r="A24" t="str">
        <f>Expression!A24</f>
        <v>IL1A</v>
      </c>
      <c r="B24" s="10">
        <f>LOG(Expression!B24)</f>
        <v>-6.2360229987766816E-2</v>
      </c>
      <c r="C24" s="10">
        <f>LOG(Expression!C24)</f>
        <v>0</v>
      </c>
      <c r="D24" s="10">
        <f>LOG(Expression!D24)</f>
        <v>-1.934460896336224E-2</v>
      </c>
      <c r="E24" s="10">
        <f>LOG(Expression!E24)</f>
        <v>9.3116645262751305E-2</v>
      </c>
      <c r="F24">
        <f>LOG(Expression!F24)</f>
        <v>0.18307024794906457</v>
      </c>
      <c r="G24">
        <f>LOG(Expression!G24)</f>
        <v>0.15060356085671461</v>
      </c>
      <c r="H24">
        <f>LOG(Expression!H24)</f>
        <v>0.10406600929503873</v>
      </c>
      <c r="I24">
        <f>LOG(Expression!I24)</f>
        <v>-0.113376325206935</v>
      </c>
      <c r="J24">
        <f>LOG(Expression!J24)</f>
        <v>-1.9680799262519345E-2</v>
      </c>
      <c r="K24">
        <f>LOG(Expression!K24)</f>
        <v>-9.1192762560465823E-2</v>
      </c>
      <c r="L24">
        <f>LOG(Expression!L24)</f>
        <v>-0.2274862605133012</v>
      </c>
      <c r="M24">
        <f>LOG(Expression!M24)</f>
        <v>7.8715671300183226E-2</v>
      </c>
      <c r="N24">
        <f>LOG(Expression!N24)</f>
        <v>-0.10806784185139746</v>
      </c>
      <c r="O24">
        <f>LOG(Expression!O24)</f>
        <v>0.12589598210860134</v>
      </c>
      <c r="P24">
        <f>LOG(Expression!P24)</f>
        <v>0.19496623090571655</v>
      </c>
    </row>
    <row r="25" spans="1:16" x14ac:dyDescent="0.2">
      <c r="A25" t="str">
        <f>Expression!A25</f>
        <v>IL1B</v>
      </c>
      <c r="B25" s="10">
        <f>LOG(Expression!B25)</f>
        <v>-8.8146760446339664E-2</v>
      </c>
      <c r="C25" s="10">
        <f>LOG(Expression!C25)</f>
        <v>0</v>
      </c>
      <c r="D25" s="10">
        <f>LOG(Expression!D25)</f>
        <v>-5.4033800513701713E-2</v>
      </c>
      <c r="E25" s="10">
        <f>LOG(Expression!E25)</f>
        <v>-4.4836370850180975E-2</v>
      </c>
      <c r="F25">
        <f>LOG(Expression!F25)</f>
        <v>2.8522953325155198E-2</v>
      </c>
      <c r="G25">
        <f>LOG(Expression!G25)</f>
        <v>3.8683317738806865E-2</v>
      </c>
      <c r="H25">
        <f>LOG(Expression!H25)</f>
        <v>-0.10788138387208378</v>
      </c>
      <c r="I25">
        <f>LOG(Expression!I25)</f>
        <v>-5.9279127776147821E-2</v>
      </c>
      <c r="J25">
        <f>LOG(Expression!J25)</f>
        <v>-7.6349093886272895E-2</v>
      </c>
      <c r="K25">
        <f>LOG(Expression!K25)</f>
        <v>9.0840978907530789E-2</v>
      </c>
      <c r="L25">
        <f>LOG(Expression!L25)</f>
        <v>-0.11098554498137173</v>
      </c>
      <c r="M25">
        <f>LOG(Expression!M25)</f>
        <v>0.12058894369704276</v>
      </c>
      <c r="N25">
        <f>LOG(Expression!N25)</f>
        <v>-3.4796237816797276E-2</v>
      </c>
      <c r="O25">
        <f>LOG(Expression!O25)</f>
        <v>6.3381383939058331E-2</v>
      </c>
      <c r="P25">
        <f>LOG(Expression!P25)</f>
        <v>1.8990116040465674E-2</v>
      </c>
    </row>
    <row r="26" spans="1:16" x14ac:dyDescent="0.2">
      <c r="A26" t="str">
        <f>Expression!A26</f>
        <v>IL1R1</v>
      </c>
      <c r="B26" s="10">
        <f>LOG(Expression!B26)</f>
        <v>-2.1381919768016545E-2</v>
      </c>
      <c r="C26" s="10">
        <f>LOG(Expression!C26)</f>
        <v>0</v>
      </c>
      <c r="D26" s="10">
        <f>LOG(Expression!D26)</f>
        <v>0.16241579726857178</v>
      </c>
      <c r="E26" s="10">
        <f>LOG(Expression!E26)</f>
        <v>0.15874449564745166</v>
      </c>
      <c r="F26">
        <f>LOG(Expression!F26)</f>
        <v>7.0655111518286629E-2</v>
      </c>
      <c r="G26">
        <f>LOG(Expression!G26)</f>
        <v>0.13469231940589974</v>
      </c>
      <c r="H26">
        <f>LOG(Expression!H26)</f>
        <v>-6.9451232359629654E-3</v>
      </c>
      <c r="I26">
        <f>LOG(Expression!I26)</f>
        <v>-0.10293540083732486</v>
      </c>
      <c r="J26">
        <f>LOG(Expression!J26)</f>
        <v>-7.5431554459489139E-2</v>
      </c>
      <c r="K26">
        <f>LOG(Expression!K26)</f>
        <v>-0.24361659159496141</v>
      </c>
      <c r="L26">
        <f>LOG(Expression!L26)</f>
        <v>-4.0493952956727391E-2</v>
      </c>
      <c r="M26">
        <f>LOG(Expression!M26)</f>
        <v>-0.21326867402409042</v>
      </c>
      <c r="N26">
        <f>LOG(Expression!N26)</f>
        <v>-0.23346489684518554</v>
      </c>
      <c r="O26">
        <f>LOG(Expression!O26)</f>
        <v>-0.23943522474918888</v>
      </c>
      <c r="P26">
        <f>LOG(Expression!P26)</f>
        <v>-0.13290179299169139</v>
      </c>
    </row>
    <row r="27" spans="1:16" x14ac:dyDescent="0.2">
      <c r="A27" t="str">
        <f>Expression!A27</f>
        <v>IL1RAP</v>
      </c>
      <c r="B27" s="10">
        <f>LOG(Expression!B27)</f>
        <v>-7.3855662432187483E-2</v>
      </c>
      <c r="C27" s="10">
        <f>LOG(Expression!C27)</f>
        <v>0</v>
      </c>
      <c r="D27" s="10">
        <f>LOG(Expression!D27)</f>
        <v>-0.23249431593316536</v>
      </c>
      <c r="E27" s="10">
        <f>LOG(Expression!E27)</f>
        <v>-0.25905473430459131</v>
      </c>
      <c r="F27">
        <f>LOG(Expression!F27)</f>
        <v>-0.42665577324847614</v>
      </c>
      <c r="G27">
        <f>LOG(Expression!G27)</f>
        <v>-0.32709401557255613</v>
      </c>
      <c r="H27">
        <f>LOG(Expression!H27)</f>
        <v>-0.15070831929520537</v>
      </c>
      <c r="I27">
        <f>LOG(Expression!I27)</f>
        <v>-0.19709005773112612</v>
      </c>
      <c r="J27">
        <f>LOG(Expression!J27)</f>
        <v>-0.20618874955606917</v>
      </c>
      <c r="K27">
        <f>LOG(Expression!K27)</f>
        <v>-0.70864080520677919</v>
      </c>
      <c r="L27">
        <f>LOG(Expression!L27)</f>
        <v>-0.23249630273113636</v>
      </c>
      <c r="M27">
        <f>LOG(Expression!M27)</f>
        <v>-0.21268949231243217</v>
      </c>
      <c r="N27">
        <f>LOG(Expression!N27)</f>
        <v>-0.32647594078545922</v>
      </c>
      <c r="O27">
        <f>LOG(Expression!O27)</f>
        <v>-0.18938326840013334</v>
      </c>
      <c r="P27">
        <f>LOG(Expression!P27)</f>
        <v>-0.44877949113180648</v>
      </c>
    </row>
    <row r="28" spans="1:16" x14ac:dyDescent="0.2">
      <c r="A28" t="str">
        <f>Expression!A28</f>
        <v>IL1RN</v>
      </c>
      <c r="B28" s="10">
        <f>LOG(Expression!B28)</f>
        <v>8.848981422939782E-2</v>
      </c>
      <c r="C28" s="10">
        <f>LOG(Expression!C28)</f>
        <v>0</v>
      </c>
      <c r="D28" s="10">
        <f>LOG(Expression!D28)</f>
        <v>0.2221175711586299</v>
      </c>
      <c r="E28" s="10">
        <f>LOG(Expression!E28)</f>
        <v>0.23464770390414688</v>
      </c>
      <c r="F28">
        <f>LOG(Expression!F28)</f>
        <v>0.25340199304601063</v>
      </c>
      <c r="G28">
        <f>LOG(Expression!G28)</f>
        <v>0.22162255743376114</v>
      </c>
      <c r="H28">
        <f>LOG(Expression!H28)</f>
        <v>-2.6460897854859042E-2</v>
      </c>
      <c r="I28">
        <f>LOG(Expression!I28)</f>
        <v>0.20812039883224476</v>
      </c>
      <c r="J28">
        <f>LOG(Expression!J28)</f>
        <v>0.22652832286109781</v>
      </c>
      <c r="K28">
        <f>LOG(Expression!K28)</f>
        <v>0.25347574539494921</v>
      </c>
      <c r="L28">
        <f>LOG(Expression!L28)</f>
        <v>0.31642978715216352</v>
      </c>
      <c r="M28">
        <f>LOG(Expression!M28)</f>
        <v>5.8276336654590428E-2</v>
      </c>
      <c r="N28">
        <f>LOG(Expression!N28)</f>
        <v>3.6217340220327077E-2</v>
      </c>
      <c r="O28">
        <f>LOG(Expression!O28)</f>
        <v>1.035976668277833E-2</v>
      </c>
      <c r="P28">
        <f>LOG(Expression!P28)</f>
        <v>6.9893987277250019E-2</v>
      </c>
    </row>
    <row r="29" spans="1:16" x14ac:dyDescent="0.2">
      <c r="A29" t="str">
        <f>Expression!A29</f>
        <v>IL23A</v>
      </c>
      <c r="B29" s="10">
        <f>LOG(Expression!B29)</f>
        <v>4.575800428490439E-2</v>
      </c>
      <c r="C29" s="10">
        <f>LOG(Expression!C29)</f>
        <v>0</v>
      </c>
      <c r="D29" s="10">
        <f>LOG(Expression!D29)</f>
        <v>0.21702835805193607</v>
      </c>
      <c r="E29" s="10">
        <f>LOG(Expression!E29)</f>
        <v>0.21910221389806325</v>
      </c>
      <c r="F29">
        <f>LOG(Expression!F29)</f>
        <v>0.53287763896045981</v>
      </c>
      <c r="G29">
        <f>LOG(Expression!G29)</f>
        <v>0.49753551334952667</v>
      </c>
      <c r="H29">
        <f>LOG(Expression!H29)</f>
        <v>0.36598167247242164</v>
      </c>
      <c r="I29">
        <f>LOG(Expression!I29)</f>
        <v>6.2851751764686825E-2</v>
      </c>
      <c r="J29">
        <f>LOG(Expression!J29)</f>
        <v>-3.5051691871118083E-2</v>
      </c>
      <c r="K29">
        <f>LOG(Expression!K29)</f>
        <v>0.45671524387749995</v>
      </c>
      <c r="L29">
        <f>LOG(Expression!L29)</f>
        <v>5.9531691942509658E-2</v>
      </c>
      <c r="M29">
        <f>LOG(Expression!M29)</f>
        <v>0.28253856591433052</v>
      </c>
      <c r="N29">
        <f>LOG(Expression!N29)</f>
        <v>0.22708209764112244</v>
      </c>
      <c r="O29">
        <f>LOG(Expression!O29)</f>
        <v>0.14268081260683393</v>
      </c>
      <c r="P29">
        <f>LOG(Expression!P29)</f>
        <v>0.40403878761424783</v>
      </c>
    </row>
    <row r="30" spans="1:16" x14ac:dyDescent="0.2">
      <c r="A30" t="str">
        <f>Expression!A30</f>
        <v>IL6</v>
      </c>
      <c r="B30" s="10">
        <f>LOG(Expression!B30)</f>
        <v>-2.3580341826349625E-2</v>
      </c>
      <c r="C30" s="10">
        <f>LOG(Expression!C30)</f>
        <v>0</v>
      </c>
      <c r="D30" s="10">
        <f>LOG(Expression!D30)</f>
        <v>1.1011255799394116E-2</v>
      </c>
      <c r="E30" s="10">
        <f>LOG(Expression!E30)</f>
        <v>6.1063272354447293E-2</v>
      </c>
      <c r="F30">
        <f>LOG(Expression!F30)</f>
        <v>0.21871069428570253</v>
      </c>
      <c r="G30">
        <f>LOG(Expression!G30)</f>
        <v>0.23745462799571737</v>
      </c>
      <c r="H30">
        <f>LOG(Expression!H30)</f>
        <v>-0.12044938619105407</v>
      </c>
      <c r="I30">
        <f>LOG(Expression!I30)</f>
        <v>0.48590004175112295</v>
      </c>
      <c r="J30">
        <f>LOG(Expression!J30)</f>
        <v>0.43682697474196897</v>
      </c>
      <c r="K30">
        <f>LOG(Expression!K30)</f>
        <v>0.91985380559647811</v>
      </c>
      <c r="L30">
        <f>LOG(Expression!L30)</f>
        <v>0.55053991169005456</v>
      </c>
      <c r="M30">
        <f>LOG(Expression!M30)</f>
        <v>0.53562321313891359</v>
      </c>
      <c r="N30">
        <f>LOG(Expression!N30)</f>
        <v>0.31853470929384464</v>
      </c>
      <c r="O30">
        <f>LOG(Expression!O30)</f>
        <v>0.55176552521440114</v>
      </c>
      <c r="P30">
        <f>LOG(Expression!P30)</f>
        <v>0.86204087451721234</v>
      </c>
    </row>
    <row r="31" spans="1:16" x14ac:dyDescent="0.2">
      <c r="A31" t="str">
        <f>Expression!A31</f>
        <v>IL6R</v>
      </c>
      <c r="B31" s="10">
        <f>LOG(Expression!B31)</f>
        <v>8.7237830477430958E-2</v>
      </c>
      <c r="C31" s="10">
        <f>LOG(Expression!C31)</f>
        <v>0</v>
      </c>
      <c r="D31" s="10">
        <f>LOG(Expression!D31)</f>
        <v>0.20357261827575138</v>
      </c>
      <c r="E31" s="10">
        <f>LOG(Expression!E31)</f>
        <v>0.14597119087143823</v>
      </c>
      <c r="F31">
        <f>LOG(Expression!F31)</f>
        <v>6.3420156602498376E-2</v>
      </c>
      <c r="G31">
        <f>LOG(Expression!G31)</f>
        <v>5.2960809197145596E-3</v>
      </c>
      <c r="H31">
        <f>LOG(Expression!H31)</f>
        <v>4.3198647261768142E-2</v>
      </c>
      <c r="I31">
        <f>LOG(Expression!I31)</f>
        <v>0.16167478183124417</v>
      </c>
      <c r="J31">
        <f>LOG(Expression!J31)</f>
        <v>0.13086881701897188</v>
      </c>
      <c r="K31">
        <f>LOG(Expression!K31)</f>
        <v>2.9860128565894879E-2</v>
      </c>
      <c r="L31">
        <f>LOG(Expression!L31)</f>
        <v>0.20530847764274779</v>
      </c>
      <c r="M31">
        <f>LOG(Expression!M31)</f>
        <v>-8.2006952654776574E-2</v>
      </c>
      <c r="N31">
        <f>LOG(Expression!N31)</f>
        <v>-9.4460081927403391E-2</v>
      </c>
      <c r="O31">
        <f>LOG(Expression!O31)</f>
        <v>-0.28133378366568457</v>
      </c>
      <c r="P31">
        <f>LOG(Expression!P31)</f>
        <v>-0.16682787350302219</v>
      </c>
    </row>
    <row r="32" spans="1:16" x14ac:dyDescent="0.2">
      <c r="A32" t="str">
        <f>Expression!A32</f>
        <v>CXCL8</v>
      </c>
      <c r="B32" s="10">
        <f>LOG(Expression!B32)</f>
        <v>4.9101845476739917E-2</v>
      </c>
      <c r="C32" s="10">
        <f>LOG(Expression!C32)</f>
        <v>0</v>
      </c>
      <c r="D32" s="10">
        <f>LOG(Expression!D32)</f>
        <v>0.21779538248088712</v>
      </c>
      <c r="E32" s="10">
        <f>LOG(Expression!E32)</f>
        <v>0.2635468845178851</v>
      </c>
      <c r="F32">
        <f>LOG(Expression!F32)</f>
        <v>0.57511997413200311</v>
      </c>
      <c r="G32">
        <f>LOG(Expression!G32)</f>
        <v>0.49981431041670349</v>
      </c>
      <c r="H32">
        <f>LOG(Expression!H32)</f>
        <v>0.24954597941955403</v>
      </c>
      <c r="I32">
        <f>LOG(Expression!I32)</f>
        <v>-0.14126374400524608</v>
      </c>
      <c r="J32">
        <f>LOG(Expression!J32)</f>
        <v>-0.13565411024204663</v>
      </c>
      <c r="K32">
        <f>LOG(Expression!K32)</f>
        <v>0.23316133819755702</v>
      </c>
      <c r="L32">
        <f>LOG(Expression!L32)</f>
        <v>-8.675383445039847E-3</v>
      </c>
      <c r="M32">
        <f>LOG(Expression!M32)</f>
        <v>0.11010617615803722</v>
      </c>
      <c r="N32">
        <f>LOG(Expression!N32)</f>
        <v>-6.3759959261608327E-3</v>
      </c>
      <c r="O32">
        <f>LOG(Expression!O32)</f>
        <v>6.2330789254191214E-2</v>
      </c>
      <c r="P32">
        <f>LOG(Expression!P32)</f>
        <v>0.28943877547493957</v>
      </c>
    </row>
    <row r="33" spans="1:16" x14ac:dyDescent="0.2">
      <c r="A33" t="str">
        <f>Expression!A33</f>
        <v>ITGB2</v>
      </c>
      <c r="B33" s="10">
        <f>LOG(Expression!B33)</f>
        <v>-8.1356125804151566E-2</v>
      </c>
      <c r="C33" s="10">
        <f>LOG(Expression!C33)</f>
        <v>0</v>
      </c>
      <c r="D33" s="10">
        <f>LOG(Expression!D33)</f>
        <v>9.4500118916826109E-2</v>
      </c>
      <c r="E33" s="10">
        <f>LOG(Expression!E33)</f>
        <v>-0.13216186126234911</v>
      </c>
      <c r="F33">
        <f>LOG(Expression!F33)</f>
        <v>0.2403132088345411</v>
      </c>
      <c r="G33">
        <f>LOG(Expression!G33)</f>
        <v>2.4469584433540706E-2</v>
      </c>
      <c r="H33">
        <f>LOG(Expression!H33)</f>
        <v>-6.3373496953170613E-2</v>
      </c>
      <c r="I33">
        <f>LOG(Expression!I33)</f>
        <v>-0.29932375764855884</v>
      </c>
      <c r="J33">
        <f>LOG(Expression!J33)</f>
        <v>-0.50688520398485504</v>
      </c>
      <c r="K33">
        <f>LOG(Expression!K33)</f>
        <v>-0.11081118840788297</v>
      </c>
      <c r="L33">
        <f>LOG(Expression!L33)</f>
        <v>-0.64694928325137935</v>
      </c>
      <c r="M33">
        <f>LOG(Expression!M33)</f>
        <v>-0.4960222355613233</v>
      </c>
      <c r="N33">
        <f>LOG(Expression!N33)</f>
        <v>-0.4302427864708071</v>
      </c>
      <c r="O33">
        <f>LOG(Expression!O33)</f>
        <v>-0.57860180747385292</v>
      </c>
      <c r="P33">
        <f>LOG(Expression!P33)</f>
        <v>-5.0706154735631816E-2</v>
      </c>
    </row>
    <row r="34" spans="1:16" x14ac:dyDescent="0.2">
      <c r="A34" t="str">
        <f>Expression!A34</f>
        <v>LTB</v>
      </c>
      <c r="B34" s="10">
        <f>LOG(Expression!B34)</f>
        <v>-0.31181806782459137</v>
      </c>
      <c r="C34" s="10">
        <f>LOG(Expression!C34)</f>
        <v>0</v>
      </c>
      <c r="D34" s="10">
        <f>LOG(Expression!D34)</f>
        <v>0.21462162323660114</v>
      </c>
      <c r="E34" s="10">
        <f>LOG(Expression!E34)</f>
        <v>0.46413972727855601</v>
      </c>
      <c r="F34">
        <f>LOG(Expression!F34)</f>
        <v>0.70981885599180805</v>
      </c>
      <c r="G34">
        <f>LOG(Expression!G34)</f>
        <v>0.37545460478797238</v>
      </c>
      <c r="H34">
        <f>LOG(Expression!H34)</f>
        <v>0.14291814465541464</v>
      </c>
      <c r="I34">
        <f>LOG(Expression!I34)</f>
        <v>3.6603140262769639E-2</v>
      </c>
      <c r="J34">
        <f>LOG(Expression!J34)</f>
        <v>0.19219916318557254</v>
      </c>
      <c r="K34">
        <f>LOG(Expression!K34)</f>
        <v>0.96932447302390456</v>
      </c>
      <c r="L34">
        <f>LOG(Expression!L34)</f>
        <v>0.64152532478950519</v>
      </c>
      <c r="M34">
        <f>LOG(Expression!M34)</f>
        <v>0.79554214435505599</v>
      </c>
      <c r="N34">
        <f>LOG(Expression!N34)</f>
        <v>0.60660054716455991</v>
      </c>
      <c r="O34">
        <f>LOG(Expression!O34)</f>
        <v>0.14362393958324862</v>
      </c>
      <c r="P34">
        <f>LOG(Expression!P34)</f>
        <v>0.69889435703716429</v>
      </c>
    </row>
    <row r="35" spans="1:16" x14ac:dyDescent="0.2">
      <c r="A35" t="str">
        <f>Expression!A35</f>
        <v>LY96</v>
      </c>
      <c r="B35" s="10">
        <f>LOG(Expression!B35)</f>
        <v>2.9135127924339779E-2</v>
      </c>
      <c r="C35" s="10">
        <f>LOG(Expression!C35)</f>
        <v>0</v>
      </c>
      <c r="D35" s="10">
        <f>LOG(Expression!D35)</f>
        <v>0.45380711350138841</v>
      </c>
      <c r="E35" s="10">
        <f>LOG(Expression!E35)</f>
        <v>0.46216737874696701</v>
      </c>
      <c r="F35">
        <f>LOG(Expression!F35)</f>
        <v>0.52948743914929253</v>
      </c>
      <c r="G35">
        <f>LOG(Expression!G35)</f>
        <v>0.43372197074869412</v>
      </c>
      <c r="H35">
        <f>LOG(Expression!H35)</f>
        <v>-1.6298426231237683E-2</v>
      </c>
      <c r="I35">
        <f>LOG(Expression!I35)</f>
        <v>0.17834431784113863</v>
      </c>
      <c r="J35">
        <f>LOG(Expression!J35)</f>
        <v>0.19719535802360896</v>
      </c>
      <c r="K35">
        <f>LOG(Expression!K35)</f>
        <v>-3.9250699074636526E-3</v>
      </c>
      <c r="L35">
        <f>LOG(Expression!L35)</f>
        <v>0.2920313060035985</v>
      </c>
      <c r="M35">
        <f>LOG(Expression!M35)</f>
        <v>7.2660151907407169E-2</v>
      </c>
      <c r="N35">
        <f>LOG(Expression!N35)</f>
        <v>8.9506874172748579E-2</v>
      </c>
      <c r="O35">
        <f>LOG(Expression!O35)</f>
        <v>0.37282275974188334</v>
      </c>
      <c r="P35">
        <f>LOG(Expression!P35)</f>
        <v>-0.23649404127955434</v>
      </c>
    </row>
    <row r="36" spans="1:16" x14ac:dyDescent="0.2">
      <c r="A36" t="str">
        <f>Expression!A36</f>
        <v>MYD88</v>
      </c>
      <c r="B36" s="10">
        <f>LOG(Expression!B36)</f>
        <v>-5.4755309207307971E-2</v>
      </c>
      <c r="C36" s="10">
        <f>LOG(Expression!C36)</f>
        <v>0</v>
      </c>
      <c r="D36" s="10">
        <f>LOG(Expression!D36)</f>
        <v>-0.12154369043129226</v>
      </c>
      <c r="E36" s="10">
        <f>LOG(Expression!E36)</f>
        <v>-0.1229361949852356</v>
      </c>
      <c r="F36">
        <f>LOG(Expression!F36)</f>
        <v>-0.16523169205401414</v>
      </c>
      <c r="G36">
        <f>LOG(Expression!G36)</f>
        <v>-0.16544963777087324</v>
      </c>
      <c r="H36">
        <f>LOG(Expression!H36)</f>
        <v>-0.20218294340376933</v>
      </c>
      <c r="I36">
        <f>LOG(Expression!I36)</f>
        <v>-0.1661038361574517</v>
      </c>
      <c r="J36">
        <f>LOG(Expression!J36)</f>
        <v>-7.2210232475888619E-2</v>
      </c>
      <c r="K36">
        <f>LOG(Expression!K36)</f>
        <v>-3.0367845756584723E-2</v>
      </c>
      <c r="L36">
        <f>LOG(Expression!L36)</f>
        <v>-9.9584334925593473E-2</v>
      </c>
      <c r="M36">
        <f>LOG(Expression!M36)</f>
        <v>-0.30148431013343752</v>
      </c>
      <c r="N36">
        <f>LOG(Expression!N36)</f>
        <v>-0.1946663448240373</v>
      </c>
      <c r="O36">
        <f>LOG(Expression!O36)</f>
        <v>-9.9396973856291829E-2</v>
      </c>
      <c r="P36">
        <f>LOG(Expression!P36)</f>
        <v>-0.18451910531819918</v>
      </c>
    </row>
    <row r="37" spans="1:16" x14ac:dyDescent="0.2">
      <c r="A37" t="str">
        <f>Expression!A37</f>
        <v>NFKB1</v>
      </c>
      <c r="B37" s="10">
        <f>LOG(Expression!B37)</f>
        <v>-8.1615252424421217E-4</v>
      </c>
      <c r="C37" s="10">
        <f>LOG(Expression!C37)</f>
        <v>0</v>
      </c>
      <c r="D37" s="10">
        <f>LOG(Expression!D37)</f>
        <v>6.5375165806339924E-2</v>
      </c>
      <c r="E37" s="10">
        <f>LOG(Expression!E37)</f>
        <v>8.5872057387102671E-2</v>
      </c>
      <c r="F37">
        <f>LOG(Expression!F37)</f>
        <v>7.8202535569573337E-2</v>
      </c>
      <c r="G37">
        <f>LOG(Expression!G37)</f>
        <v>0.14077703870825525</v>
      </c>
      <c r="H37">
        <f>LOG(Expression!H37)</f>
        <v>0.1177622720377591</v>
      </c>
      <c r="I37">
        <f>LOG(Expression!I37)</f>
        <v>6.134991311630711E-3</v>
      </c>
      <c r="J37">
        <f>LOG(Expression!J37)</f>
        <v>1.8583424516324751E-2</v>
      </c>
      <c r="K37">
        <f>LOG(Expression!K37)</f>
        <v>5.5302581739424074E-2</v>
      </c>
      <c r="L37">
        <f>LOG(Expression!L37)</f>
        <v>-6.5690765653794968E-3</v>
      </c>
      <c r="M37">
        <f>LOG(Expression!M37)</f>
        <v>4.808677233136139E-2</v>
      </c>
      <c r="N37">
        <f>LOG(Expression!N37)</f>
        <v>-1.3139838898733994E-2</v>
      </c>
      <c r="O37">
        <f>LOG(Expression!O37)</f>
        <v>-4.4926800260876483E-2</v>
      </c>
      <c r="P37">
        <f>LOG(Expression!P37)</f>
        <v>8.3279587064444591E-2</v>
      </c>
    </row>
    <row r="38" spans="1:16" x14ac:dyDescent="0.2">
      <c r="A38" t="str">
        <f>Expression!A38</f>
        <v>NR3C1</v>
      </c>
      <c r="B38" s="10">
        <f>LOG(Expression!B38)</f>
        <v>-0.13925171972022676</v>
      </c>
      <c r="C38" s="10">
        <f>LOG(Expression!C38)</f>
        <v>0</v>
      </c>
      <c r="D38" s="10">
        <f>LOG(Expression!D38)</f>
        <v>-0.16342268239806987</v>
      </c>
      <c r="E38" s="10">
        <f>LOG(Expression!E38)</f>
        <v>-0.1747193748393536</v>
      </c>
      <c r="F38">
        <f>LOG(Expression!F38)</f>
        <v>-0.18932974526690666</v>
      </c>
      <c r="G38">
        <f>LOG(Expression!G38)</f>
        <v>-0.19509778101382325</v>
      </c>
      <c r="H38">
        <f>LOG(Expression!H38)</f>
        <v>-0.21772632619988222</v>
      </c>
      <c r="I38">
        <f>LOG(Expression!I38)</f>
        <v>-0.13396256249041211</v>
      </c>
      <c r="J38">
        <f>LOG(Expression!J38)</f>
        <v>-0.11601762259488928</v>
      </c>
      <c r="K38">
        <f>LOG(Expression!K38)</f>
        <v>-0.60590468622658455</v>
      </c>
      <c r="L38">
        <f>LOG(Expression!L38)</f>
        <v>-0.18038590327173215</v>
      </c>
      <c r="M38">
        <f>LOG(Expression!M38)</f>
        <v>-0.26725960786640812</v>
      </c>
      <c r="N38">
        <f>LOG(Expression!N38)</f>
        <v>-0.29542138540276719</v>
      </c>
      <c r="O38">
        <f>LOG(Expression!O38)</f>
        <v>-0.12339207481066734</v>
      </c>
      <c r="P38">
        <f>LOG(Expression!P38)</f>
        <v>-0.33101956712801417</v>
      </c>
    </row>
    <row r="39" spans="1:16" x14ac:dyDescent="0.2">
      <c r="A39" t="str">
        <f>Expression!A39</f>
        <v>PTGS2</v>
      </c>
      <c r="B39" s="10">
        <f>LOG(Expression!B39)</f>
        <v>8.8051514555710794E-2</v>
      </c>
      <c r="C39" s="10">
        <f>LOG(Expression!C39)</f>
        <v>0</v>
      </c>
      <c r="D39" s="10">
        <f>LOG(Expression!D39)</f>
        <v>9.5043177029002876E-2</v>
      </c>
      <c r="E39" s="10">
        <f>LOG(Expression!E39)</f>
        <v>0.12020212015261478</v>
      </c>
      <c r="F39">
        <f>LOG(Expression!F39)</f>
        <v>0.2010628107899019</v>
      </c>
      <c r="G39">
        <f>LOG(Expression!G39)</f>
        <v>0.17798344308233638</v>
      </c>
      <c r="H39">
        <f>LOG(Expression!H39)</f>
        <v>8.9721628971654865E-2</v>
      </c>
      <c r="I39">
        <f>LOG(Expression!I39)</f>
        <v>-3.9549019800338897E-2</v>
      </c>
      <c r="J39">
        <f>LOG(Expression!J39)</f>
        <v>-5.7676203255236168E-2</v>
      </c>
      <c r="K39">
        <f>LOG(Expression!K39)</f>
        <v>1.745859583452682E-2</v>
      </c>
      <c r="L39">
        <f>LOG(Expression!L39)</f>
        <v>-9.804215825780653E-2</v>
      </c>
      <c r="M39">
        <f>LOG(Expression!M39)</f>
        <v>-7.6742841120600785E-2</v>
      </c>
      <c r="N39">
        <f>LOG(Expression!N39)</f>
        <v>-0.19764864899107989</v>
      </c>
      <c r="O39">
        <f>LOG(Expression!O39)</f>
        <v>6.5215258672644036E-2</v>
      </c>
      <c r="P39">
        <f>LOG(Expression!P39)</f>
        <v>9.8105314350895867E-2</v>
      </c>
    </row>
    <row r="40" spans="1:16" x14ac:dyDescent="0.2">
      <c r="A40" t="str">
        <f>Expression!A40</f>
        <v>RIPK2</v>
      </c>
      <c r="B40" s="10">
        <f>LOG(Expression!B40)</f>
        <v>-2.0291589123721601E-2</v>
      </c>
      <c r="C40" s="10">
        <f>LOG(Expression!C40)</f>
        <v>0</v>
      </c>
      <c r="D40" s="10">
        <f>LOG(Expression!D40)</f>
        <v>-3.7180937236448761E-2</v>
      </c>
      <c r="E40" s="10">
        <f>LOG(Expression!E40)</f>
        <v>5.2306369986571078E-3</v>
      </c>
      <c r="F40">
        <f>LOG(Expression!F40)</f>
        <v>0.13895731238446535</v>
      </c>
      <c r="G40">
        <f>LOG(Expression!G40)</f>
        <v>0.12435043390486317</v>
      </c>
      <c r="H40">
        <f>LOG(Expression!H40)</f>
        <v>0.1593893018981648</v>
      </c>
      <c r="I40">
        <f>LOG(Expression!I40)</f>
        <v>-2.4929498060917696E-2</v>
      </c>
      <c r="J40">
        <f>LOG(Expression!J40)</f>
        <v>1.9468151673580545E-2</v>
      </c>
      <c r="K40">
        <f>LOG(Expression!K40)</f>
        <v>1.3764054697742658E-2</v>
      </c>
      <c r="L40">
        <f>LOG(Expression!L40)</f>
        <v>-4.1475611772588183E-2</v>
      </c>
      <c r="M40">
        <f>LOG(Expression!M40)</f>
        <v>1.6847384531331028E-2</v>
      </c>
      <c r="N40">
        <f>LOG(Expression!N40)</f>
        <v>-6.5488955144701391E-2</v>
      </c>
      <c r="O40">
        <f>LOG(Expression!O40)</f>
        <v>-7.0746444018972093E-2</v>
      </c>
      <c r="P40">
        <f>LOG(Expression!P40)</f>
        <v>0.10242780405863468</v>
      </c>
    </row>
    <row r="41" spans="1:16" x14ac:dyDescent="0.2">
      <c r="A41" t="str">
        <f>Expression!A41</f>
        <v>TIRAP</v>
      </c>
      <c r="B41" s="10">
        <f>LOG(Expression!B41)</f>
        <v>-9.567612269788614E-2</v>
      </c>
      <c r="C41" s="10">
        <f>LOG(Expression!C41)</f>
        <v>0</v>
      </c>
      <c r="D41" s="10">
        <f>LOG(Expression!D41)</f>
        <v>3.1390203827857226E-3</v>
      </c>
      <c r="E41" s="10">
        <f>LOG(Expression!E41)</f>
        <v>-2.4207086277323518E-2</v>
      </c>
      <c r="F41">
        <f>LOG(Expression!F41)</f>
        <v>-0.11760724158999211</v>
      </c>
      <c r="G41">
        <f>LOG(Expression!G41)</f>
        <v>-0.13636381855982291</v>
      </c>
      <c r="H41">
        <f>LOG(Expression!H41)</f>
        <v>-0.28434847866026147</v>
      </c>
      <c r="I41">
        <f>LOG(Expression!I41)</f>
        <v>0.12031025012705784</v>
      </c>
      <c r="J41">
        <f>LOG(Expression!J41)</f>
        <v>0.16087217565680589</v>
      </c>
      <c r="K41">
        <f>LOG(Expression!K41)</f>
        <v>0.10865232169097817</v>
      </c>
      <c r="L41">
        <f>LOG(Expression!L41)</f>
        <v>-8.0297644133396739E-2</v>
      </c>
      <c r="M41">
        <f>LOG(Expression!M41)</f>
        <v>2.643850122318191E-2</v>
      </c>
      <c r="N41">
        <f>LOG(Expression!N41)</f>
        <v>4.3090457081327367E-2</v>
      </c>
      <c r="O41">
        <f>LOG(Expression!O41)</f>
        <v>-4.2937714461515732E-3</v>
      </c>
      <c r="P41">
        <f>LOG(Expression!P41)</f>
        <v>0.207036931671851</v>
      </c>
    </row>
    <row r="42" spans="1:16" x14ac:dyDescent="0.2">
      <c r="A42" t="str">
        <f>Expression!A42</f>
        <v>TLR2</v>
      </c>
      <c r="B42" s="10">
        <f>LOG(Expression!B42)</f>
        <v>5.6209464704361903E-2</v>
      </c>
      <c r="C42" s="10">
        <f>LOG(Expression!C42)</f>
        <v>0</v>
      </c>
      <c r="D42" s="10">
        <f>LOG(Expression!D42)</f>
        <v>3.9409642912332675E-3</v>
      </c>
      <c r="E42" s="10">
        <f>LOG(Expression!E42)</f>
        <v>0.12290115509373718</v>
      </c>
      <c r="F42">
        <f>LOG(Expression!F42)</f>
        <v>0.14992925366642609</v>
      </c>
      <c r="G42">
        <f>LOG(Expression!G42)</f>
        <v>7.8335289797661786E-2</v>
      </c>
      <c r="H42">
        <f>LOG(Expression!H42)</f>
        <v>0.1168116193114515</v>
      </c>
      <c r="I42">
        <f>LOG(Expression!I42)</f>
        <v>2.0079302770777581E-2</v>
      </c>
      <c r="J42">
        <f>LOG(Expression!J42)</f>
        <v>6.7872871886361374E-2</v>
      </c>
      <c r="K42">
        <f>LOG(Expression!K42)</f>
        <v>-0.28005898184004802</v>
      </c>
      <c r="L42">
        <f>LOG(Expression!L42)</f>
        <v>0.18514428441319125</v>
      </c>
      <c r="M42">
        <f>LOG(Expression!M42)</f>
        <v>-0.35888561279663245</v>
      </c>
      <c r="N42">
        <f>LOG(Expression!N42)</f>
        <v>-0.14976170037084183</v>
      </c>
      <c r="O42">
        <f>LOG(Expression!O42)</f>
        <v>-0.19063766039206592</v>
      </c>
      <c r="P42">
        <f>LOG(Expression!P42)</f>
        <v>-0.22672050041033287</v>
      </c>
    </row>
    <row r="43" spans="1:16" x14ac:dyDescent="0.2">
      <c r="A43" t="str">
        <f>Expression!A43</f>
        <v>TLR3</v>
      </c>
      <c r="B43" s="10">
        <f>LOG(Expression!B43)</f>
        <v>9.9314551843479454E-2</v>
      </c>
      <c r="C43" s="10">
        <f>LOG(Expression!C43)</f>
        <v>0</v>
      </c>
      <c r="D43" s="10">
        <f>LOG(Expression!D43)</f>
        <v>-0.14000345182539795</v>
      </c>
      <c r="E43" s="10">
        <f>LOG(Expression!E43)</f>
        <v>-8.6573276659004592E-2</v>
      </c>
      <c r="F43">
        <f>LOG(Expression!F43)</f>
        <v>-0.23347067662110257</v>
      </c>
      <c r="G43">
        <f>LOG(Expression!G43)</f>
        <v>-0.25186090008620898</v>
      </c>
      <c r="H43">
        <f>LOG(Expression!H43)</f>
        <v>4.9084987796982532E-2</v>
      </c>
      <c r="I43">
        <f>LOG(Expression!I43)</f>
        <v>3.9560458940173099E-2</v>
      </c>
      <c r="J43">
        <f>LOG(Expression!J43)</f>
        <v>6.9079400108984404E-2</v>
      </c>
      <c r="K43">
        <f>LOG(Expression!K43)</f>
        <v>-0.3396966363410302</v>
      </c>
      <c r="L43">
        <f>LOG(Expression!L43)</f>
        <v>-0.11470988808772514</v>
      </c>
      <c r="M43">
        <f>LOG(Expression!M43)</f>
        <v>-0.4087729057380583</v>
      </c>
      <c r="N43">
        <f>LOG(Expression!N43)</f>
        <v>-7.0677508149964804E-2</v>
      </c>
      <c r="O43">
        <f>LOG(Expression!O43)</f>
        <v>0.21198574438857015</v>
      </c>
      <c r="P43">
        <f>LOG(Expression!P43)</f>
        <v>-0.19466923471199629</v>
      </c>
    </row>
    <row r="44" spans="1:16" x14ac:dyDescent="0.2">
      <c r="A44" t="str">
        <f>Expression!A44</f>
        <v>TLR4</v>
      </c>
      <c r="B44" s="10">
        <f>LOG(Expression!B44)</f>
        <v>-6.6229067492039939E-2</v>
      </c>
      <c r="C44" s="10">
        <f>LOG(Expression!C44)</f>
        <v>0</v>
      </c>
      <c r="D44" s="10">
        <f>LOG(Expression!D44)</f>
        <v>1.8611059069926685E-2</v>
      </c>
      <c r="E44" s="10">
        <f>LOG(Expression!E44)</f>
        <v>-5.0255813862118623E-2</v>
      </c>
      <c r="F44">
        <f>LOG(Expression!F44)</f>
        <v>2.6495215274362559E-2</v>
      </c>
      <c r="G44">
        <f>LOG(Expression!G44)</f>
        <v>-0.17650255612166746</v>
      </c>
      <c r="H44">
        <f>LOG(Expression!H44)</f>
        <v>-0.16599582659500606</v>
      </c>
      <c r="I44">
        <f>LOG(Expression!I44)</f>
        <v>-0.56214491905289832</v>
      </c>
      <c r="J44">
        <f>LOG(Expression!J44)</f>
        <v>-0.90860280950853878</v>
      </c>
      <c r="K44">
        <f>LOG(Expression!K44)</f>
        <v>-0.45642161921972996</v>
      </c>
      <c r="L44">
        <f>LOG(Expression!L44)</f>
        <v>-0.61935296045887511</v>
      </c>
      <c r="M44">
        <f>LOG(Expression!M44)</f>
        <v>-0.71598063897305575</v>
      </c>
      <c r="N44">
        <f>LOG(Expression!N44)</f>
        <v>-1.092203231485968</v>
      </c>
      <c r="O44">
        <f>LOG(Expression!O44)</f>
        <v>-0.80713715752204129</v>
      </c>
      <c r="P44">
        <f>LOG(Expression!P44)</f>
        <v>-0.30620205222548413</v>
      </c>
    </row>
    <row r="45" spans="1:16" x14ac:dyDescent="0.2">
      <c r="A45" t="str">
        <f>Expression!A45</f>
        <v>TLR6</v>
      </c>
      <c r="B45" s="10">
        <f>LOG(Expression!B45)</f>
        <v>0.29200716339794536</v>
      </c>
      <c r="C45" s="10">
        <f>LOG(Expression!C45)</f>
        <v>0</v>
      </c>
      <c r="D45" s="10">
        <f>LOG(Expression!D45)</f>
        <v>0.15029271728319246</v>
      </c>
      <c r="E45" s="10">
        <f>LOG(Expression!E45)</f>
        <v>0.23733379455545645</v>
      </c>
      <c r="F45">
        <f>LOG(Expression!F45)</f>
        <v>0.26377548669659229</v>
      </c>
      <c r="G45">
        <f>LOG(Expression!G45)</f>
        <v>0.26247955256525923</v>
      </c>
      <c r="H45">
        <f>LOG(Expression!H45)</f>
        <v>0.12047033787875226</v>
      </c>
      <c r="I45">
        <f>LOG(Expression!I45)</f>
        <v>0.68561688722441283</v>
      </c>
      <c r="J45">
        <f>LOG(Expression!J45)</f>
        <v>0.53375773025578388</v>
      </c>
      <c r="K45">
        <f>LOG(Expression!K45)</f>
        <v>0.12563161756640853</v>
      </c>
      <c r="L45">
        <f>LOG(Expression!L45)</f>
        <v>0.54111044810587672</v>
      </c>
      <c r="M45">
        <f>LOG(Expression!M45)</f>
        <v>0.50158063401926201</v>
      </c>
      <c r="N45">
        <f>LOG(Expression!N45)</f>
        <v>0.57278494466163909</v>
      </c>
      <c r="O45">
        <f>LOG(Expression!O45)</f>
        <v>0.57186078257495043</v>
      </c>
      <c r="P45">
        <f>LOG(Expression!P45)</f>
        <v>0.29515804436255982</v>
      </c>
    </row>
    <row r="46" spans="1:16" x14ac:dyDescent="0.2">
      <c r="A46" t="str">
        <f>Expression!A46</f>
        <v>TNF</v>
      </c>
      <c r="B46" s="10">
        <f>LOG(Expression!B46)</f>
        <v>0.13186673145459923</v>
      </c>
      <c r="C46" s="10">
        <f>LOG(Expression!C46)</f>
        <v>0</v>
      </c>
      <c r="D46" s="10">
        <f>LOG(Expression!D46)</f>
        <v>0.2959147735656607</v>
      </c>
      <c r="E46" s="10">
        <f>LOG(Expression!E46)</f>
        <v>0.36892875612997061</v>
      </c>
      <c r="F46">
        <f>LOG(Expression!F46)</f>
        <v>0.64291433739549764</v>
      </c>
      <c r="G46">
        <f>LOG(Expression!G46)</f>
        <v>0.55872527850815323</v>
      </c>
      <c r="H46">
        <f>LOG(Expression!H46)</f>
        <v>0.52008645300270462</v>
      </c>
      <c r="I46">
        <f>LOG(Expression!I46)</f>
        <v>0.46686651718528005</v>
      </c>
      <c r="J46">
        <f>LOG(Expression!J46)</f>
        <v>0.4141296140989002</v>
      </c>
      <c r="K46">
        <f>LOG(Expression!K46)</f>
        <v>0.73747267551348539</v>
      </c>
      <c r="L46">
        <f>LOG(Expression!L46)</f>
        <v>0.38133215524731329</v>
      </c>
      <c r="M46">
        <f>LOG(Expression!M46)</f>
        <v>0.6191469957358422</v>
      </c>
      <c r="N46">
        <f>LOG(Expression!N46)</f>
        <v>0.55117099097296429</v>
      </c>
      <c r="O46">
        <f>LOG(Expression!O46)</f>
        <v>0.42326424890532638</v>
      </c>
      <c r="P46">
        <f>LOG(Expression!P46)</f>
        <v>0.79734320681911386</v>
      </c>
    </row>
    <row r="47" spans="1:16" x14ac:dyDescent="0.2">
      <c r="A47" t="str">
        <f>Expression!A47</f>
        <v>TOLLIP</v>
      </c>
      <c r="B47" s="10">
        <f>LOG(Expression!B47)</f>
        <v>-3.3580558282308201E-2</v>
      </c>
      <c r="C47" s="10">
        <f>LOG(Expression!C47)</f>
        <v>0</v>
      </c>
      <c r="D47" s="10">
        <f>LOG(Expression!D47)</f>
        <v>0.35691790012697411</v>
      </c>
      <c r="E47" s="10">
        <f>LOG(Expression!E47)</f>
        <v>0.24917541149489039</v>
      </c>
      <c r="F47">
        <f>LOG(Expression!F47)</f>
        <v>0.24527749449303532</v>
      </c>
      <c r="G47">
        <f>LOG(Expression!G47)</f>
        <v>0.20094902145154159</v>
      </c>
      <c r="H47">
        <f>LOG(Expression!H47)</f>
        <v>0.13576687607842147</v>
      </c>
      <c r="I47">
        <f>LOG(Expression!I47)</f>
        <v>0.1291791958593097</v>
      </c>
      <c r="J47">
        <f>LOG(Expression!J47)</f>
        <v>0.17898033401597721</v>
      </c>
      <c r="K47">
        <f>LOG(Expression!K47)</f>
        <v>0.26984786376912567</v>
      </c>
      <c r="L47">
        <f>LOG(Expression!L47)</f>
        <v>0.22550217181187984</v>
      </c>
      <c r="M47">
        <f>LOG(Expression!M47)</f>
        <v>0.17986084675329475</v>
      </c>
      <c r="N47">
        <f>LOG(Expression!N47)</f>
        <v>0.10735765188562676</v>
      </c>
      <c r="O47">
        <f>LOG(Expression!O47)</f>
        <v>-5.0540708650014018E-2</v>
      </c>
      <c r="P47">
        <f>LOG(Expression!P47)</f>
        <v>0.22484977960527613</v>
      </c>
    </row>
  </sheetData>
  <conditionalFormatting sqref="Q2:T33 B2:P48">
    <cfRule type="dataBar" priority="1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{1454C8F7-D219-EC43-92E7-6408CDAA1733}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4C8F7-D219-EC43-92E7-6408CDAA17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Q2:T33 B2:P48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5CFD2-1913-474E-A799-32597AA93779}">
  <dimension ref="A1:L40"/>
  <sheetViews>
    <sheetView workbookViewId="0">
      <selection activeCell="G24" sqref="G24"/>
    </sheetView>
  </sheetViews>
  <sheetFormatPr defaultRowHeight="14.25" x14ac:dyDescent="0.2"/>
  <cols>
    <col min="3" max="3" width="10.375" bestFit="1" customWidth="1"/>
  </cols>
  <sheetData>
    <row r="1" spans="1:12" x14ac:dyDescent="0.2">
      <c r="A1" t="s">
        <v>122</v>
      </c>
      <c r="C1" s="13" t="s">
        <v>118</v>
      </c>
    </row>
    <row r="3" spans="1:12" x14ac:dyDescent="0.2">
      <c r="A3" t="s">
        <v>112</v>
      </c>
      <c r="H3" t="s">
        <v>121</v>
      </c>
    </row>
    <row r="4" spans="1:12" x14ac:dyDescent="0.2">
      <c r="A4" s="11" t="s">
        <v>113</v>
      </c>
      <c r="B4" s="11" t="s">
        <v>114</v>
      </c>
      <c r="C4" s="11" t="s">
        <v>115</v>
      </c>
      <c r="D4" s="11" t="s">
        <v>116</v>
      </c>
      <c r="E4" s="11" t="s">
        <v>117</v>
      </c>
      <c r="H4" s="11" t="s">
        <v>113</v>
      </c>
      <c r="I4" s="11" t="s">
        <v>114</v>
      </c>
      <c r="J4" s="11" t="s">
        <v>115</v>
      </c>
      <c r="K4" s="11" t="s">
        <v>116</v>
      </c>
      <c r="L4" s="11" t="s">
        <v>117</v>
      </c>
    </row>
    <row r="5" spans="1:12" x14ac:dyDescent="0.2">
      <c r="A5" s="11" t="s">
        <v>73</v>
      </c>
      <c r="B5" s="2">
        <v>1.49754305283333</v>
      </c>
      <c r="C5" s="12">
        <f>POWER(2,B5)</f>
        <v>2.823614339122527</v>
      </c>
      <c r="D5" s="2">
        <v>1.38729458772768E-3</v>
      </c>
      <c r="E5" s="2">
        <v>3.21107080407637E-2</v>
      </c>
      <c r="H5" s="11" t="s">
        <v>38</v>
      </c>
      <c r="I5" s="2">
        <v>3.2063041667499999</v>
      </c>
      <c r="J5" s="12">
        <f>POWER(2,I5)</f>
        <v>9.2298305820030109</v>
      </c>
      <c r="K5" s="16">
        <v>3.6120239045013501E-6</v>
      </c>
      <c r="L5" s="2">
        <v>1.6976512351156401E-4</v>
      </c>
    </row>
    <row r="6" spans="1:12" x14ac:dyDescent="0.2">
      <c r="A6" s="11" t="s">
        <v>44</v>
      </c>
      <c r="B6" s="2">
        <v>0.75287210183333397</v>
      </c>
      <c r="C6" s="12">
        <f t="shared" ref="C6:C10" si="0">POWER(2,B6)</f>
        <v>1.6851442605477682</v>
      </c>
      <c r="D6" s="2">
        <v>1.89006202537463E-3</v>
      </c>
      <c r="E6" s="2">
        <v>3.21107080407637E-2</v>
      </c>
      <c r="H6" s="11" t="s">
        <v>90</v>
      </c>
      <c r="I6" s="2">
        <v>-0.70143396999999996</v>
      </c>
      <c r="J6" s="19">
        <f>-1/(POWER(2,I6))</f>
        <v>-1.6261202756501021</v>
      </c>
      <c r="K6" s="16">
        <v>1.8455567725908699E-5</v>
      </c>
      <c r="L6" s="2">
        <v>4.3370584155885401E-4</v>
      </c>
    </row>
    <row r="7" spans="1:12" x14ac:dyDescent="0.2">
      <c r="A7" s="11" t="s">
        <v>68</v>
      </c>
      <c r="B7" s="2">
        <v>1.60544455141667</v>
      </c>
      <c r="C7" s="12">
        <f t="shared" si="0"/>
        <v>3.0428949983646367</v>
      </c>
      <c r="D7" s="2">
        <v>2.70638415674596E-3</v>
      </c>
      <c r="E7" s="2">
        <v>3.21107080407637E-2</v>
      </c>
      <c r="H7" s="11" t="s">
        <v>28</v>
      </c>
      <c r="I7" s="2">
        <v>4.0408452012499998</v>
      </c>
      <c r="J7" s="12">
        <f>POWER(2,I7)</f>
        <v>16.459461159062496</v>
      </c>
      <c r="K7" s="2">
        <v>3.1997683525135698E-4</v>
      </c>
      <c r="L7" s="2">
        <v>5.0129704189379202E-3</v>
      </c>
    </row>
    <row r="8" spans="1:12" x14ac:dyDescent="0.2">
      <c r="A8" s="11" t="s">
        <v>46</v>
      </c>
      <c r="B8" s="2">
        <v>0.71119261250000099</v>
      </c>
      <c r="C8" s="12">
        <f t="shared" si="0"/>
        <v>1.6371569234662116</v>
      </c>
      <c r="D8" s="2">
        <v>2.7328262162352101E-3</v>
      </c>
      <c r="E8" s="2">
        <v>3.21107080407637E-2</v>
      </c>
      <c r="H8" s="11" t="s">
        <v>39</v>
      </c>
      <c r="I8" s="2">
        <v>1.259941505</v>
      </c>
      <c r="J8" s="12">
        <f>POWER(2,I8)</f>
        <v>2.3948603061151319</v>
      </c>
      <c r="K8" s="2">
        <v>5.4414434023123597E-4</v>
      </c>
      <c r="L8" s="2">
        <v>6.3936959977170197E-3</v>
      </c>
    </row>
    <row r="9" spans="1:12" x14ac:dyDescent="0.2">
      <c r="A9" s="11" t="s">
        <v>84</v>
      </c>
      <c r="B9" s="2">
        <v>0.41289909299999999</v>
      </c>
      <c r="C9" s="12">
        <f t="shared" si="0"/>
        <v>1.3313584902369198</v>
      </c>
      <c r="D9" s="2">
        <v>3.99414723044426E-3</v>
      </c>
      <c r="E9" s="2">
        <v>3.7544983966176101E-2</v>
      </c>
      <c r="H9" s="11" t="s">
        <v>45</v>
      </c>
      <c r="I9" s="2">
        <v>-0.58302799849999998</v>
      </c>
      <c r="J9" s="19">
        <f>-1/(POWER(2,I9))</f>
        <v>-1.4979900057559672</v>
      </c>
      <c r="K9" s="2">
        <v>4.4920794152057903E-3</v>
      </c>
      <c r="L9" s="2">
        <v>3.54392842520364E-2</v>
      </c>
    </row>
    <row r="10" spans="1:12" x14ac:dyDescent="0.2">
      <c r="A10" s="11" t="s">
        <v>29</v>
      </c>
      <c r="B10" s="2">
        <v>3.8312871470833301</v>
      </c>
      <c r="C10" s="12">
        <f t="shared" si="0"/>
        <v>14.234176716766184</v>
      </c>
      <c r="D10" s="2">
        <v>1.5838186262216301E-2</v>
      </c>
      <c r="E10" s="2">
        <v>0.124065792387361</v>
      </c>
      <c r="H10" s="11" t="s">
        <v>64</v>
      </c>
      <c r="I10" s="2">
        <v>-0.43388735974999998</v>
      </c>
      <c r="J10" s="19">
        <f>-1/(POWER(2,I10))</f>
        <v>-1.3508686096335438</v>
      </c>
      <c r="K10" s="2">
        <v>4.8382018548442504E-3</v>
      </c>
      <c r="L10" s="2">
        <v>3.54392842520364E-2</v>
      </c>
    </row>
    <row r="11" spans="1:12" x14ac:dyDescent="0.2">
      <c r="H11" s="11" t="s">
        <v>30</v>
      </c>
      <c r="I11" s="2">
        <v>4.9804314407500003</v>
      </c>
      <c r="J11" s="12">
        <f>POWER(2,I11)</f>
        <v>31.568885868837985</v>
      </c>
      <c r="K11" s="2">
        <v>5.2781912715798799E-3</v>
      </c>
      <c r="L11" s="2">
        <v>3.54392842520364E-2</v>
      </c>
    </row>
    <row r="12" spans="1:12" x14ac:dyDescent="0.2">
      <c r="H12" s="11" t="s">
        <v>71</v>
      </c>
      <c r="I12" s="2">
        <v>3.3847563372499998</v>
      </c>
      <c r="J12" s="12">
        <f>POWER(2,I12)</f>
        <v>10.445114029091812</v>
      </c>
      <c r="K12" s="2">
        <v>9.5845144075116604E-3</v>
      </c>
      <c r="L12" s="2">
        <v>5.6309022144130999E-2</v>
      </c>
    </row>
    <row r="13" spans="1:12" x14ac:dyDescent="0.2">
      <c r="A13" s="15" t="s">
        <v>119</v>
      </c>
      <c r="H13" s="11" t="s">
        <v>75</v>
      </c>
      <c r="I13" s="2">
        <v>-0.49910296074999999</v>
      </c>
      <c r="J13" s="19">
        <f>-1/(POWER(2,I13))</f>
        <v>-1.4133345056616335</v>
      </c>
      <c r="K13" s="2">
        <v>1.47423424209631E-2</v>
      </c>
      <c r="L13" s="2">
        <v>7.6987788198362994E-2</v>
      </c>
    </row>
    <row r="14" spans="1:12" x14ac:dyDescent="0.2">
      <c r="A14" s="11" t="s">
        <v>113</v>
      </c>
      <c r="B14" s="11" t="s">
        <v>114</v>
      </c>
      <c r="C14" s="11" t="s">
        <v>115</v>
      </c>
      <c r="D14" s="11" t="s">
        <v>116</v>
      </c>
      <c r="E14" s="11" t="s">
        <v>117</v>
      </c>
      <c r="H14" s="11" t="s">
        <v>59</v>
      </c>
      <c r="I14" s="2">
        <v>0.45333912324999998</v>
      </c>
      <c r="J14" s="12">
        <f>POWER(2,I14)</f>
        <v>1.3692056239243702</v>
      </c>
      <c r="K14" s="2">
        <v>2.0690356615971399E-2</v>
      </c>
      <c r="L14" s="2">
        <v>8.6975288673374396E-2</v>
      </c>
    </row>
    <row r="15" spans="1:12" x14ac:dyDescent="0.2">
      <c r="A15" s="11" t="s">
        <v>38</v>
      </c>
      <c r="B15" s="2">
        <v>-2.39955769625</v>
      </c>
      <c r="C15" s="19">
        <f>-1/(POWER(2,B15))</f>
        <v>-5.2764137437417862</v>
      </c>
      <c r="D15" s="2">
        <v>1.17998303817792E-4</v>
      </c>
      <c r="E15" s="2">
        <v>5.5459202794362096E-3</v>
      </c>
      <c r="H15" s="11" t="s">
        <v>92</v>
      </c>
      <c r="I15" s="2">
        <v>1.7446673005</v>
      </c>
      <c r="J15" s="12">
        <f>POWER(2,I15)</f>
        <v>3.3511756358793741</v>
      </c>
      <c r="K15" s="2">
        <v>2.16311643808349E-2</v>
      </c>
      <c r="L15" s="2">
        <v>8.6975288673374396E-2</v>
      </c>
    </row>
    <row r="16" spans="1:12" x14ac:dyDescent="0.2">
      <c r="A16" s="11" t="s">
        <v>72</v>
      </c>
      <c r="B16" s="2">
        <v>-0.66038891924999998</v>
      </c>
      <c r="C16" s="19">
        <f t="shared" ref="C16:C22" si="1">-1/(POWER(2,B16))</f>
        <v>-1.5805086371046466</v>
      </c>
      <c r="D16" s="2">
        <v>2.7788806395403701E-4</v>
      </c>
      <c r="E16" s="2">
        <v>6.5303695029198796E-3</v>
      </c>
      <c r="H16" s="11" t="s">
        <v>61</v>
      </c>
      <c r="I16" s="2">
        <v>-0.3663189805</v>
      </c>
      <c r="J16" s="19">
        <f>-1/(POWER(2,I16))</f>
        <v>-1.2890596106188932</v>
      </c>
      <c r="K16" s="2">
        <v>2.2206456682563699E-2</v>
      </c>
      <c r="L16" s="2">
        <v>8.6975288673374396E-2</v>
      </c>
    </row>
    <row r="17" spans="1:12" x14ac:dyDescent="0.2">
      <c r="A17" s="11" t="s">
        <v>66</v>
      </c>
      <c r="B17" s="2">
        <v>-0.68374021674999996</v>
      </c>
      <c r="C17" s="19">
        <f t="shared" si="1"/>
        <v>-1.6062987244282394</v>
      </c>
      <c r="D17" s="2">
        <v>6.0221198936549602E-3</v>
      </c>
      <c r="E17" s="2">
        <v>8.0882735484601703E-2</v>
      </c>
      <c r="H17" s="11" t="s">
        <v>58</v>
      </c>
      <c r="I17" s="2">
        <v>0.46227938600000001</v>
      </c>
      <c r="J17" s="12">
        <f>POWER(2,I17)</f>
        <v>1.3777168231539694</v>
      </c>
      <c r="K17" s="2">
        <v>2.53634727384855E-2</v>
      </c>
      <c r="L17" s="2">
        <v>9.1698709131447398E-2</v>
      </c>
    </row>
    <row r="18" spans="1:12" x14ac:dyDescent="0.2">
      <c r="A18" s="11" t="s">
        <v>88</v>
      </c>
      <c r="B18" s="2">
        <v>-0.47220590224999998</v>
      </c>
      <c r="C18" s="19">
        <f t="shared" si="1"/>
        <v>-1.3872289411006655</v>
      </c>
      <c r="D18" s="2">
        <v>9.2196347289655606E-3</v>
      </c>
      <c r="E18" s="2">
        <v>8.0882735484601703E-2</v>
      </c>
      <c r="H18" s="11" t="s">
        <v>17</v>
      </c>
      <c r="I18" s="2">
        <v>-0.37244459549999998</v>
      </c>
      <c r="J18" s="19">
        <f>-1/(POWER(2,I18))</f>
        <v>-1.2945445329590743</v>
      </c>
      <c r="K18" s="2">
        <v>2.8715797281407E-2</v>
      </c>
      <c r="L18" s="2">
        <v>9.6403033730437696E-2</v>
      </c>
    </row>
    <row r="19" spans="1:12" x14ac:dyDescent="0.2">
      <c r="A19" s="11" t="s">
        <v>30</v>
      </c>
      <c r="B19" s="2">
        <v>-4.5124506430000002</v>
      </c>
      <c r="C19" s="19">
        <f t="shared" si="1"/>
        <v>-22.823539569248751</v>
      </c>
      <c r="D19" s="2">
        <v>1.01461239691071E-2</v>
      </c>
      <c r="E19" s="2">
        <v>8.0882735484601703E-2</v>
      </c>
      <c r="H19" s="17"/>
      <c r="I19" s="18"/>
      <c r="J19" s="18"/>
      <c r="K19" s="18"/>
      <c r="L19" s="18"/>
    </row>
    <row r="20" spans="1:12" x14ac:dyDescent="0.2">
      <c r="A20" s="11" t="s">
        <v>62</v>
      </c>
      <c r="B20" s="2">
        <v>0.43813342924999998</v>
      </c>
      <c r="C20" s="12">
        <f>POWER(2,B20)</f>
        <v>1.3548502765206649</v>
      </c>
      <c r="D20" s="2">
        <v>1.03254555937789E-2</v>
      </c>
      <c r="E20" s="2">
        <v>8.0882735484601703E-2</v>
      </c>
    </row>
    <row r="21" spans="1:12" x14ac:dyDescent="0.2">
      <c r="A21" s="11" t="s">
        <v>39</v>
      </c>
      <c r="B21" s="2">
        <v>-0.80600059449999994</v>
      </c>
      <c r="C21" s="19">
        <f t="shared" si="1"/>
        <v>-1.7483579612769511</v>
      </c>
      <c r="D21" s="2">
        <v>1.55202794457202E-2</v>
      </c>
      <c r="E21" s="2">
        <v>9.3341942432117894E-2</v>
      </c>
    </row>
    <row r="22" spans="1:12" x14ac:dyDescent="0.2">
      <c r="A22" s="11" t="s">
        <v>15</v>
      </c>
      <c r="B22" s="2">
        <v>-0.38094618000000002</v>
      </c>
      <c r="C22" s="19">
        <f t="shared" si="1"/>
        <v>-1.3021956100196348</v>
      </c>
      <c r="D22" s="2">
        <v>1.5887990201211601E-2</v>
      </c>
      <c r="E22" s="2">
        <v>9.3341942432117894E-2</v>
      </c>
      <c r="H22" t="s">
        <v>127</v>
      </c>
    </row>
    <row r="23" spans="1:12" x14ac:dyDescent="0.2">
      <c r="H23" s="11" t="s">
        <v>113</v>
      </c>
      <c r="I23" s="11" t="s">
        <v>114</v>
      </c>
      <c r="J23" s="11" t="s">
        <v>115</v>
      </c>
      <c r="K23" s="11" t="s">
        <v>116</v>
      </c>
      <c r="L23" s="11" t="s">
        <v>117</v>
      </c>
    </row>
    <row r="24" spans="1:12" x14ac:dyDescent="0.2">
      <c r="H24" s="11" t="s">
        <v>90</v>
      </c>
      <c r="I24" s="2">
        <v>-0.57296851150000006</v>
      </c>
      <c r="J24" s="19">
        <f>-1/(POWER(2,I24))</f>
        <v>-1.4875812938854105</v>
      </c>
      <c r="K24" s="2">
        <v>3.9579454580294802E-4</v>
      </c>
      <c r="L24" s="2">
        <v>9.6628344419146407E-3</v>
      </c>
    </row>
    <row r="25" spans="1:12" x14ac:dyDescent="0.2">
      <c r="A25" s="14" t="s">
        <v>120</v>
      </c>
      <c r="H25" s="11" t="s">
        <v>88</v>
      </c>
      <c r="I25" s="2">
        <v>-0.71019906425000001</v>
      </c>
      <c r="J25" s="19">
        <f t="shared" ref="J25:J36" si="2">-1/(POWER(2,I25))</f>
        <v>-1.6360298422874664</v>
      </c>
      <c r="K25" s="2">
        <v>7.1379446016985395E-4</v>
      </c>
      <c r="L25" s="2">
        <v>9.6628344419146407E-3</v>
      </c>
    </row>
    <row r="26" spans="1:12" x14ac:dyDescent="0.2">
      <c r="A26" s="11" t="s">
        <v>113</v>
      </c>
      <c r="B26" s="11" t="s">
        <v>114</v>
      </c>
      <c r="C26" s="11" t="s">
        <v>115</v>
      </c>
      <c r="D26" s="11" t="s">
        <v>116</v>
      </c>
      <c r="E26" s="11" t="s">
        <v>117</v>
      </c>
      <c r="H26" s="11" t="s">
        <v>73</v>
      </c>
      <c r="I26" s="2">
        <v>-1.5550075885833301</v>
      </c>
      <c r="J26" s="19">
        <f t="shared" si="2"/>
        <v>-2.9383527222663908</v>
      </c>
      <c r="K26" s="2">
        <v>1.00100358444565E-3</v>
      </c>
      <c r="L26" s="2">
        <v>9.6628344419146407E-3</v>
      </c>
    </row>
    <row r="27" spans="1:12" x14ac:dyDescent="0.2">
      <c r="A27" s="11" t="s">
        <v>72</v>
      </c>
      <c r="B27" s="2">
        <v>-0.87401450299999905</v>
      </c>
      <c r="C27" s="19">
        <f>-1/(POWER(2,B27))</f>
        <v>-1.8327557134263073</v>
      </c>
      <c r="D27" s="2">
        <v>7.6918872468933704E-4</v>
      </c>
      <c r="E27" s="2">
        <v>2.0364292712371199E-2</v>
      </c>
      <c r="H27" s="11" t="s">
        <v>46</v>
      </c>
      <c r="I27" s="2">
        <v>-0.79876240949999999</v>
      </c>
      <c r="J27" s="19">
        <f t="shared" si="2"/>
        <v>-1.7396081941282362</v>
      </c>
      <c r="K27" s="2">
        <v>1.04504122147731E-3</v>
      </c>
      <c r="L27" s="2">
        <v>9.6628344419146407E-3</v>
      </c>
    </row>
    <row r="28" spans="1:12" x14ac:dyDescent="0.2">
      <c r="A28" s="11" t="s">
        <v>38</v>
      </c>
      <c r="B28" s="2">
        <v>-2.8131814455000002</v>
      </c>
      <c r="C28" s="19">
        <f>-1/(POWER(2,B28))</f>
        <v>-7.0283276321024939</v>
      </c>
      <c r="D28" s="2">
        <v>1.08981330849397E-3</v>
      </c>
      <c r="E28" s="2">
        <v>2.0364292712371199E-2</v>
      </c>
      <c r="H28" s="11" t="s">
        <v>44</v>
      </c>
      <c r="I28" s="2">
        <v>-0.79215192633333398</v>
      </c>
      <c r="J28" s="19">
        <f t="shared" si="2"/>
        <v>-1.7316554774174315</v>
      </c>
      <c r="K28" s="2">
        <v>1.2331293334887201E-3</v>
      </c>
      <c r="L28" s="2">
        <v>9.6628344419146407E-3</v>
      </c>
    </row>
    <row r="29" spans="1:12" x14ac:dyDescent="0.2">
      <c r="A29" s="11" t="s">
        <v>44</v>
      </c>
      <c r="B29" s="2">
        <v>1.0441533788333299</v>
      </c>
      <c r="C29" s="12">
        <f>POWER(2,B29)</f>
        <v>2.0621558621927116</v>
      </c>
      <c r="D29" s="2">
        <v>1.63533181545768E-3</v>
      </c>
      <c r="E29" s="2">
        <v>2.0364292712371199E-2</v>
      </c>
      <c r="H29" s="11" t="s">
        <v>75</v>
      </c>
      <c r="I29" s="2">
        <v>-0.75937750925000003</v>
      </c>
      <c r="J29" s="19">
        <f t="shared" si="2"/>
        <v>-1.6927600788897477</v>
      </c>
      <c r="K29" s="2">
        <v>1.2819992959533699E-3</v>
      </c>
      <c r="L29" s="2">
        <v>9.6628344419146407E-3</v>
      </c>
    </row>
    <row r="30" spans="1:12" x14ac:dyDescent="0.2">
      <c r="A30" s="11" t="s">
        <v>62</v>
      </c>
      <c r="B30" s="2">
        <v>0.82587111733333296</v>
      </c>
      <c r="C30" s="12">
        <f t="shared" ref="C30:C31" si="3">POWER(2,B30)</f>
        <v>1.772605036253275</v>
      </c>
      <c r="D30" s="2">
        <v>1.73313129466989E-3</v>
      </c>
      <c r="E30" s="2">
        <v>2.0364292712371199E-2</v>
      </c>
      <c r="H30" s="11" t="s">
        <v>64</v>
      </c>
      <c r="I30" s="2">
        <v>-0.54763316908333404</v>
      </c>
      <c r="J30" s="19">
        <f t="shared" si="2"/>
        <v>-1.461685741504857</v>
      </c>
      <c r="K30" s="2">
        <v>1.4391455551787801E-3</v>
      </c>
      <c r="L30" s="2">
        <v>9.6628344419146407E-3</v>
      </c>
    </row>
    <row r="31" spans="1:12" x14ac:dyDescent="0.2">
      <c r="A31" s="11" t="s">
        <v>46</v>
      </c>
      <c r="B31" s="2">
        <v>0.95587719225000101</v>
      </c>
      <c r="C31" s="12">
        <f t="shared" si="3"/>
        <v>1.9397586939357718</v>
      </c>
      <c r="D31" s="2">
        <v>3.04050279903779E-3</v>
      </c>
      <c r="E31" s="2">
        <v>2.7833048929452001E-2</v>
      </c>
      <c r="H31" s="11" t="s">
        <v>86</v>
      </c>
      <c r="I31" s="2">
        <v>0.52104721433333301</v>
      </c>
      <c r="J31" s="12">
        <f>POWER(2,I31)</f>
        <v>1.4349964962253041</v>
      </c>
      <c r="K31" s="2">
        <v>5.1292363004514499E-3</v>
      </c>
      <c r="L31" s="2">
        <v>3.0134263265152301E-2</v>
      </c>
    </row>
    <row r="32" spans="1:12" x14ac:dyDescent="0.2">
      <c r="A32" s="11" t="s">
        <v>73</v>
      </c>
      <c r="B32" s="2">
        <v>1.8052239163333299</v>
      </c>
      <c r="C32" s="12">
        <f>POWER(2,B32)</f>
        <v>3.4948339641832278</v>
      </c>
      <c r="D32" s="2">
        <v>3.6848342979455802E-3</v>
      </c>
      <c r="E32" s="2">
        <v>2.7833048929452001E-2</v>
      </c>
      <c r="H32" s="11" t="s">
        <v>84</v>
      </c>
      <c r="I32" s="2">
        <v>-0.38019398524999998</v>
      </c>
      <c r="J32" s="19">
        <f t="shared" si="2"/>
        <v>-1.3015168460604822</v>
      </c>
      <c r="K32" s="2">
        <v>7.11830474695168E-3</v>
      </c>
      <c r="L32" s="2">
        <v>3.6048423987641298E-2</v>
      </c>
    </row>
    <row r="33" spans="1:12" x14ac:dyDescent="0.2">
      <c r="A33" s="11" t="s">
        <v>15</v>
      </c>
      <c r="B33" s="2">
        <v>-0.69026507016666605</v>
      </c>
      <c r="C33" s="19">
        <f>-1/(POWER(2,B33))</f>
        <v>-1.6135799585140516</v>
      </c>
      <c r="D33" s="2">
        <v>4.1453477128970996E-3</v>
      </c>
      <c r="E33" s="2">
        <v>2.7833048929452001E-2</v>
      </c>
      <c r="H33" s="11" t="s">
        <v>83</v>
      </c>
      <c r="I33" s="2">
        <v>-0.46963279691666698</v>
      </c>
      <c r="J33" s="19">
        <f t="shared" si="2"/>
        <v>-1.3847569669027553</v>
      </c>
      <c r="K33" s="2">
        <v>7.9684316733349605E-3</v>
      </c>
      <c r="L33" s="2">
        <v>3.6048423987641298E-2</v>
      </c>
    </row>
    <row r="34" spans="1:12" x14ac:dyDescent="0.2">
      <c r="A34" s="11" t="s">
        <v>68</v>
      </c>
      <c r="B34" s="2">
        <v>1.9655429316666699</v>
      </c>
      <c r="C34" s="12">
        <f>POWER(2,B34)</f>
        <v>3.9055965657985365</v>
      </c>
      <c r="D34" s="2">
        <v>5.9350658840438397E-3</v>
      </c>
      <c r="E34" s="2">
        <v>3.4868512068757497E-2</v>
      </c>
      <c r="H34" s="11" t="s">
        <v>43</v>
      </c>
      <c r="I34" s="2">
        <v>-0.48870005658333299</v>
      </c>
      <c r="J34" s="19">
        <f t="shared" si="2"/>
        <v>-1.40317996767313</v>
      </c>
      <c r="K34" s="2">
        <v>8.4368651885969106E-3</v>
      </c>
      <c r="L34" s="2">
        <v>3.6048423987641298E-2</v>
      </c>
    </row>
    <row r="35" spans="1:12" x14ac:dyDescent="0.2">
      <c r="A35" s="11" t="s">
        <v>84</v>
      </c>
      <c r="B35" s="2">
        <v>0.43391408725000002</v>
      </c>
      <c r="C35" s="12">
        <f>POWER(2,B35)</f>
        <v>1.3508936361805191</v>
      </c>
      <c r="D35" s="2">
        <v>2.0571136654310301E-2</v>
      </c>
      <c r="E35" s="2">
        <v>0.107427046972509</v>
      </c>
      <c r="H35" s="11" t="s">
        <v>72</v>
      </c>
      <c r="I35" s="2">
        <v>-0.3821884465</v>
      </c>
      <c r="J35" s="19">
        <f t="shared" si="2"/>
        <v>-1.3033173790733639</v>
      </c>
      <c r="K35" s="2">
        <v>2.75943876579769E-2</v>
      </c>
      <c r="L35" s="2">
        <v>0.108078018327076</v>
      </c>
    </row>
    <row r="36" spans="1:12" x14ac:dyDescent="0.2">
      <c r="A36" s="11" t="s">
        <v>58</v>
      </c>
      <c r="B36" s="2">
        <v>-0.67509847000000001</v>
      </c>
      <c r="C36" s="19">
        <f>-1/(POWER(2,B36))</f>
        <v>-1.5967057508723921</v>
      </c>
      <c r="D36" s="2">
        <v>2.63923647362885E-2</v>
      </c>
      <c r="E36" s="2">
        <v>0.124044114260556</v>
      </c>
      <c r="H36" s="11" t="s">
        <v>68</v>
      </c>
      <c r="I36" s="2">
        <v>-1.07738267766667</v>
      </c>
      <c r="J36" s="19">
        <f t="shared" si="2"/>
        <v>-2.110204295702474</v>
      </c>
      <c r="K36" s="2">
        <v>3.1963470420293003E-2</v>
      </c>
      <c r="L36" s="2">
        <v>0.11556023921182799</v>
      </c>
    </row>
    <row r="37" spans="1:12" x14ac:dyDescent="0.2">
      <c r="A37" s="11" t="s">
        <v>48</v>
      </c>
      <c r="B37" s="2">
        <v>6.8319422999999997</v>
      </c>
      <c r="C37" s="12">
        <f>POWER(2,B37)</f>
        <v>113.92513737577868</v>
      </c>
      <c r="D37" s="2">
        <v>3.4599883716025598E-2</v>
      </c>
      <c r="E37" s="2">
        <v>0.14072471142499399</v>
      </c>
      <c r="H37" s="11" t="s">
        <v>38</v>
      </c>
      <c r="I37" s="2">
        <v>1.2203702197499999</v>
      </c>
      <c r="J37" s="12">
        <f>POWER(2,I37)</f>
        <v>2.3300650299991905</v>
      </c>
      <c r="K37" s="2">
        <v>3.4567870647357397E-2</v>
      </c>
      <c r="L37" s="2">
        <v>0.116049280030414</v>
      </c>
    </row>
    <row r="38" spans="1:12" x14ac:dyDescent="0.2">
      <c r="A38" s="11" t="s">
        <v>80</v>
      </c>
      <c r="B38" s="2">
        <v>-0.350133351916666</v>
      </c>
      <c r="C38" s="19">
        <f>-1/(POWER(2,B38))</f>
        <v>-1.274678443595838</v>
      </c>
      <c r="D38" s="2">
        <v>3.5929713555317697E-2</v>
      </c>
      <c r="E38" s="2">
        <v>0.14072471142499399</v>
      </c>
      <c r="H38" s="11" t="s">
        <v>58</v>
      </c>
      <c r="I38" s="2">
        <v>0.45202490150000002</v>
      </c>
      <c r="J38" s="12">
        <f t="shared" ref="J38:J39" si="4">POWER(2,I38)</f>
        <v>1.367958915222959</v>
      </c>
      <c r="K38" s="2">
        <v>4.0620498639948599E-2</v>
      </c>
      <c r="L38" s="2">
        <v>0.12727756240517199</v>
      </c>
    </row>
    <row r="39" spans="1:12" x14ac:dyDescent="0.2">
      <c r="H39" s="11" t="s">
        <v>71</v>
      </c>
      <c r="I39" s="2">
        <v>2.7089470525833299</v>
      </c>
      <c r="J39" s="12">
        <f t="shared" si="4"/>
        <v>6.5384426603518664</v>
      </c>
      <c r="K39" s="2">
        <v>4.5961009167891802E-2</v>
      </c>
      <c r="L39" s="2">
        <v>0.13501046443068199</v>
      </c>
    </row>
    <row r="40" spans="1:12" x14ac:dyDescent="0.2">
      <c r="H40" s="11" t="s">
        <v>52</v>
      </c>
      <c r="I40" s="2">
        <v>-0.89098602141666705</v>
      </c>
      <c r="J40" s="19">
        <f t="shared" ref="J40" si="5">-1/(POWER(2,I40))</f>
        <v>-1.8544431246845761</v>
      </c>
      <c r="K40" s="2">
        <v>5.0119122504710498E-2</v>
      </c>
      <c r="L40" s="2">
        <v>0.13856463280714101</v>
      </c>
    </row>
  </sheetData>
  <conditionalFormatting sqref="R1:R3 R55:R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CTs</vt:lpstr>
      <vt:lpstr>CTs corrected</vt:lpstr>
      <vt:lpstr>DeltaCT</vt:lpstr>
      <vt:lpstr>DeltaDeltaCT</vt:lpstr>
      <vt:lpstr>Expression</vt:lpstr>
      <vt:lpstr>graphs</vt:lpstr>
      <vt:lpstr>logFC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Quellhorst</dc:creator>
  <cp:lastModifiedBy>Rousselle, Dustin</cp:lastModifiedBy>
  <dcterms:created xsi:type="dcterms:W3CDTF">2017-10-18T18:03:07Z</dcterms:created>
  <dcterms:modified xsi:type="dcterms:W3CDTF">2023-06-06T20:01:07Z</dcterms:modified>
</cp:coreProperties>
</file>