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riya\OneDrive\Desktop\New folder\"/>
    </mc:Choice>
  </mc:AlternateContent>
  <bookViews>
    <workbookView xWindow="0" yWindow="108" windowWidth="22980" windowHeight="9288"/>
  </bookViews>
  <sheets>
    <sheet name="AVERAGE1" sheetId="1" r:id="rId1"/>
    <sheet name="SUMIF1" sheetId="3" r:id="rId2"/>
    <sheet name="SUMIF2" sheetId="4" r:id="rId3"/>
    <sheet name="VLOOKUP APROXIMATE" sheetId="5" r:id="rId4"/>
    <sheet name="VLOOKUP1" sheetId="6" r:id="rId5"/>
    <sheet name="VLOOKUP2A" sheetId="7" r:id="rId6"/>
    <sheet name="first_exersise" sheetId="9" r:id="rId7"/>
    <sheet name="pivot_chart_table" sheetId="13" r:id="rId8"/>
    <sheet name="Sheet4" sheetId="12" r:id="rId9"/>
    <sheet name="Sheet2" sheetId="10" r:id="rId10"/>
  </sheets>
  <definedNames>
    <definedName name="ExternalData_1" localSheetId="6" hidden="1">first_exersise!$A$1:$H$20</definedName>
    <definedName name="ExternalData_1" localSheetId="8" hidden="1">Sheet4!$A$1:$H$20</definedName>
    <definedName name="Slicer_AgeGrp">#N/A</definedName>
    <definedName name="Slicer_PopFemale">#N/A</definedName>
    <definedName name="Slicer_PopMale">#N/A</definedName>
    <definedName name="Slicer_PopTotal">#N/A</definedName>
  </definedNames>
  <calcPr calcId="162913"/>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 i="7" l="1"/>
  <c r="I2" i="6"/>
  <c r="H2" i="6"/>
  <c r="I3" i="5"/>
  <c r="I4" i="5"/>
  <c r="I5" i="5"/>
  <c r="I6" i="5"/>
  <c r="I7" i="5"/>
  <c r="I2" i="5"/>
  <c r="H7" i="5"/>
  <c r="H6" i="5"/>
  <c r="H5" i="5"/>
  <c r="H4" i="5"/>
  <c r="H3" i="5"/>
  <c r="H2" i="5"/>
  <c r="B13" i="4"/>
  <c r="B14" i="3"/>
  <c r="D12" i="3"/>
  <c r="C12" i="3"/>
  <c r="D11" i="3"/>
  <c r="C11" i="3"/>
  <c r="D10" i="3"/>
  <c r="C10" i="3"/>
  <c r="D9" i="3"/>
  <c r="C9" i="3"/>
  <c r="D8" i="3"/>
  <c r="C8" i="3"/>
  <c r="D7" i="3"/>
  <c r="C7" i="3"/>
  <c r="D6" i="3"/>
  <c r="C6" i="3"/>
  <c r="D5" i="3"/>
  <c r="C5" i="3"/>
  <c r="D4" i="3"/>
  <c r="C4" i="3"/>
  <c r="D3" i="3"/>
  <c r="C3" i="3"/>
  <c r="D2" i="3"/>
  <c r="C2" i="3"/>
  <c r="B13" i="3" s="1"/>
  <c r="H9" i="1" l="1"/>
  <c r="G9" i="1"/>
  <c r="F9" i="1"/>
  <c r="C6" i="1"/>
</calcChain>
</file>

<file path=xl/comments1.xml><?xml version="1.0" encoding="utf-8"?>
<comments xmlns="http://schemas.openxmlformats.org/spreadsheetml/2006/main">
  <authors>
    <author>priya singh</author>
  </authors>
  <commentList>
    <comment ref="I2" authorId="0" shapeId="0">
      <text>
        <r>
          <rPr>
            <b/>
            <sz val="9"/>
            <color indexed="81"/>
            <rFont val="Tahoma"/>
            <family val="2"/>
          </rPr>
          <t>priya singh:</t>
        </r>
        <r>
          <rPr>
            <sz val="9"/>
            <color indexed="81"/>
            <rFont val="Tahoma"/>
            <family val="2"/>
          </rPr>
          <t xml:space="preserve">
CATEGORY IN COLUMN  AND WEIGHT IN ROW
</t>
        </r>
      </text>
    </comment>
  </commentList>
</comments>
</file>

<file path=xl/comments2.xml><?xml version="1.0" encoding="utf-8"?>
<comments xmlns="http://schemas.openxmlformats.org/spreadsheetml/2006/main">
  <authors>
    <author>priya singh</author>
  </authors>
  <commentList>
    <comment ref="C13" authorId="0" shapeId="0">
      <text>
        <r>
          <rPr>
            <b/>
            <sz val="9"/>
            <color indexed="81"/>
            <rFont val="Tahoma"/>
            <charset val="1"/>
          </rPr>
          <t>priya singh:</t>
        </r>
        <r>
          <rPr>
            <sz val="9"/>
            <color indexed="81"/>
            <rFont val="Tahoma"/>
            <charset val="1"/>
          </rPr>
          <t xml:space="preserve">
SUM OF ADULT AGE
</t>
        </r>
      </text>
    </comment>
    <comment ref="B14" authorId="0" shapeId="0">
      <text>
        <r>
          <rPr>
            <b/>
            <sz val="9"/>
            <color indexed="81"/>
            <rFont val="Tahoma"/>
            <charset val="1"/>
          </rPr>
          <t>priya singh:</t>
        </r>
        <r>
          <rPr>
            <sz val="9"/>
            <color indexed="81"/>
            <rFont val="Tahoma"/>
            <charset val="1"/>
          </rPr>
          <t xml:space="preserve">
SUM OF MINOR AGE
</t>
        </r>
      </text>
    </comment>
  </commentList>
</comments>
</file>

<file path=xl/comments3.xml><?xml version="1.0" encoding="utf-8"?>
<comments xmlns="http://schemas.openxmlformats.org/spreadsheetml/2006/main">
  <authors>
    <author>priya singh</author>
  </authors>
  <commentList>
    <comment ref="I2" authorId="0" shapeId="0">
      <text>
        <r>
          <rPr>
            <b/>
            <sz val="9"/>
            <color indexed="81"/>
            <rFont val="Tahoma"/>
            <charset val="1"/>
          </rPr>
          <t>priya singh:</t>
        </r>
        <r>
          <rPr>
            <sz val="9"/>
            <color indexed="81"/>
            <rFont val="Tahoma"/>
            <charset val="1"/>
          </rPr>
          <t xml:space="preserve">
TOTAL MARKS OF SUJATA
</t>
        </r>
      </text>
    </comment>
  </commentList>
</comments>
</file>

<file path=xl/comments4.xml><?xml version="1.0" encoding="utf-8"?>
<comments xmlns="http://schemas.openxmlformats.org/spreadsheetml/2006/main">
  <authors>
    <author>priya singh</author>
  </authors>
  <commentList>
    <comment ref="H2" authorId="0" shapeId="0">
      <text>
        <r>
          <rPr>
            <b/>
            <sz val="9"/>
            <color indexed="81"/>
            <rFont val="Tahoma"/>
            <charset val="1"/>
          </rPr>
          <t>priya singh:</t>
        </r>
        <r>
          <rPr>
            <sz val="9"/>
            <color indexed="81"/>
            <rFont val="Tahoma"/>
            <charset val="1"/>
          </rPr>
          <t xml:space="preserve">
sallary of nihal
</t>
        </r>
      </text>
    </comment>
    <comment ref="I2" authorId="0" shapeId="0">
      <text>
        <r>
          <rPr>
            <b/>
            <sz val="9"/>
            <color indexed="81"/>
            <rFont val="Tahoma"/>
            <charset val="1"/>
          </rPr>
          <t>priya singh:</t>
        </r>
        <r>
          <rPr>
            <sz val="9"/>
            <color indexed="81"/>
            <rFont val="Tahoma"/>
            <charset val="1"/>
          </rPr>
          <t xml:space="preserve">
doj of priya
</t>
        </r>
      </text>
    </comment>
  </commentList>
</comments>
</file>

<file path=xl/comments5.xml><?xml version="1.0" encoding="utf-8"?>
<comments xmlns="http://schemas.openxmlformats.org/spreadsheetml/2006/main">
  <authors>
    <author>priya singh</author>
  </authors>
  <commentList>
    <comment ref="H2" authorId="0" shapeId="0">
      <text>
        <r>
          <rPr>
            <b/>
            <sz val="9"/>
            <color indexed="81"/>
            <rFont val="Tahoma"/>
            <charset val="1"/>
          </rPr>
          <t>priya singh:</t>
        </r>
        <r>
          <rPr>
            <sz val="9"/>
            <color indexed="81"/>
            <rFont val="Tahoma"/>
            <charset val="1"/>
          </rPr>
          <t xml:space="preserve">
mobl no of priya</t>
        </r>
      </text>
    </comment>
  </commentList>
</comments>
</file>

<file path=xl/connections.xml><?xml version="1.0" encoding="utf-8"?>
<connections xmlns="http://schemas.openxmlformats.org/spreadsheetml/2006/main">
  <connection id="1" keepAlive="1" name="Query - population_data" description="Connection to the 'population_data' query in the workbook." type="5" refreshedVersion="0" background="1" saveData="1">
    <dbPr connection="Provider=Microsoft.Mashup.OleDb.1;Data Source=$Workbook$;Location=population_data" command="SELECT * FROM [population_data]"/>
  </connection>
  <connection id="2" keepAlive="1" name="Query - population_data (2)" description="Connection to the 'population_data (2)' query in the workbook." type="5" refreshedVersion="0" background="1" saveData="1">
    <dbPr connection="Provider=Microsoft.Mashup.OleDb.1;Data Source=$Workbook$;Location=&quot;population_data (2)&quot;" command="SELECT * FROM [population_data (2)]"/>
  </connection>
</connections>
</file>

<file path=xl/sharedStrings.xml><?xml version="1.0" encoding="utf-8"?>
<sst xmlns="http://schemas.openxmlformats.org/spreadsheetml/2006/main" count="293" uniqueCount="88">
  <si>
    <t>WEIGHT</t>
  </si>
  <si>
    <t>Ctegory</t>
  </si>
  <si>
    <t>Weight</t>
  </si>
  <si>
    <t>rice</t>
  </si>
  <si>
    <t>vegitables</t>
  </si>
  <si>
    <t>flour</t>
  </si>
  <si>
    <t>AVERAGE</t>
  </si>
  <si>
    <t>RICE</t>
  </si>
  <si>
    <t>VEGITABLE</t>
  </si>
  <si>
    <t>FLOUR</t>
  </si>
  <si>
    <t>CATEGORY</t>
  </si>
  <si>
    <t>SUMIF</t>
  </si>
  <si>
    <t>NAAME</t>
  </si>
  <si>
    <t>AGE</t>
  </si>
  <si>
    <t>ADULT</t>
  </si>
  <si>
    <t>MINOR</t>
  </si>
  <si>
    <t>PRIYA</t>
  </si>
  <si>
    <t>PRITI</t>
  </si>
  <si>
    <t>LURU</t>
  </si>
  <si>
    <t>SUJATA</t>
  </si>
  <si>
    <t>PRITAM</t>
  </si>
  <si>
    <t>NIHAL</t>
  </si>
  <si>
    <t>GOLU</t>
  </si>
  <si>
    <t>MITHI</t>
  </si>
  <si>
    <t>MAYARA</t>
  </si>
  <si>
    <t>SHIBU</t>
  </si>
  <si>
    <t>SONI</t>
  </si>
  <si>
    <t>NAME</t>
  </si>
  <si>
    <t>MARKS</t>
  </si>
  <si>
    <t>MATHS</t>
  </si>
  <si>
    <t>SCIENCE</t>
  </si>
  <si>
    <t>ENG</t>
  </si>
  <si>
    <t>HINDI</t>
  </si>
  <si>
    <t>GUJ</t>
  </si>
  <si>
    <t>S.S.T</t>
  </si>
  <si>
    <t>TOTAL</t>
  </si>
  <si>
    <t>VLOOKUP</t>
  </si>
  <si>
    <t>EMPLOY NAME</t>
  </si>
  <si>
    <t>ID</t>
  </si>
  <si>
    <t>DESINATION</t>
  </si>
  <si>
    <t>SALLARY</t>
  </si>
  <si>
    <t>CITY</t>
  </si>
  <si>
    <t>MOBILE NO</t>
  </si>
  <si>
    <t>PROGEAMMER</t>
  </si>
  <si>
    <t>DEVLOPER</t>
  </si>
  <si>
    <t>GAMMER</t>
  </si>
  <si>
    <t>TESTER</t>
  </si>
  <si>
    <t>PROGRAMMER</t>
  </si>
  <si>
    <t>AHMEDABAD</t>
  </si>
  <si>
    <t>BARODA</t>
  </si>
  <si>
    <t>SURAT</t>
  </si>
  <si>
    <t>GANDHINAGAR</t>
  </si>
  <si>
    <t>NARODA</t>
  </si>
  <si>
    <t>DOJ</t>
  </si>
  <si>
    <t>Location</t>
  </si>
  <si>
    <t>VarID</t>
  </si>
  <si>
    <t>Variant</t>
  </si>
  <si>
    <t>Time</t>
  </si>
  <si>
    <t>AgeGrp</t>
  </si>
  <si>
    <t>PopMale</t>
  </si>
  <si>
    <t>PopFemale</t>
  </si>
  <si>
    <t>PopTotal</t>
  </si>
  <si>
    <t>World</t>
  </si>
  <si>
    <t>Medium</t>
  </si>
  <si>
    <t>0-4</t>
  </si>
  <si>
    <t>15-19</t>
  </si>
  <si>
    <t>20-24</t>
  </si>
  <si>
    <t>25-29</t>
  </si>
  <si>
    <t>30-34</t>
  </si>
  <si>
    <t>35-39</t>
  </si>
  <si>
    <t>40-44</t>
  </si>
  <si>
    <t>45-49</t>
  </si>
  <si>
    <t>50-54</t>
  </si>
  <si>
    <t>55-59</t>
  </si>
  <si>
    <t>60-64</t>
  </si>
  <si>
    <t>65-69</t>
  </si>
  <si>
    <t>70-74</t>
  </si>
  <si>
    <t>75-79</t>
  </si>
  <si>
    <t>80-84</t>
  </si>
  <si>
    <t>85-89</t>
  </si>
  <si>
    <t>90-94</t>
  </si>
  <si>
    <t>95-99</t>
  </si>
  <si>
    <t>100+</t>
  </si>
  <si>
    <t>Row Labels</t>
  </si>
  <si>
    <t>Grand Total</t>
  </si>
  <si>
    <t>Sum of PopMale</t>
  </si>
  <si>
    <t>Sum of PopFemale</t>
  </si>
  <si>
    <t>Sum of PopTotal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</si>
</sst>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b/>
      <sz val="11"/>
      <color rgb="FF92D050"/>
      <name val="Calibri"/>
      <family val="2"/>
      <scheme val="minor"/>
    </font>
    <font>
      <sz val="9"/>
      <color indexed="81"/>
      <name val="Tahoma"/>
      <family val="2"/>
    </font>
    <font>
      <b/>
      <sz val="9"/>
      <color indexed="81"/>
      <name val="Tahoma"/>
      <family val="2"/>
    </font>
    <font>
      <b/>
      <sz val="11"/>
      <color theme="0"/>
      <name val="Calibri"/>
      <family val="2"/>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rgb="FFFF0000"/>
        <bgColor indexed="64"/>
      </patternFill>
    </fill>
    <fill>
      <patternFill patternType="solid">
        <fgColor theme="4" tint="0.79998168889431442"/>
        <bgColor theme="4" tint="0.79998168889431442"/>
      </patternFill>
    </fill>
    <fill>
      <patternFill patternType="solid">
        <fgColor theme="4"/>
        <bgColor theme="4"/>
      </patternFill>
    </fill>
  </fills>
  <borders count="14">
    <border>
      <left/>
      <right/>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diagonal/>
    </border>
  </borders>
  <cellStyleXfs count="1">
    <xf numFmtId="0" fontId="0" fillId="0" borderId="0"/>
  </cellStyleXfs>
  <cellXfs count="33">
    <xf numFmtId="0" fontId="0" fillId="0" borderId="0" xfId="0"/>
    <xf numFmtId="0" fontId="1" fillId="0" borderId="0" xfId="0" applyFont="1"/>
    <xf numFmtId="0" fontId="0" fillId="0" borderId="1" xfId="0" applyBorder="1"/>
    <xf numFmtId="0" fontId="0" fillId="0" borderId="2" xfId="0" applyBorder="1"/>
    <xf numFmtId="0" fontId="1" fillId="2" borderId="3" xfId="0" applyFont="1" applyFill="1" applyBorder="1"/>
    <xf numFmtId="0" fontId="1" fillId="2" borderId="4" xfId="0" applyFont="1" applyFill="1" applyBorder="1"/>
    <xf numFmtId="0" fontId="1" fillId="0" borderId="5" xfId="0" applyFont="1" applyBorder="1"/>
    <xf numFmtId="0" fontId="1" fillId="0" borderId="6" xfId="0" applyFont="1" applyBorder="1"/>
    <xf numFmtId="0" fontId="2" fillId="0" borderId="0" xfId="0" applyFont="1"/>
    <xf numFmtId="0" fontId="2" fillId="2" borderId="0" xfId="0" applyFont="1" applyFill="1" applyAlignment="1"/>
    <xf numFmtId="0" fontId="2" fillId="2" borderId="0" xfId="0" applyFont="1" applyFill="1"/>
    <xf numFmtId="0" fontId="5" fillId="4" borderId="10" xfId="0" applyFont="1" applyFill="1" applyBorder="1"/>
    <xf numFmtId="0" fontId="5" fillId="4" borderId="11" xfId="0" applyFont="1" applyFill="1" applyBorder="1"/>
    <xf numFmtId="0" fontId="5" fillId="4" borderId="12" xfId="0" applyFont="1" applyFill="1" applyBorder="1"/>
    <xf numFmtId="0" fontId="1" fillId="3" borderId="10" xfId="0" applyFont="1" applyFill="1" applyBorder="1"/>
    <xf numFmtId="0" fontId="0" fillId="3" borderId="11" xfId="0" applyFont="1" applyFill="1" applyBorder="1"/>
    <xf numFmtId="0" fontId="0" fillId="3" borderId="12" xfId="0" applyFont="1" applyFill="1" applyBorder="1"/>
    <xf numFmtId="0" fontId="1" fillId="0" borderId="10" xfId="0" applyFont="1" applyBorder="1"/>
    <xf numFmtId="0" fontId="0" fillId="0" borderId="11" xfId="0" applyFont="1" applyBorder="1"/>
    <xf numFmtId="0" fontId="0" fillId="0" borderId="12" xfId="0" applyFont="1" applyBorder="1"/>
    <xf numFmtId="0" fontId="1" fillId="3" borderId="7" xfId="0" applyFont="1" applyFill="1" applyBorder="1"/>
    <xf numFmtId="0" fontId="0" fillId="3" borderId="8" xfId="0" applyFont="1" applyFill="1" applyBorder="1"/>
    <xf numFmtId="0" fontId="0" fillId="3" borderId="9" xfId="0" applyFont="1" applyFill="1" applyBorder="1"/>
    <xf numFmtId="0" fontId="1" fillId="0" borderId="13" xfId="0" applyFont="1" applyFill="1" applyBorder="1"/>
    <xf numFmtId="0" fontId="0" fillId="3" borderId="10" xfId="0" applyFont="1" applyFill="1" applyBorder="1"/>
    <xf numFmtId="0" fontId="0" fillId="0" borderId="10" xfId="0" applyFont="1" applyBorder="1"/>
    <xf numFmtId="0" fontId="0" fillId="0" borderId="7" xfId="0" applyFont="1" applyBorder="1"/>
    <xf numFmtId="0" fontId="0" fillId="0" borderId="8" xfId="0" applyFont="1" applyBorder="1"/>
    <xf numFmtId="0" fontId="5" fillId="4" borderId="0" xfId="0" applyFont="1" applyFill="1" applyBorder="1"/>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1">
    <dxf>
      <font>
        <b/>
        <i val="0"/>
        <strike val="0"/>
        <condense val="0"/>
        <extend val="0"/>
        <outline val="0"/>
        <shadow val="0"/>
        <u val="none"/>
        <vertAlign val="baseline"/>
        <sz val="11"/>
        <color rgb="FF92D050"/>
        <name val="Calibri"/>
        <scheme val="minor"/>
      </font>
    </dxf>
    <dxf>
      <font>
        <b/>
        <i val="0"/>
        <strike val="0"/>
        <condense val="0"/>
        <extend val="0"/>
        <outline val="0"/>
        <shadow val="0"/>
        <u val="none"/>
        <vertAlign val="baseline"/>
        <sz val="11"/>
        <color rgb="FF92D050"/>
        <name val="Calibri"/>
        <scheme val="minor"/>
      </font>
    </dxf>
    <dxf>
      <font>
        <b/>
        <i val="0"/>
        <strike val="0"/>
        <condense val="0"/>
        <extend val="0"/>
        <outline val="0"/>
        <shadow val="0"/>
        <u val="none"/>
        <vertAlign val="baseline"/>
        <sz val="11"/>
        <color rgb="FF92D050"/>
        <name val="Calibri"/>
        <scheme val="minor"/>
      </font>
    </dxf>
    <dxf>
      <font>
        <b/>
        <i val="0"/>
        <strike val="0"/>
        <condense val="0"/>
        <extend val="0"/>
        <outline val="0"/>
        <shadow val="0"/>
        <u val="none"/>
        <vertAlign val="baseline"/>
        <sz val="11"/>
        <color rgb="FF92D050"/>
        <name val="Calibri"/>
        <scheme val="minor"/>
      </font>
      <fill>
        <patternFill patternType="solid">
          <fgColor indexed="64"/>
          <bgColor rgb="FFFF0000"/>
        </patternFill>
      </fill>
    </dxf>
    <dxf>
      <font>
        <b/>
        <i val="0"/>
        <strike val="0"/>
        <condense val="0"/>
        <extend val="0"/>
        <outline val="0"/>
        <shadow val="0"/>
        <u val="none"/>
        <vertAlign val="baseline"/>
        <sz val="11"/>
        <color rgb="FF92D050"/>
        <name val="Calibri"/>
        <scheme val="minor"/>
      </font>
    </dxf>
    <dxf>
      <font>
        <b/>
        <i val="0"/>
        <strike val="0"/>
        <condense val="0"/>
        <extend val="0"/>
        <outline val="0"/>
        <shadow val="0"/>
        <u val="none"/>
        <vertAlign val="baseline"/>
        <sz val="11"/>
        <color rgb="FF92D050"/>
        <name val="Calibri"/>
        <scheme val="minor"/>
      </font>
      <fill>
        <patternFill patternType="solid">
          <fgColor indexed="64"/>
          <bgColor rgb="FFFF0000"/>
        </patternFill>
      </fill>
    </dxf>
    <dxf>
      <border diagonalUp="0" diagonalDown="0">
        <left/>
        <right style="medium">
          <color indexed="64"/>
        </right>
        <top/>
        <bottom/>
        <vertical/>
        <horizontal/>
      </border>
    </dxf>
    <dxf>
      <border diagonalUp="0" diagonalDown="0">
        <left style="medium">
          <color indexed="64"/>
        </left>
        <right/>
        <top/>
        <bottom/>
        <vertical/>
        <horizontal/>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[assignment.xlsx]pivot_chart_table!PivotTable1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pivot_chart_table!$B$3</c:f>
              <c:strCache>
                <c:ptCount val="1"/>
                <c:pt idx="0">
                  <c:v>Sum of PopMale</c:v>
                </c:pt>
              </c:strCache>
            </c:strRef>
          </c:tx>
          <c:spPr>
            <a:solidFill>
              <a:schemeClr val="accent1"/>
            </a:solidFill>
            <a:ln>
              <a:noFill/>
            </a:ln>
            <a:effectLst/>
          </c:spPr>
          <c:invertIfNegative val="0"/>
          <c:cat>
            <c:strRef>
              <c:f>pivot_chart_table!$A$4:$A$23</c:f>
              <c:strCache>
                <c:ptCount val="19"/>
                <c:pt idx="0">
                  <c:v>0-4</c:v>
                </c:pt>
                <c:pt idx="1">
                  <c:v>100+</c:v>
                </c:pt>
                <c:pt idx="2">
                  <c:v>15-19</c:v>
                </c:pt>
                <c:pt idx="3">
                  <c:v>20-24</c:v>
                </c:pt>
                <c:pt idx="4">
                  <c:v>25-29</c:v>
                </c:pt>
                <c:pt idx="5">
                  <c:v>30-34</c:v>
                </c:pt>
                <c:pt idx="6">
                  <c:v>35-39</c:v>
                </c:pt>
                <c:pt idx="7">
                  <c:v>40-44</c:v>
                </c:pt>
                <c:pt idx="8">
                  <c:v>45-49</c:v>
                </c:pt>
                <c:pt idx="9">
                  <c:v>50-54</c:v>
                </c:pt>
                <c:pt idx="10">
                  <c:v>55-59</c:v>
                </c:pt>
                <c:pt idx="11">
                  <c:v>60-64</c:v>
                </c:pt>
                <c:pt idx="12">
                  <c:v>65-69</c:v>
                </c:pt>
                <c:pt idx="13">
                  <c:v>70-74</c:v>
                </c:pt>
                <c:pt idx="14">
                  <c:v>75-79</c:v>
                </c:pt>
                <c:pt idx="15">
                  <c:v>80-84</c:v>
                </c:pt>
                <c:pt idx="16">
                  <c:v>85-89</c:v>
                </c:pt>
                <c:pt idx="17">
                  <c:v>90-94</c:v>
                </c:pt>
                <c:pt idx="18">
                  <c:v>95-99</c:v>
                </c:pt>
              </c:strCache>
            </c:strRef>
          </c:cat>
          <c:val>
            <c:numRef>
              <c:f>pivot_chart_table!$B$4:$B$23</c:f>
              <c:numCache>
                <c:formatCode>General</c:formatCode>
                <c:ptCount val="19"/>
                <c:pt idx="0">
                  <c:v>170451</c:v>
                </c:pt>
                <c:pt idx="1">
                  <c:v>4</c:v>
                </c:pt>
                <c:pt idx="2">
                  <c:v>119914</c:v>
                </c:pt>
                <c:pt idx="3">
                  <c:v>110160</c:v>
                </c:pt>
                <c:pt idx="4">
                  <c:v>94920</c:v>
                </c:pt>
                <c:pt idx="5">
                  <c:v>80257</c:v>
                </c:pt>
                <c:pt idx="6">
                  <c:v>78383</c:v>
                </c:pt>
                <c:pt idx="7">
                  <c:v>70776</c:v>
                </c:pt>
                <c:pt idx="8">
                  <c:v>61330</c:v>
                </c:pt>
                <c:pt idx="9">
                  <c:v>50432</c:v>
                </c:pt>
                <c:pt idx="10">
                  <c:v>40633</c:v>
                </c:pt>
                <c:pt idx="11">
                  <c:v>33146</c:v>
                </c:pt>
                <c:pt idx="12">
                  <c:v>24123</c:v>
                </c:pt>
                <c:pt idx="13">
                  <c:v>16230</c:v>
                </c:pt>
                <c:pt idx="14">
                  <c:v>9583</c:v>
                </c:pt>
                <c:pt idx="15">
                  <c:v>4372</c:v>
                </c:pt>
                <c:pt idx="16">
                  <c:v>1462</c:v>
                </c:pt>
                <c:pt idx="17">
                  <c:v>321</c:v>
                </c:pt>
                <c:pt idx="18">
                  <c:v>50</c:v>
                </c:pt>
              </c:numCache>
            </c:numRef>
          </c:val>
          <c:extLst>
            <c:ext xmlns:c16="http://schemas.microsoft.com/office/drawing/2014/chart" uri="{C3380CC4-5D6E-409C-BE32-E72D297353CC}">
              <c16:uniqueId val="{00000000-B18D-4795-A755-452737170BC0}"/>
            </c:ext>
          </c:extLst>
        </c:ser>
        <c:ser>
          <c:idx val="1"/>
          <c:order val="1"/>
          <c:tx>
            <c:strRef>
              <c:f>pivot_chart_table!$C$3</c:f>
              <c:strCache>
                <c:ptCount val="1"/>
                <c:pt idx="0">
                  <c:v>Sum of PopFemale</c:v>
                </c:pt>
              </c:strCache>
            </c:strRef>
          </c:tx>
          <c:spPr>
            <a:solidFill>
              <a:schemeClr val="accent2"/>
            </a:solidFill>
            <a:ln>
              <a:noFill/>
            </a:ln>
            <a:effectLst/>
          </c:spPr>
          <c:invertIfNegative val="0"/>
          <c:cat>
            <c:strRef>
              <c:f>pivot_chart_table!$A$4:$A$23</c:f>
              <c:strCache>
                <c:ptCount val="19"/>
                <c:pt idx="0">
                  <c:v>0-4</c:v>
                </c:pt>
                <c:pt idx="1">
                  <c:v>100+</c:v>
                </c:pt>
                <c:pt idx="2">
                  <c:v>15-19</c:v>
                </c:pt>
                <c:pt idx="3">
                  <c:v>20-24</c:v>
                </c:pt>
                <c:pt idx="4">
                  <c:v>25-29</c:v>
                </c:pt>
                <c:pt idx="5">
                  <c:v>30-34</c:v>
                </c:pt>
                <c:pt idx="6">
                  <c:v>35-39</c:v>
                </c:pt>
                <c:pt idx="7">
                  <c:v>40-44</c:v>
                </c:pt>
                <c:pt idx="8">
                  <c:v>45-49</c:v>
                </c:pt>
                <c:pt idx="9">
                  <c:v>50-54</c:v>
                </c:pt>
                <c:pt idx="10">
                  <c:v>55-59</c:v>
                </c:pt>
                <c:pt idx="11">
                  <c:v>60-64</c:v>
                </c:pt>
                <c:pt idx="12">
                  <c:v>65-69</c:v>
                </c:pt>
                <c:pt idx="13">
                  <c:v>70-74</c:v>
                </c:pt>
                <c:pt idx="14">
                  <c:v>75-79</c:v>
                </c:pt>
                <c:pt idx="15">
                  <c:v>80-84</c:v>
                </c:pt>
                <c:pt idx="16">
                  <c:v>85-89</c:v>
                </c:pt>
                <c:pt idx="17">
                  <c:v>90-94</c:v>
                </c:pt>
                <c:pt idx="18">
                  <c:v>95-99</c:v>
                </c:pt>
              </c:strCache>
            </c:strRef>
          </c:cat>
          <c:val>
            <c:numRef>
              <c:f>pivot_chart_table!$C$4:$C$23</c:f>
              <c:numCache>
                <c:formatCode>General</c:formatCode>
                <c:ptCount val="19"/>
                <c:pt idx="0">
                  <c:v>163207</c:v>
                </c:pt>
                <c:pt idx="1">
                  <c:v>10</c:v>
                </c:pt>
                <c:pt idx="2">
                  <c:v>116088</c:v>
                </c:pt>
                <c:pt idx="3">
                  <c:v>108389</c:v>
                </c:pt>
                <c:pt idx="4">
                  <c:v>96726</c:v>
                </c:pt>
                <c:pt idx="5">
                  <c:v>81412</c:v>
                </c:pt>
                <c:pt idx="6">
                  <c:v>80568</c:v>
                </c:pt>
                <c:pt idx="7">
                  <c:v>72232</c:v>
                </c:pt>
                <c:pt idx="8">
                  <c:v>62892</c:v>
                </c:pt>
                <c:pt idx="9">
                  <c:v>52936</c:v>
                </c:pt>
                <c:pt idx="10">
                  <c:v>43973</c:v>
                </c:pt>
                <c:pt idx="11">
                  <c:v>37306</c:v>
                </c:pt>
                <c:pt idx="12">
                  <c:v>28653</c:v>
                </c:pt>
                <c:pt idx="13">
                  <c:v>20227</c:v>
                </c:pt>
                <c:pt idx="14">
                  <c:v>12740</c:v>
                </c:pt>
                <c:pt idx="15">
                  <c:v>6473</c:v>
                </c:pt>
                <c:pt idx="16">
                  <c:v>2526</c:v>
                </c:pt>
                <c:pt idx="17">
                  <c:v>648</c:v>
                </c:pt>
                <c:pt idx="18">
                  <c:v>119</c:v>
                </c:pt>
              </c:numCache>
            </c:numRef>
          </c:val>
          <c:extLst>
            <c:ext xmlns:c16="http://schemas.microsoft.com/office/drawing/2014/chart" uri="{C3380CC4-5D6E-409C-BE32-E72D297353CC}">
              <c16:uniqueId val="{00000001-B18D-4795-A755-452737170BC0}"/>
            </c:ext>
          </c:extLst>
        </c:ser>
        <c:ser>
          <c:idx val="2"/>
          <c:order val="2"/>
          <c:tx>
            <c:strRef>
              <c:f>pivot_chart_table!$D$3</c:f>
              <c:strCache>
                <c:ptCount val="1"/>
                <c:pt idx="0">
                  <c:v>Sum of PopTotal</c:v>
                </c:pt>
              </c:strCache>
            </c:strRef>
          </c:tx>
          <c:spPr>
            <a:solidFill>
              <a:schemeClr val="accent3"/>
            </a:solidFill>
            <a:ln>
              <a:noFill/>
            </a:ln>
            <a:effectLst/>
          </c:spPr>
          <c:invertIfNegative val="0"/>
          <c:cat>
            <c:strRef>
              <c:f>pivot_chart_table!$A$4:$A$23</c:f>
              <c:strCache>
                <c:ptCount val="19"/>
                <c:pt idx="0">
                  <c:v>0-4</c:v>
                </c:pt>
                <c:pt idx="1">
                  <c:v>100+</c:v>
                </c:pt>
                <c:pt idx="2">
                  <c:v>15-19</c:v>
                </c:pt>
                <c:pt idx="3">
                  <c:v>20-24</c:v>
                </c:pt>
                <c:pt idx="4">
                  <c:v>25-29</c:v>
                </c:pt>
                <c:pt idx="5">
                  <c:v>30-34</c:v>
                </c:pt>
                <c:pt idx="6">
                  <c:v>35-39</c:v>
                </c:pt>
                <c:pt idx="7">
                  <c:v>40-44</c:v>
                </c:pt>
                <c:pt idx="8">
                  <c:v>45-49</c:v>
                </c:pt>
                <c:pt idx="9">
                  <c:v>50-54</c:v>
                </c:pt>
                <c:pt idx="10">
                  <c:v>55-59</c:v>
                </c:pt>
                <c:pt idx="11">
                  <c:v>60-64</c:v>
                </c:pt>
                <c:pt idx="12">
                  <c:v>65-69</c:v>
                </c:pt>
                <c:pt idx="13">
                  <c:v>70-74</c:v>
                </c:pt>
                <c:pt idx="14">
                  <c:v>75-79</c:v>
                </c:pt>
                <c:pt idx="15">
                  <c:v>80-84</c:v>
                </c:pt>
                <c:pt idx="16">
                  <c:v>85-89</c:v>
                </c:pt>
                <c:pt idx="17">
                  <c:v>90-94</c:v>
                </c:pt>
                <c:pt idx="18">
                  <c:v>95-99</c:v>
                </c:pt>
              </c:strCache>
            </c:strRef>
          </c:cat>
          <c:val>
            <c:numRef>
              <c:f>pivot_chart_table!$D$4:$D$23</c:f>
              <c:numCache>
                <c:formatCode>General</c:formatCode>
                <c:ptCount val="19"/>
                <c:pt idx="0">
                  <c:v>333658</c:v>
                </c:pt>
                <c:pt idx="1">
                  <c:v>14</c:v>
                </c:pt>
                <c:pt idx="2">
                  <c:v>236003</c:v>
                </c:pt>
                <c:pt idx="3">
                  <c:v>218548</c:v>
                </c:pt>
                <c:pt idx="4">
                  <c:v>191646</c:v>
                </c:pt>
                <c:pt idx="5">
                  <c:v>161669</c:v>
                </c:pt>
                <c:pt idx="6">
                  <c:v>158951</c:v>
                </c:pt>
                <c:pt idx="7">
                  <c:v>143007</c:v>
                </c:pt>
                <c:pt idx="8">
                  <c:v>124222</c:v>
                </c:pt>
                <c:pt idx="9">
                  <c:v>103368</c:v>
                </c:pt>
                <c:pt idx="10">
                  <c:v>84606</c:v>
                </c:pt>
                <c:pt idx="11">
                  <c:v>70452</c:v>
                </c:pt>
                <c:pt idx="12">
                  <c:v>52776</c:v>
                </c:pt>
                <c:pt idx="13">
                  <c:v>36457</c:v>
                </c:pt>
                <c:pt idx="14">
                  <c:v>22323</c:v>
                </c:pt>
                <c:pt idx="15">
                  <c:v>10845</c:v>
                </c:pt>
                <c:pt idx="16">
                  <c:v>3988</c:v>
                </c:pt>
                <c:pt idx="17">
                  <c:v>969</c:v>
                </c:pt>
                <c:pt idx="18">
                  <c:v>169</c:v>
                </c:pt>
              </c:numCache>
            </c:numRef>
          </c:val>
          <c:extLst>
            <c:ext xmlns:c16="http://schemas.microsoft.com/office/drawing/2014/chart" uri="{C3380CC4-5D6E-409C-BE32-E72D297353CC}">
              <c16:uniqueId val="{00000002-B18D-4795-A755-452737170BC0}"/>
            </c:ext>
          </c:extLst>
        </c:ser>
        <c:dLbls>
          <c:showLegendKey val="0"/>
          <c:showVal val="0"/>
          <c:showCatName val="0"/>
          <c:showSerName val="0"/>
          <c:showPercent val="0"/>
          <c:showBubbleSize val="0"/>
        </c:dLbls>
        <c:gapWidth val="219"/>
        <c:overlap val="-27"/>
        <c:axId val="462958368"/>
        <c:axId val="462967520"/>
      </c:barChart>
      <c:catAx>
        <c:axId val="46295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67520"/>
        <c:crosses val="autoZero"/>
        <c:auto val="1"/>
        <c:lblAlgn val="ctr"/>
        <c:lblOffset val="100"/>
        <c:noMultiLvlLbl val="0"/>
      </c:catAx>
      <c:valAx>
        <c:axId val="46296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58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335280</xdr:colOff>
      <xdr:row>1</xdr:row>
      <xdr:rowOff>34290</xdr:rowOff>
    </xdr:from>
    <xdr:to>
      <xdr:col>15</xdr:col>
      <xdr:colOff>571500</xdr:colOff>
      <xdr:row>18</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472440</xdr:colOff>
      <xdr:row>18</xdr:row>
      <xdr:rowOff>60960</xdr:rowOff>
    </xdr:from>
    <xdr:to>
      <xdr:col>9</xdr:col>
      <xdr:colOff>472440</xdr:colOff>
      <xdr:row>31</xdr:row>
      <xdr:rowOff>150495</xdr:rowOff>
    </xdr:to>
    <mc:AlternateContent xmlns:mc="http://schemas.openxmlformats.org/markup-compatibility/2006" xmlns:a14="http://schemas.microsoft.com/office/drawing/2010/main">
      <mc:Choice Requires="a14">
        <xdr:graphicFrame macro="">
          <xdr:nvGraphicFramePr>
            <xdr:cNvPr id="3" name="AgeGrp"/>
            <xdr:cNvGraphicFramePr/>
          </xdr:nvGraphicFramePr>
          <xdr:xfrm>
            <a:off x="0" y="0"/>
            <a:ext cx="0" cy="0"/>
          </xdr:xfrm>
          <a:graphic>
            <a:graphicData uri="http://schemas.microsoft.com/office/drawing/2010/slicer">
              <sle:slicer xmlns:sle="http://schemas.microsoft.com/office/drawing/2010/slicer" name="AgeGrp"/>
            </a:graphicData>
          </a:graphic>
        </xdr:graphicFrame>
      </mc:Choice>
      <mc:Fallback xmlns="">
        <xdr:sp macro="" textlink="">
          <xdr:nvSpPr>
            <xdr:cNvPr id="0" name=""/>
            <xdr:cNvSpPr>
              <a:spLocks noTextEdit="1"/>
            </xdr:cNvSpPr>
          </xdr:nvSpPr>
          <xdr:spPr>
            <a:xfrm>
              <a:off x="5783580" y="3352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426720</xdr:colOff>
      <xdr:row>17</xdr:row>
      <xdr:rowOff>129540</xdr:rowOff>
    </xdr:from>
    <xdr:to>
      <xdr:col>12</xdr:col>
      <xdr:colOff>426720</xdr:colOff>
      <xdr:row>31</xdr:row>
      <xdr:rowOff>36195</xdr:rowOff>
    </xdr:to>
    <mc:AlternateContent xmlns:mc="http://schemas.openxmlformats.org/markup-compatibility/2006" xmlns:a14="http://schemas.microsoft.com/office/drawing/2010/main">
      <mc:Choice Requires="a14">
        <xdr:graphicFrame macro="">
          <xdr:nvGraphicFramePr>
            <xdr:cNvPr id="4" name="PopMale"/>
            <xdr:cNvGraphicFramePr/>
          </xdr:nvGraphicFramePr>
          <xdr:xfrm>
            <a:off x="0" y="0"/>
            <a:ext cx="0" cy="0"/>
          </xdr:xfrm>
          <a:graphic>
            <a:graphicData uri="http://schemas.microsoft.com/office/drawing/2010/slicer">
              <sle:slicer xmlns:sle="http://schemas.microsoft.com/office/drawing/2010/slicer" name="PopMale"/>
            </a:graphicData>
          </a:graphic>
        </xdr:graphicFrame>
      </mc:Choice>
      <mc:Fallback xmlns="">
        <xdr:sp macro="" textlink="">
          <xdr:nvSpPr>
            <xdr:cNvPr id="0" name=""/>
            <xdr:cNvSpPr>
              <a:spLocks noTextEdit="1"/>
            </xdr:cNvSpPr>
          </xdr:nvSpPr>
          <xdr:spPr>
            <a:xfrm>
              <a:off x="7566660" y="3238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449580</xdr:colOff>
      <xdr:row>16</xdr:row>
      <xdr:rowOff>114300</xdr:rowOff>
    </xdr:from>
    <xdr:to>
      <xdr:col>15</xdr:col>
      <xdr:colOff>449580</xdr:colOff>
      <xdr:row>30</xdr:row>
      <xdr:rowOff>20955</xdr:rowOff>
    </xdr:to>
    <mc:AlternateContent xmlns:mc="http://schemas.openxmlformats.org/markup-compatibility/2006" xmlns:a14="http://schemas.microsoft.com/office/drawing/2010/main">
      <mc:Choice Requires="a14">
        <xdr:graphicFrame macro="">
          <xdr:nvGraphicFramePr>
            <xdr:cNvPr id="5" name="PopFemale"/>
            <xdr:cNvGraphicFramePr/>
          </xdr:nvGraphicFramePr>
          <xdr:xfrm>
            <a:off x="0" y="0"/>
            <a:ext cx="0" cy="0"/>
          </xdr:xfrm>
          <a:graphic>
            <a:graphicData uri="http://schemas.microsoft.com/office/drawing/2010/slicer">
              <sle:slicer xmlns:sle="http://schemas.microsoft.com/office/drawing/2010/slicer" name="PopFemale"/>
            </a:graphicData>
          </a:graphic>
        </xdr:graphicFrame>
      </mc:Choice>
      <mc:Fallback xmlns="">
        <xdr:sp macro="" textlink="">
          <xdr:nvSpPr>
            <xdr:cNvPr id="0" name=""/>
            <xdr:cNvSpPr>
              <a:spLocks noTextEdit="1"/>
            </xdr:cNvSpPr>
          </xdr:nvSpPr>
          <xdr:spPr>
            <a:xfrm>
              <a:off x="9418320" y="3040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548640</xdr:colOff>
      <xdr:row>15</xdr:row>
      <xdr:rowOff>152400</xdr:rowOff>
    </xdr:from>
    <xdr:to>
      <xdr:col>18</xdr:col>
      <xdr:colOff>548640</xdr:colOff>
      <xdr:row>29</xdr:row>
      <xdr:rowOff>59055</xdr:rowOff>
    </xdr:to>
    <mc:AlternateContent xmlns:mc="http://schemas.openxmlformats.org/markup-compatibility/2006" xmlns:a14="http://schemas.microsoft.com/office/drawing/2010/main">
      <mc:Choice Requires="a14">
        <xdr:graphicFrame macro="">
          <xdr:nvGraphicFramePr>
            <xdr:cNvPr id="6" name="PopTotal"/>
            <xdr:cNvGraphicFramePr/>
          </xdr:nvGraphicFramePr>
          <xdr:xfrm>
            <a:off x="0" y="0"/>
            <a:ext cx="0" cy="0"/>
          </xdr:xfrm>
          <a:graphic>
            <a:graphicData uri="http://schemas.microsoft.com/office/drawing/2010/slicer">
              <sle:slicer xmlns:sle="http://schemas.microsoft.com/office/drawing/2010/slicer" name="PopTotal"/>
            </a:graphicData>
          </a:graphic>
        </xdr:graphicFrame>
      </mc:Choice>
      <mc:Fallback xmlns="">
        <xdr:sp macro="" textlink="">
          <xdr:nvSpPr>
            <xdr:cNvPr id="0" name=""/>
            <xdr:cNvSpPr>
              <a:spLocks noTextEdit="1"/>
            </xdr:cNvSpPr>
          </xdr:nvSpPr>
          <xdr:spPr>
            <a:xfrm>
              <a:off x="11346180" y="2895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iya singh" refreshedDate="45162.454798611114" createdVersion="6" refreshedVersion="6" minRefreshableVersion="3" recordCount="19">
  <cacheSource type="worksheet">
    <worksheetSource name="population_data_15"/>
  </cacheSource>
  <cacheFields count="8">
    <cacheField name="Location" numFmtId="0">
      <sharedItems/>
    </cacheField>
    <cacheField name="VarID" numFmtId="0">
      <sharedItems containsSemiMixedTypes="0" containsString="0" containsNumber="1" containsInteger="1" minValue="2" maxValue="2"/>
    </cacheField>
    <cacheField name="Variant" numFmtId="0">
      <sharedItems/>
    </cacheField>
    <cacheField name="Time" numFmtId="14">
      <sharedItems containsSemiMixedTypes="0" containsNonDate="0" containsDate="1" containsString="0" minDate="1905-05-03T00:00:00" maxDate="1905-05-04T00:00:00" count="1">
        <d v="1905-05-03T00:00:00"/>
      </sharedItems>
    </cacheField>
    <cacheField name="AgeGrp" numFmtId="0">
      <sharedItems count="19">
        <s v="0-4"/>
        <s v="15-19"/>
        <s v="20-24"/>
        <s v="25-29"/>
        <s v="30-34"/>
        <s v="35-39"/>
        <s v="40-44"/>
        <s v="45-49"/>
        <s v="50-54"/>
        <s v="55-59"/>
        <s v="60-64"/>
        <s v="65-69"/>
        <s v="70-74"/>
        <s v="75-79"/>
        <s v="80-84"/>
        <s v="85-89"/>
        <s v="90-94"/>
        <s v="95-99"/>
        <s v="100+"/>
      </sharedItems>
    </cacheField>
    <cacheField name="PopMale" numFmtId="0">
      <sharedItems containsSemiMixedTypes="0" containsString="0" containsNumber="1" containsInteger="1" minValue="4" maxValue="170451" count="19">
        <n v="170451"/>
        <n v="119914"/>
        <n v="110160"/>
        <n v="94920"/>
        <n v="80257"/>
        <n v="78383"/>
        <n v="70776"/>
        <n v="61330"/>
        <n v="50432"/>
        <n v="40633"/>
        <n v="33146"/>
        <n v="24123"/>
        <n v="16230"/>
        <n v="9583"/>
        <n v="4372"/>
        <n v="1462"/>
        <n v="321"/>
        <n v="50"/>
        <n v="4"/>
      </sharedItems>
    </cacheField>
    <cacheField name="PopFemale" numFmtId="0">
      <sharedItems containsSemiMixedTypes="0" containsString="0" containsNumber="1" containsInteger="1" minValue="10" maxValue="163207" count="19">
        <n v="163207"/>
        <n v="116088"/>
        <n v="108389"/>
        <n v="96726"/>
        <n v="81412"/>
        <n v="80568"/>
        <n v="72232"/>
        <n v="62892"/>
        <n v="52936"/>
        <n v="43973"/>
        <n v="37306"/>
        <n v="28653"/>
        <n v="20227"/>
        <n v="12740"/>
        <n v="6473"/>
        <n v="2526"/>
        <n v="648"/>
        <n v="119"/>
        <n v="10"/>
      </sharedItems>
    </cacheField>
    <cacheField name="PopTotal" numFmtId="0">
      <sharedItems containsSemiMixedTypes="0" containsString="0" containsNumber="1" containsInteger="1" minValue="14" maxValue="333658" count="19">
        <n v="333658"/>
        <n v="236003"/>
        <n v="218548"/>
        <n v="191646"/>
        <n v="161669"/>
        <n v="158951"/>
        <n v="143007"/>
        <n v="124222"/>
        <n v="103368"/>
        <n v="84606"/>
        <n v="70452"/>
        <n v="52776"/>
        <n v="36457"/>
        <n v="22323"/>
        <n v="10845"/>
        <n v="3988"/>
        <n v="969"/>
        <n v="169"/>
        <n v="1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
  <r>
    <s v="World"/>
    <n v="2"/>
    <s v="Medium"/>
    <x v="0"/>
    <x v="0"/>
    <x v="0"/>
    <x v="0"/>
    <x v="0"/>
  </r>
  <r>
    <s v="World"/>
    <n v="2"/>
    <s v="Medium"/>
    <x v="0"/>
    <x v="1"/>
    <x v="1"/>
    <x v="1"/>
    <x v="1"/>
  </r>
  <r>
    <s v="World"/>
    <n v="2"/>
    <s v="Medium"/>
    <x v="0"/>
    <x v="2"/>
    <x v="2"/>
    <x v="2"/>
    <x v="2"/>
  </r>
  <r>
    <s v="World"/>
    <n v="2"/>
    <s v="Medium"/>
    <x v="0"/>
    <x v="3"/>
    <x v="3"/>
    <x v="3"/>
    <x v="3"/>
  </r>
  <r>
    <s v="World"/>
    <n v="2"/>
    <s v="Medium"/>
    <x v="0"/>
    <x v="4"/>
    <x v="4"/>
    <x v="4"/>
    <x v="4"/>
  </r>
  <r>
    <s v="World"/>
    <n v="2"/>
    <s v="Medium"/>
    <x v="0"/>
    <x v="5"/>
    <x v="5"/>
    <x v="5"/>
    <x v="5"/>
  </r>
  <r>
    <s v="World"/>
    <n v="2"/>
    <s v="Medium"/>
    <x v="0"/>
    <x v="6"/>
    <x v="6"/>
    <x v="6"/>
    <x v="6"/>
  </r>
  <r>
    <s v="World"/>
    <n v="2"/>
    <s v="Medium"/>
    <x v="0"/>
    <x v="7"/>
    <x v="7"/>
    <x v="7"/>
    <x v="7"/>
  </r>
  <r>
    <s v="World"/>
    <n v="2"/>
    <s v="Medium"/>
    <x v="0"/>
    <x v="8"/>
    <x v="8"/>
    <x v="8"/>
    <x v="8"/>
  </r>
  <r>
    <s v="World"/>
    <n v="2"/>
    <s v="Medium"/>
    <x v="0"/>
    <x v="9"/>
    <x v="9"/>
    <x v="9"/>
    <x v="9"/>
  </r>
  <r>
    <s v="World"/>
    <n v="2"/>
    <s v="Medium"/>
    <x v="0"/>
    <x v="10"/>
    <x v="10"/>
    <x v="10"/>
    <x v="10"/>
  </r>
  <r>
    <s v="World"/>
    <n v="2"/>
    <s v="Medium"/>
    <x v="0"/>
    <x v="11"/>
    <x v="11"/>
    <x v="11"/>
    <x v="11"/>
  </r>
  <r>
    <s v="World"/>
    <n v="2"/>
    <s v="Medium"/>
    <x v="0"/>
    <x v="12"/>
    <x v="12"/>
    <x v="12"/>
    <x v="12"/>
  </r>
  <r>
    <s v="World"/>
    <n v="2"/>
    <s v="Medium"/>
    <x v="0"/>
    <x v="13"/>
    <x v="13"/>
    <x v="13"/>
    <x v="13"/>
  </r>
  <r>
    <s v="World"/>
    <n v="2"/>
    <s v="Medium"/>
    <x v="0"/>
    <x v="14"/>
    <x v="14"/>
    <x v="14"/>
    <x v="14"/>
  </r>
  <r>
    <s v="World"/>
    <n v="2"/>
    <s v="Medium"/>
    <x v="0"/>
    <x v="15"/>
    <x v="15"/>
    <x v="15"/>
    <x v="15"/>
  </r>
  <r>
    <s v="World"/>
    <n v="2"/>
    <s v="Medium"/>
    <x v="0"/>
    <x v="16"/>
    <x v="16"/>
    <x v="16"/>
    <x v="16"/>
  </r>
  <r>
    <s v="World"/>
    <n v="2"/>
    <s v="Medium"/>
    <x v="0"/>
    <x v="17"/>
    <x v="17"/>
    <x v="17"/>
    <x v="17"/>
  </r>
  <r>
    <s v="World"/>
    <n v="2"/>
    <s v="Medium"/>
    <x v="0"/>
    <x v="18"/>
    <x v="18"/>
    <x v="18"/>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23" firstHeaderRow="0" firstDataRow="1" firstDataCol="1"/>
  <pivotFields count="8">
    <pivotField showAll="0"/>
    <pivotField showAll="0"/>
    <pivotField showAll="0"/>
    <pivotField numFmtId="14" showAll="0">
      <items count="2">
        <item x="0"/>
        <item t="default"/>
      </items>
    </pivotField>
    <pivotField axis="axisRow" showAll="0">
      <items count="20">
        <item x="0"/>
        <item x="18"/>
        <item x="1"/>
        <item x="2"/>
        <item x="3"/>
        <item x="4"/>
        <item x="5"/>
        <item x="6"/>
        <item x="7"/>
        <item x="8"/>
        <item x="9"/>
        <item x="10"/>
        <item x="11"/>
        <item x="12"/>
        <item x="13"/>
        <item x="14"/>
        <item x="15"/>
        <item x="16"/>
        <item x="17"/>
        <item t="default"/>
      </items>
    </pivotField>
    <pivotField dataField="1" showAll="0">
      <items count="20">
        <item x="18"/>
        <item x="17"/>
        <item x="16"/>
        <item x="15"/>
        <item x="14"/>
        <item x="13"/>
        <item x="12"/>
        <item x="11"/>
        <item x="10"/>
        <item x="9"/>
        <item x="8"/>
        <item x="7"/>
        <item x="6"/>
        <item x="5"/>
        <item x="4"/>
        <item x="3"/>
        <item x="2"/>
        <item x="1"/>
        <item x="0"/>
        <item t="default"/>
      </items>
    </pivotField>
    <pivotField dataField="1" showAll="0">
      <items count="20">
        <item x="18"/>
        <item x="17"/>
        <item x="16"/>
        <item x="15"/>
        <item x="14"/>
        <item x="13"/>
        <item x="12"/>
        <item x="11"/>
        <item x="10"/>
        <item x="9"/>
        <item x="8"/>
        <item x="7"/>
        <item x="6"/>
        <item x="5"/>
        <item x="4"/>
        <item x="3"/>
        <item x="2"/>
        <item x="1"/>
        <item x="0"/>
        <item t="default"/>
      </items>
    </pivotField>
    <pivotField dataField="1" showAll="0">
      <items count="20">
        <item x="18"/>
        <item x="17"/>
        <item x="16"/>
        <item x="15"/>
        <item x="14"/>
        <item x="13"/>
        <item x="12"/>
        <item x="11"/>
        <item x="10"/>
        <item x="9"/>
        <item x="8"/>
        <item x="7"/>
        <item x="6"/>
        <item x="5"/>
        <item x="4"/>
        <item x="3"/>
        <item x="2"/>
        <item x="1"/>
        <item x="0"/>
        <item t="default"/>
      </items>
    </pivotField>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3">
    <i>
      <x/>
    </i>
    <i i="1">
      <x v="1"/>
    </i>
    <i i="2">
      <x v="2"/>
    </i>
  </colItems>
  <dataFields count="3">
    <dataField name="Sum of PopMale" fld="5" baseField="0" baseItem="0"/>
    <dataField name="Sum of PopFemale" fld="6" baseField="0" baseItem="0"/>
    <dataField name="Sum of PopTotal" fld="7"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9">
    <queryTableFields count="8">
      <queryTableField id="1" name="Location" tableColumnId="9"/>
      <queryTableField id="2" name="VarID" tableColumnId="10"/>
      <queryTableField id="3" name="Variant" tableColumnId="11"/>
      <queryTableField id="4" name="Time" tableColumnId="12"/>
      <queryTableField id="5" name="AgeGrp" tableColumnId="13"/>
      <queryTableField id="6" name="PopMale" tableColumnId="14"/>
      <queryTableField id="7" name="PopFemale" tableColumnId="15"/>
      <queryTableField id="8" name="PopTotal" tableColumnId="1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9">
    <queryTableFields count="8">
      <queryTableField id="1" name="Location" tableColumnId="9"/>
      <queryTableField id="2" name="VarID" tableColumnId="10"/>
      <queryTableField id="3" name="Variant" tableColumnId="11"/>
      <queryTableField id="4" name="Time" tableColumnId="12"/>
      <queryTableField id="5" name="AgeGrp" tableColumnId="13"/>
      <queryTableField id="6" name="PopMale" tableColumnId="14"/>
      <queryTableField id="7" name="PopFemale" tableColumnId="15"/>
      <queryTableField id="8" name="PopTotal"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Grp" sourceName="AgeGrp">
  <pivotTables>
    <pivotTable tabId="13" name="PivotTable1"/>
  </pivotTables>
  <data>
    <tabular pivotCacheId="1">
      <items count="19">
        <i x="0" s="1"/>
        <i x="18" s="1"/>
        <i x="1" s="1"/>
        <i x="2" s="1"/>
        <i x="3" s="1"/>
        <i x="4" s="1"/>
        <i x="5" s="1"/>
        <i x="6" s="1"/>
        <i x="7" s="1"/>
        <i x="8" s="1"/>
        <i x="9" s="1"/>
        <i x="10" s="1"/>
        <i x="11" s="1"/>
        <i x="12" s="1"/>
        <i x="13" s="1"/>
        <i x="14" s="1"/>
        <i x="15" s="1"/>
        <i x="16"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opMale" sourceName="PopMale">
  <pivotTables>
    <pivotTable tabId="13" name="PivotTable1"/>
  </pivotTables>
  <data>
    <tabular pivotCacheId="1">
      <items count="19">
        <i x="18" s="1"/>
        <i x="17" s="1"/>
        <i x="16" s="1"/>
        <i x="15" s="1"/>
        <i x="14" s="1"/>
        <i x="13" s="1"/>
        <i x="12" s="1"/>
        <i x="11" s="1"/>
        <i x="10" s="1"/>
        <i x="9" s="1"/>
        <i x="8" s="1"/>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opFemale" sourceName="PopFemale">
  <pivotTables>
    <pivotTable tabId="13" name="PivotTable1"/>
  </pivotTables>
  <data>
    <tabular pivotCacheId="1">
      <items count="19">
        <i x="18" s="1"/>
        <i x="17" s="1"/>
        <i x="16" s="1"/>
        <i x="15" s="1"/>
        <i x="14" s="1"/>
        <i x="13" s="1"/>
        <i x="12" s="1"/>
        <i x="11" s="1"/>
        <i x="10" s="1"/>
        <i x="9" s="1"/>
        <i x="8" s="1"/>
        <i x="7" s="1"/>
        <i x="6" s="1"/>
        <i x="5" s="1"/>
        <i x="4" s="1"/>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opTotal" sourceName="PopTotal">
  <pivotTables>
    <pivotTable tabId="13" name="PivotTable1"/>
  </pivotTables>
  <data>
    <tabular pivotCacheId="1">
      <items count="19">
        <i x="18" s="1"/>
        <i x="17" s="1"/>
        <i x="16" s="1"/>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Grp" cache="Slicer_AgeGrp" caption="AgeGrp" rowHeight="234950"/>
  <slicer name="PopMale" cache="Slicer_PopMale" caption="PopMale" rowHeight="234950"/>
  <slicer name="PopFemale" cache="Slicer_PopFemale" caption="PopFemale" rowHeight="234950"/>
  <slicer name="PopTotal" cache="Slicer_PopTotal" caption="PopTotal"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1" displayName="Table1" ref="B2:C6" totalsRowShown="0" headerRowDxfId="10" headerRowBorderDxfId="9" tableBorderDxfId="8">
  <autoFilter ref="B2:C6"/>
  <tableColumns count="2">
    <tableColumn id="1" name="Ctegory" dataDxfId="7"/>
    <tableColumn id="2" name="Weight" dataDxfId="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E2:H9" totalsRowShown="0" headerRowDxfId="5" dataDxfId="4">
  <autoFilter ref="E2:H9"/>
  <tableColumns count="4">
    <tableColumn id="1" name="CATEGORY" dataDxfId="3"/>
    <tableColumn id="2" name="RICE" dataDxfId="2"/>
    <tableColumn id="3" name="VEGITABLE" dataDxfId="1"/>
    <tableColumn id="4" name="FLOUR" dataDxfId="0"/>
  </tableColumns>
  <tableStyleInfo name="TableStyleMedium2" showFirstColumn="0" showLastColumn="0" showRowStripes="1" showColumnStripes="0"/>
</table>
</file>

<file path=xl/tables/table3.xml><?xml version="1.0" encoding="utf-8"?>
<table xmlns="http://schemas.openxmlformats.org/spreadsheetml/2006/main" id="3" name="population_data" displayName="population_data_1" ref="A1:H20" tableType="queryTable" totalsRowShown="0">
  <autoFilter ref="A1:H20"/>
  <tableColumns count="8">
    <tableColumn id="9" uniqueName="9" name="Location" queryTableFieldId="1"/>
    <tableColumn id="10" uniqueName="10" name="VarID" queryTableFieldId="2"/>
    <tableColumn id="11" uniqueName="11" name="Variant" queryTableFieldId="3"/>
    <tableColumn id="12" uniqueName="12" name="Time" queryTableFieldId="4"/>
    <tableColumn id="13" uniqueName="13" name="AgeGrp" queryTableFieldId="5"/>
    <tableColumn id="14" uniqueName="14" name="PopMale" queryTableFieldId="6"/>
    <tableColumn id="15" uniqueName="15" name="PopFemale" queryTableFieldId="7"/>
    <tableColumn id="16" uniqueName="16" name="PopTotal" queryTableFieldId="8"/>
  </tableColumns>
  <tableStyleInfo name="TableStyleMedium4" showFirstColumn="0" showLastColumn="0" showRowStripes="1" showColumnStripes="0"/>
</table>
</file>

<file path=xl/tables/table4.xml><?xml version="1.0" encoding="utf-8"?>
<table xmlns="http://schemas.openxmlformats.org/spreadsheetml/2006/main" id="4" name="population_data_15" displayName="population_data_15" ref="A1:H20" tableType="queryTable" totalsRowShown="0">
  <autoFilter ref="A1:H20"/>
  <tableColumns count="8">
    <tableColumn id="9" uniqueName="9" name="Location" queryTableFieldId="1"/>
    <tableColumn id="10" uniqueName="10" name="VarID" queryTableFieldId="2"/>
    <tableColumn id="11" uniqueName="11" name="Variant" queryTableFieldId="3"/>
    <tableColumn id="12" uniqueName="12" name="Time" queryTableFieldId="4"/>
    <tableColumn id="13" uniqueName="13" name="AgeGrp" queryTableFieldId="5"/>
    <tableColumn id="14" uniqueName="14" name="PopMale" queryTableFieldId="6"/>
    <tableColumn id="15" uniqueName="15" name="PopFemale" queryTableFieldId="7"/>
    <tableColumn id="16" uniqueName="16" name="PopTotal" queryTableFieldId="8"/>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
  <sheetViews>
    <sheetView tabSelected="1" workbookViewId="0">
      <selection activeCell="G18" sqref="G18"/>
    </sheetView>
  </sheetViews>
  <sheetFormatPr defaultRowHeight="14.4" x14ac:dyDescent="0.3"/>
  <cols>
    <col min="2" max="2" width="9.44140625" customWidth="1"/>
    <col min="5" max="5" width="11.88671875" customWidth="1"/>
    <col min="7" max="7" width="12.109375" customWidth="1"/>
  </cols>
  <sheetData>
    <row r="2" spans="2:9" x14ac:dyDescent="0.3">
      <c r="B2" s="4" t="s">
        <v>1</v>
      </c>
      <c r="C2" s="5" t="s">
        <v>2</v>
      </c>
      <c r="E2" s="9" t="s">
        <v>10</v>
      </c>
      <c r="F2" s="10" t="s">
        <v>7</v>
      </c>
      <c r="G2" s="10" t="s">
        <v>8</v>
      </c>
      <c r="H2" s="10" t="s">
        <v>9</v>
      </c>
    </row>
    <row r="3" spans="2:9" x14ac:dyDescent="0.3">
      <c r="B3" s="2" t="s">
        <v>3</v>
      </c>
      <c r="C3" s="3">
        <v>50</v>
      </c>
      <c r="E3" s="9" t="s">
        <v>0</v>
      </c>
      <c r="F3" s="8">
        <v>50</v>
      </c>
      <c r="G3" s="8">
        <v>56</v>
      </c>
      <c r="H3" s="8">
        <v>55</v>
      </c>
    </row>
    <row r="4" spans="2:9" x14ac:dyDescent="0.3">
      <c r="B4" s="2" t="s">
        <v>4</v>
      </c>
      <c r="C4" s="3">
        <v>34</v>
      </c>
      <c r="E4" s="10"/>
      <c r="F4" s="8">
        <v>34</v>
      </c>
      <c r="G4" s="8">
        <v>34</v>
      </c>
      <c r="H4" s="8">
        <v>56</v>
      </c>
    </row>
    <row r="5" spans="2:9" x14ac:dyDescent="0.3">
      <c r="B5" s="2" t="s">
        <v>5</v>
      </c>
      <c r="C5" s="3">
        <v>56</v>
      </c>
      <c r="E5" s="9"/>
      <c r="F5" s="8">
        <v>46</v>
      </c>
      <c r="G5" s="8">
        <v>44</v>
      </c>
      <c r="H5" s="8">
        <v>45</v>
      </c>
    </row>
    <row r="6" spans="2:9" x14ac:dyDescent="0.3">
      <c r="B6" s="6" t="s">
        <v>6</v>
      </c>
      <c r="C6" s="7">
        <f>AVERAGE(C3:C5)</f>
        <v>46.666666666666664</v>
      </c>
      <c r="E6" s="10"/>
      <c r="F6" s="8">
        <v>56</v>
      </c>
      <c r="G6" s="8">
        <v>34</v>
      </c>
      <c r="H6" s="8">
        <v>54</v>
      </c>
    </row>
    <row r="7" spans="2:9" x14ac:dyDescent="0.3">
      <c r="E7" s="10"/>
      <c r="F7" s="8">
        <v>67</v>
      </c>
      <c r="G7" s="8">
        <v>23</v>
      </c>
      <c r="H7" s="8">
        <v>66</v>
      </c>
    </row>
    <row r="8" spans="2:9" x14ac:dyDescent="0.3">
      <c r="E8" s="10"/>
      <c r="F8" s="8">
        <v>34</v>
      </c>
      <c r="G8" s="8">
        <v>45</v>
      </c>
      <c r="H8" s="8">
        <v>54</v>
      </c>
    </row>
    <row r="9" spans="2:9" x14ac:dyDescent="0.3">
      <c r="E9" s="10" t="s">
        <v>6</v>
      </c>
      <c r="F9" s="1">
        <f>AVERAGE(F3:F8)</f>
        <v>47.833333333333336</v>
      </c>
      <c r="G9" s="1">
        <f>AVERAGE(G3:G8)</f>
        <v>39.333333333333336</v>
      </c>
      <c r="H9" s="1">
        <f>AVERAGE(H3:H8)</f>
        <v>55</v>
      </c>
    </row>
    <row r="10" spans="2:9" x14ac:dyDescent="0.3">
      <c r="E10" s="8"/>
      <c r="F10" s="8"/>
      <c r="G10" s="8"/>
      <c r="H10" s="8"/>
    </row>
  </sheetData>
  <pageMargins left="0.7" right="0.7" top="0.75" bottom="0.75" header="0.3" footer="0.3"/>
  <pageSetup orientation="portrait" r:id="rId1"/>
  <legacy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4"/>
  <sheetViews>
    <sheetView workbookViewId="0">
      <selection activeCell="B2" sqref="B2:B12"/>
    </sheetView>
  </sheetViews>
  <sheetFormatPr defaultRowHeight="14.4" x14ac:dyDescent="0.3"/>
  <sheetData>
    <row r="1" spans="1:4" x14ac:dyDescent="0.3">
      <c r="A1" s="11" t="s">
        <v>12</v>
      </c>
      <c r="B1" s="15" t="s">
        <v>13</v>
      </c>
      <c r="C1" s="12" t="s">
        <v>14</v>
      </c>
      <c r="D1" s="13" t="s">
        <v>15</v>
      </c>
    </row>
    <row r="2" spans="1:4" x14ac:dyDescent="0.3">
      <c r="A2" s="14" t="s">
        <v>16</v>
      </c>
      <c r="B2">
        <v>30</v>
      </c>
      <c r="C2" s="15" t="str">
        <f>IF(B1&gt;18,"ADULT","MINOR")</f>
        <v>ADULT</v>
      </c>
      <c r="D2" s="16" t="str">
        <f>IF(B1&lt;18,"MINOR","ADULT")</f>
        <v>ADULT</v>
      </c>
    </row>
    <row r="3" spans="1:4" x14ac:dyDescent="0.3">
      <c r="A3" s="17" t="s">
        <v>17</v>
      </c>
      <c r="B3" s="18">
        <v>29</v>
      </c>
      <c r="C3" s="18" t="str">
        <f t="shared" ref="C3:C12" si="0">IF(B3&gt;18,"ADULT","MINOR")</f>
        <v>ADULT</v>
      </c>
      <c r="D3" s="19" t="str">
        <f t="shared" ref="D3:D12" si="1">IF(B3&lt;18,"MINOR","ADULT")</f>
        <v>ADULT</v>
      </c>
    </row>
    <row r="4" spans="1:4" x14ac:dyDescent="0.3">
      <c r="A4" s="14" t="s">
        <v>18</v>
      </c>
      <c r="B4" s="15">
        <v>16</v>
      </c>
      <c r="C4" s="15" t="str">
        <f t="shared" si="0"/>
        <v>MINOR</v>
      </c>
      <c r="D4" s="16" t="str">
        <f t="shared" si="1"/>
        <v>MINOR</v>
      </c>
    </row>
    <row r="5" spans="1:4" x14ac:dyDescent="0.3">
      <c r="A5" s="17" t="s">
        <v>19</v>
      </c>
      <c r="B5" s="18">
        <v>17</v>
      </c>
      <c r="C5" s="18" t="str">
        <f t="shared" si="0"/>
        <v>MINOR</v>
      </c>
      <c r="D5" s="19" t="str">
        <f t="shared" si="1"/>
        <v>MINOR</v>
      </c>
    </row>
    <row r="6" spans="1:4" x14ac:dyDescent="0.3">
      <c r="A6" s="14" t="s">
        <v>20</v>
      </c>
      <c r="B6" s="15">
        <v>23</v>
      </c>
      <c r="C6" s="15" t="str">
        <f t="shared" si="0"/>
        <v>ADULT</v>
      </c>
      <c r="D6" s="16" t="str">
        <f t="shared" si="1"/>
        <v>ADULT</v>
      </c>
    </row>
    <row r="7" spans="1:4" x14ac:dyDescent="0.3">
      <c r="A7" s="17" t="s">
        <v>21</v>
      </c>
      <c r="B7" s="18">
        <v>25</v>
      </c>
      <c r="C7" s="18" t="str">
        <f t="shared" si="0"/>
        <v>ADULT</v>
      </c>
      <c r="D7" s="19" t="str">
        <f t="shared" si="1"/>
        <v>ADULT</v>
      </c>
    </row>
    <row r="8" spans="1:4" x14ac:dyDescent="0.3">
      <c r="A8" s="14" t="s">
        <v>22</v>
      </c>
      <c r="B8" s="15">
        <v>27</v>
      </c>
      <c r="C8" s="15" t="str">
        <f t="shared" si="0"/>
        <v>ADULT</v>
      </c>
      <c r="D8" s="16" t="str">
        <f t="shared" si="1"/>
        <v>ADULT</v>
      </c>
    </row>
    <row r="9" spans="1:4" x14ac:dyDescent="0.3">
      <c r="A9" s="17" t="s">
        <v>23</v>
      </c>
      <c r="B9" s="18">
        <v>15</v>
      </c>
      <c r="C9" s="18" t="str">
        <f t="shared" si="0"/>
        <v>MINOR</v>
      </c>
      <c r="D9" s="19" t="str">
        <f t="shared" si="1"/>
        <v>MINOR</v>
      </c>
    </row>
    <row r="10" spans="1:4" x14ac:dyDescent="0.3">
      <c r="A10" s="14" t="s">
        <v>24</v>
      </c>
      <c r="B10" s="15">
        <v>16</v>
      </c>
      <c r="C10" s="15" t="str">
        <f t="shared" si="0"/>
        <v>MINOR</v>
      </c>
      <c r="D10" s="16" t="str">
        <f t="shared" si="1"/>
        <v>MINOR</v>
      </c>
    </row>
    <row r="11" spans="1:4" x14ac:dyDescent="0.3">
      <c r="A11" s="17" t="s">
        <v>25</v>
      </c>
      <c r="B11" s="18">
        <v>17</v>
      </c>
      <c r="C11" s="18" t="str">
        <f t="shared" si="0"/>
        <v>MINOR</v>
      </c>
      <c r="D11" s="19" t="str">
        <f t="shared" si="1"/>
        <v>MINOR</v>
      </c>
    </row>
    <row r="12" spans="1:4" x14ac:dyDescent="0.3">
      <c r="A12" s="20" t="s">
        <v>26</v>
      </c>
      <c r="B12" s="21">
        <v>32</v>
      </c>
      <c r="C12" s="21" t="str">
        <f t="shared" si="0"/>
        <v>ADULT</v>
      </c>
      <c r="D12" s="22" t="str">
        <f t="shared" si="1"/>
        <v>ADULT</v>
      </c>
    </row>
    <row r="13" spans="1:4" x14ac:dyDescent="0.3">
      <c r="A13" s="23" t="s">
        <v>11</v>
      </c>
      <c r="B13">
        <f>SUMIF(C2:C12,C2,B1:B12)</f>
        <v>112</v>
      </c>
    </row>
    <row r="14" spans="1:4" x14ac:dyDescent="0.3">
      <c r="B14">
        <f>SUMIF(C2:C12,C4,B1:B12)</f>
        <v>103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2" sqref="A2:A12"/>
    </sheetView>
  </sheetViews>
  <sheetFormatPr defaultRowHeight="14.4" x14ac:dyDescent="0.3"/>
  <sheetData>
    <row r="1" spans="1:2" x14ac:dyDescent="0.3">
      <c r="A1" t="s">
        <v>27</v>
      </c>
      <c r="B1" t="s">
        <v>28</v>
      </c>
    </row>
    <row r="2" spans="1:2" x14ac:dyDescent="0.3">
      <c r="A2" s="14" t="s">
        <v>16</v>
      </c>
      <c r="B2">
        <v>30</v>
      </c>
    </row>
    <row r="3" spans="1:2" x14ac:dyDescent="0.3">
      <c r="A3" s="17" t="s">
        <v>17</v>
      </c>
      <c r="B3" s="18">
        <v>29</v>
      </c>
    </row>
    <row r="4" spans="1:2" x14ac:dyDescent="0.3">
      <c r="A4" s="14" t="s">
        <v>16</v>
      </c>
      <c r="B4" s="15">
        <v>16</v>
      </c>
    </row>
    <row r="5" spans="1:2" x14ac:dyDescent="0.3">
      <c r="A5" s="17" t="s">
        <v>19</v>
      </c>
      <c r="B5" s="18">
        <v>17</v>
      </c>
    </row>
    <row r="6" spans="1:2" x14ac:dyDescent="0.3">
      <c r="A6" s="14" t="s">
        <v>16</v>
      </c>
      <c r="B6" s="15">
        <v>23</v>
      </c>
    </row>
    <row r="7" spans="1:2" x14ac:dyDescent="0.3">
      <c r="A7" s="17" t="s">
        <v>21</v>
      </c>
      <c r="B7" s="18">
        <v>25</v>
      </c>
    </row>
    <row r="8" spans="1:2" x14ac:dyDescent="0.3">
      <c r="A8" s="14" t="s">
        <v>16</v>
      </c>
      <c r="B8" s="15">
        <v>27</v>
      </c>
    </row>
    <row r="9" spans="1:2" x14ac:dyDescent="0.3">
      <c r="A9" s="17" t="s">
        <v>23</v>
      </c>
      <c r="B9" s="18">
        <v>15</v>
      </c>
    </row>
    <row r="10" spans="1:2" x14ac:dyDescent="0.3">
      <c r="A10" s="14" t="s">
        <v>16</v>
      </c>
      <c r="B10" s="15">
        <v>16</v>
      </c>
    </row>
    <row r="11" spans="1:2" x14ac:dyDescent="0.3">
      <c r="A11" s="17" t="s">
        <v>25</v>
      </c>
      <c r="B11" s="18">
        <v>17</v>
      </c>
    </row>
    <row r="12" spans="1:2" x14ac:dyDescent="0.3">
      <c r="A12" s="20" t="s">
        <v>26</v>
      </c>
      <c r="B12" s="21">
        <v>32</v>
      </c>
    </row>
    <row r="13" spans="1:2" x14ac:dyDescent="0.3">
      <c r="A13" s="23" t="s">
        <v>11</v>
      </c>
      <c r="B13">
        <f>SUMIF(A2:A12,A2,B2:B12)</f>
        <v>112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
  <sheetViews>
    <sheetView workbookViewId="0">
      <selection activeCell="H27" sqref="H27"/>
    </sheetView>
  </sheetViews>
  <sheetFormatPr defaultRowHeight="14.4" x14ac:dyDescent="0.3"/>
  <sheetData>
    <row r="1" spans="1:9" x14ac:dyDescent="0.3">
      <c r="A1" s="11" t="s">
        <v>27</v>
      </c>
      <c r="B1" s="12" t="s">
        <v>29</v>
      </c>
      <c r="C1" s="12" t="s">
        <v>30</v>
      </c>
      <c r="D1" s="12" t="s">
        <v>31</v>
      </c>
      <c r="E1" s="12" t="s">
        <v>32</v>
      </c>
      <c r="F1" s="12" t="s">
        <v>33</v>
      </c>
      <c r="G1" s="12" t="s">
        <v>34</v>
      </c>
      <c r="H1" s="12" t="s">
        <v>35</v>
      </c>
      <c r="I1" s="28" t="s">
        <v>36</v>
      </c>
    </row>
    <row r="2" spans="1:9" x14ac:dyDescent="0.3">
      <c r="A2" s="24" t="s">
        <v>16</v>
      </c>
      <c r="B2" s="15">
        <v>35</v>
      </c>
      <c r="C2" s="15">
        <v>34</v>
      </c>
      <c r="D2" s="15">
        <v>55</v>
      </c>
      <c r="E2" s="15">
        <v>33</v>
      </c>
      <c r="F2" s="15">
        <v>44</v>
      </c>
      <c r="G2" s="15">
        <v>45</v>
      </c>
      <c r="H2" s="15">
        <f>SUM(B2:G2)</f>
        <v>246</v>
      </c>
      <c r="I2">
        <f>VLOOKUP(A4,A1:H7,8,1)</f>
        <v>308</v>
      </c>
    </row>
    <row r="3" spans="1:9" x14ac:dyDescent="0.3">
      <c r="A3" s="25" t="s">
        <v>17</v>
      </c>
      <c r="B3" s="18">
        <v>45</v>
      </c>
      <c r="C3" s="18">
        <v>45</v>
      </c>
      <c r="D3" s="18">
        <v>45</v>
      </c>
      <c r="E3" s="18">
        <v>34</v>
      </c>
      <c r="F3" s="18">
        <v>55</v>
      </c>
      <c r="G3" s="18">
        <v>65</v>
      </c>
      <c r="H3" s="18">
        <f t="shared" ref="H3:H7" si="0">SUM(B3:G3)</f>
        <v>289</v>
      </c>
      <c r="I3">
        <f t="shared" ref="I3:I7" si="1">VLOOKUP(A5,A2:H8,8,1)</f>
        <v>306</v>
      </c>
    </row>
    <row r="4" spans="1:9" x14ac:dyDescent="0.3">
      <c r="A4" s="24" t="s">
        <v>18</v>
      </c>
      <c r="B4" s="15">
        <v>56</v>
      </c>
      <c r="C4" s="15">
        <v>54</v>
      </c>
      <c r="D4" s="15">
        <v>54</v>
      </c>
      <c r="E4" s="15">
        <v>43</v>
      </c>
      <c r="F4" s="15">
        <v>45</v>
      </c>
      <c r="G4" s="15">
        <v>56</v>
      </c>
      <c r="H4" s="15">
        <f t="shared" si="0"/>
        <v>308</v>
      </c>
      <c r="I4">
        <f t="shared" si="1"/>
        <v>342</v>
      </c>
    </row>
    <row r="5" spans="1:9" x14ac:dyDescent="0.3">
      <c r="A5" s="25" t="s">
        <v>21</v>
      </c>
      <c r="B5" s="18">
        <v>65</v>
      </c>
      <c r="C5" s="18">
        <v>43</v>
      </c>
      <c r="D5" s="18">
        <v>44</v>
      </c>
      <c r="E5" s="18">
        <v>45</v>
      </c>
      <c r="F5" s="18">
        <v>54</v>
      </c>
      <c r="G5" s="18">
        <v>55</v>
      </c>
      <c r="H5" s="18">
        <f t="shared" si="0"/>
        <v>306</v>
      </c>
      <c r="I5">
        <f t="shared" si="1"/>
        <v>323</v>
      </c>
    </row>
    <row r="6" spans="1:9" x14ac:dyDescent="0.3">
      <c r="A6" s="24" t="s">
        <v>20</v>
      </c>
      <c r="B6" s="15">
        <v>67</v>
      </c>
      <c r="C6" s="15">
        <v>34</v>
      </c>
      <c r="D6" s="15">
        <v>65</v>
      </c>
      <c r="E6" s="15">
        <v>54</v>
      </c>
      <c r="F6" s="15">
        <v>56</v>
      </c>
      <c r="G6" s="15">
        <v>66</v>
      </c>
      <c r="H6" s="15">
        <f t="shared" si="0"/>
        <v>342</v>
      </c>
      <c r="I6" t="e">
        <f t="shared" si="1"/>
        <v>#N/A</v>
      </c>
    </row>
    <row r="7" spans="1:9" x14ac:dyDescent="0.3">
      <c r="A7" s="26" t="s">
        <v>19</v>
      </c>
      <c r="B7" s="27">
        <v>56</v>
      </c>
      <c r="C7" s="27">
        <v>45</v>
      </c>
      <c r="D7" s="27">
        <v>56</v>
      </c>
      <c r="E7" s="27">
        <v>56</v>
      </c>
      <c r="F7" s="27">
        <v>65</v>
      </c>
      <c r="G7" s="27">
        <v>45</v>
      </c>
      <c r="H7" s="27">
        <f t="shared" si="0"/>
        <v>323</v>
      </c>
      <c r="I7" t="e">
        <f t="shared" si="1"/>
        <v>#N/A</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2"/>
  <sheetViews>
    <sheetView workbookViewId="0">
      <selection activeCell="J18" sqref="J18"/>
    </sheetView>
  </sheetViews>
  <sheetFormatPr defaultRowHeight="14.4" x14ac:dyDescent="0.3"/>
  <cols>
    <col min="1" max="1" width="15.44140625" customWidth="1"/>
    <col min="3" max="3" width="13.77734375" customWidth="1"/>
    <col min="5" max="5" width="13.5546875" customWidth="1"/>
    <col min="6" max="6" width="12.21875" customWidth="1"/>
    <col min="7" max="7" width="10.33203125" bestFit="1" customWidth="1"/>
    <col min="9" max="9" width="10.33203125" bestFit="1" customWidth="1"/>
  </cols>
  <sheetData>
    <row r="1" spans="1:9" x14ac:dyDescent="0.3">
      <c r="A1" t="s">
        <v>37</v>
      </c>
      <c r="B1" t="s">
        <v>38</v>
      </c>
      <c r="C1" t="s">
        <v>39</v>
      </c>
      <c r="D1" t="s">
        <v>40</v>
      </c>
      <c r="E1" t="s">
        <v>41</v>
      </c>
      <c r="F1" t="s">
        <v>42</v>
      </c>
      <c r="G1" t="s">
        <v>53</v>
      </c>
      <c r="H1" t="s">
        <v>36</v>
      </c>
    </row>
    <row r="2" spans="1:9" x14ac:dyDescent="0.3">
      <c r="A2" s="14" t="s">
        <v>16</v>
      </c>
      <c r="B2">
        <v>123</v>
      </c>
      <c r="C2" t="s">
        <v>43</v>
      </c>
      <c r="D2">
        <v>18000</v>
      </c>
      <c r="E2" t="s">
        <v>48</v>
      </c>
      <c r="F2">
        <v>987563459</v>
      </c>
      <c r="G2" s="29">
        <v>41011</v>
      </c>
      <c r="H2">
        <f>VLOOKUP(A7,A2:G12,4)</f>
        <v>55000</v>
      </c>
      <c r="I2" s="29">
        <f>VLOOKUP(A10,A2:G12,7)</f>
        <v>41832</v>
      </c>
    </row>
    <row r="3" spans="1:9" x14ac:dyDescent="0.3">
      <c r="A3" s="17" t="s">
        <v>17</v>
      </c>
      <c r="B3">
        <v>345</v>
      </c>
      <c r="C3" t="s">
        <v>44</v>
      </c>
      <c r="D3">
        <v>15000</v>
      </c>
      <c r="E3" t="s">
        <v>49</v>
      </c>
      <c r="F3">
        <v>23456789</v>
      </c>
      <c r="G3" s="29">
        <v>41009</v>
      </c>
    </row>
    <row r="4" spans="1:9" x14ac:dyDescent="0.3">
      <c r="A4" s="14" t="s">
        <v>16</v>
      </c>
      <c r="B4">
        <v>555</v>
      </c>
      <c r="C4" t="s">
        <v>45</v>
      </c>
      <c r="D4">
        <v>20000</v>
      </c>
      <c r="E4" t="s">
        <v>50</v>
      </c>
      <c r="F4">
        <v>12345678</v>
      </c>
      <c r="G4" s="29">
        <v>41004</v>
      </c>
    </row>
    <row r="5" spans="1:9" x14ac:dyDescent="0.3">
      <c r="A5" s="17" t="s">
        <v>19</v>
      </c>
      <c r="B5">
        <v>234</v>
      </c>
      <c r="C5" t="s">
        <v>46</v>
      </c>
      <c r="D5">
        <v>23000</v>
      </c>
      <c r="E5" t="s">
        <v>51</v>
      </c>
      <c r="F5">
        <v>7896543</v>
      </c>
      <c r="G5" s="29">
        <v>41014</v>
      </c>
    </row>
    <row r="6" spans="1:9" x14ac:dyDescent="0.3">
      <c r="A6" s="14" t="s">
        <v>16</v>
      </c>
      <c r="B6">
        <v>235</v>
      </c>
      <c r="C6" t="s">
        <v>47</v>
      </c>
      <c r="D6">
        <v>45000</v>
      </c>
      <c r="E6" t="s">
        <v>48</v>
      </c>
      <c r="F6">
        <v>895866453</v>
      </c>
      <c r="G6" s="29">
        <v>41409</v>
      </c>
    </row>
    <row r="7" spans="1:9" x14ac:dyDescent="0.3">
      <c r="A7" s="17" t="s">
        <v>21</v>
      </c>
      <c r="B7">
        <v>245</v>
      </c>
      <c r="C7" t="s">
        <v>44</v>
      </c>
      <c r="D7">
        <v>55000</v>
      </c>
      <c r="E7" t="s">
        <v>51</v>
      </c>
      <c r="F7">
        <v>385475649</v>
      </c>
      <c r="G7" s="29">
        <v>41409</v>
      </c>
    </row>
    <row r="8" spans="1:9" x14ac:dyDescent="0.3">
      <c r="A8" s="14" t="s">
        <v>16</v>
      </c>
      <c r="B8">
        <v>356</v>
      </c>
      <c r="C8" t="s">
        <v>45</v>
      </c>
      <c r="D8">
        <v>65000</v>
      </c>
      <c r="E8" t="s">
        <v>48</v>
      </c>
      <c r="F8">
        <v>2547495</v>
      </c>
      <c r="G8" s="29">
        <v>41106</v>
      </c>
    </row>
    <row r="9" spans="1:9" x14ac:dyDescent="0.3">
      <c r="A9" s="17" t="s">
        <v>23</v>
      </c>
      <c r="B9">
        <v>567</v>
      </c>
      <c r="C9" t="s">
        <v>46</v>
      </c>
      <c r="D9">
        <v>35000</v>
      </c>
      <c r="E9" t="s">
        <v>50</v>
      </c>
      <c r="F9">
        <v>25473594</v>
      </c>
      <c r="G9" s="29">
        <v>43325</v>
      </c>
    </row>
    <row r="10" spans="1:9" x14ac:dyDescent="0.3">
      <c r="A10" s="14" t="s">
        <v>16</v>
      </c>
      <c r="B10">
        <v>564</v>
      </c>
      <c r="C10" t="s">
        <v>47</v>
      </c>
      <c r="D10">
        <v>34000</v>
      </c>
      <c r="E10" t="s">
        <v>49</v>
      </c>
      <c r="F10">
        <v>2387123928</v>
      </c>
      <c r="G10" s="29">
        <v>41832</v>
      </c>
    </row>
    <row r="11" spans="1:9" x14ac:dyDescent="0.3">
      <c r="A11" s="17" t="s">
        <v>25</v>
      </c>
      <c r="B11">
        <v>347</v>
      </c>
      <c r="C11" t="s">
        <v>44</v>
      </c>
      <c r="D11">
        <v>12000</v>
      </c>
      <c r="E11" t="s">
        <v>50</v>
      </c>
      <c r="F11">
        <v>113287443</v>
      </c>
      <c r="G11" s="29">
        <v>42543</v>
      </c>
    </row>
    <row r="12" spans="1:9" x14ac:dyDescent="0.3">
      <c r="A12" s="20" t="s">
        <v>26</v>
      </c>
      <c r="B12">
        <v>231</v>
      </c>
      <c r="C12" t="s">
        <v>45</v>
      </c>
      <c r="D12">
        <v>15000</v>
      </c>
      <c r="E12" t="s">
        <v>52</v>
      </c>
      <c r="F12">
        <v>36274988493</v>
      </c>
      <c r="G12" s="29">
        <v>41874</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
  <sheetViews>
    <sheetView workbookViewId="0">
      <selection activeCell="J18" sqref="J18"/>
    </sheetView>
  </sheetViews>
  <sheetFormatPr defaultRowHeight="14.4" x14ac:dyDescent="0.3"/>
  <cols>
    <col min="7" max="7" width="13.44140625" customWidth="1"/>
  </cols>
  <sheetData>
    <row r="1" spans="1:8" x14ac:dyDescent="0.3">
      <c r="A1" t="s">
        <v>37</v>
      </c>
      <c r="B1" t="s">
        <v>38</v>
      </c>
      <c r="C1" t="s">
        <v>39</v>
      </c>
      <c r="D1" t="s">
        <v>40</v>
      </c>
      <c r="E1" t="s">
        <v>41</v>
      </c>
      <c r="F1" t="s">
        <v>42</v>
      </c>
      <c r="G1" t="s">
        <v>53</v>
      </c>
      <c r="H1" t="s">
        <v>36</v>
      </c>
    </row>
    <row r="2" spans="1:8" x14ac:dyDescent="0.3">
      <c r="A2" s="14" t="s">
        <v>16</v>
      </c>
      <c r="B2">
        <v>123</v>
      </c>
      <c r="C2" t="s">
        <v>43</v>
      </c>
      <c r="D2">
        <v>18000</v>
      </c>
      <c r="E2" t="s">
        <v>48</v>
      </c>
      <c r="F2">
        <v>987563459</v>
      </c>
      <c r="G2" s="29">
        <v>41011</v>
      </c>
      <c r="H2">
        <f>VLOOKUP(B4,B2:G12,5)</f>
        <v>2547495</v>
      </c>
    </row>
    <row r="3" spans="1:8" x14ac:dyDescent="0.3">
      <c r="A3" s="17" t="s">
        <v>17</v>
      </c>
      <c r="B3">
        <v>345</v>
      </c>
      <c r="C3" t="s">
        <v>44</v>
      </c>
      <c r="D3">
        <v>15000</v>
      </c>
      <c r="E3" t="s">
        <v>49</v>
      </c>
      <c r="F3">
        <v>23456789</v>
      </c>
      <c r="G3" s="29">
        <v>41009</v>
      </c>
    </row>
    <row r="4" spans="1:8" x14ac:dyDescent="0.3">
      <c r="A4" s="14" t="s">
        <v>16</v>
      </c>
      <c r="B4">
        <v>555</v>
      </c>
      <c r="C4" t="s">
        <v>45</v>
      </c>
      <c r="D4">
        <v>20000</v>
      </c>
      <c r="E4" t="s">
        <v>50</v>
      </c>
      <c r="F4">
        <v>12345678</v>
      </c>
      <c r="G4" s="29">
        <v>41004</v>
      </c>
    </row>
    <row r="5" spans="1:8" x14ac:dyDescent="0.3">
      <c r="A5" s="17" t="s">
        <v>19</v>
      </c>
      <c r="B5">
        <v>234</v>
      </c>
      <c r="C5" t="s">
        <v>46</v>
      </c>
      <c r="D5">
        <v>23000</v>
      </c>
      <c r="E5" t="s">
        <v>51</v>
      </c>
      <c r="F5">
        <v>7896543</v>
      </c>
      <c r="G5" s="29">
        <v>41014</v>
      </c>
    </row>
    <row r="6" spans="1:8" x14ac:dyDescent="0.3">
      <c r="A6" s="14" t="s">
        <v>16</v>
      </c>
      <c r="B6">
        <v>235</v>
      </c>
      <c r="C6" t="s">
        <v>47</v>
      </c>
      <c r="D6">
        <v>45000</v>
      </c>
      <c r="E6" t="s">
        <v>48</v>
      </c>
      <c r="F6">
        <v>895866453</v>
      </c>
      <c r="G6" s="29">
        <v>41409</v>
      </c>
    </row>
    <row r="7" spans="1:8" x14ac:dyDescent="0.3">
      <c r="A7" s="17" t="s">
        <v>21</v>
      </c>
      <c r="B7">
        <v>245</v>
      </c>
      <c r="C7" t="s">
        <v>44</v>
      </c>
      <c r="D7">
        <v>55000</v>
      </c>
      <c r="E7" t="s">
        <v>51</v>
      </c>
      <c r="F7">
        <v>385475649</v>
      </c>
      <c r="G7" s="29">
        <v>41409</v>
      </c>
    </row>
    <row r="8" spans="1:8" x14ac:dyDescent="0.3">
      <c r="A8" s="14" t="s">
        <v>16</v>
      </c>
      <c r="B8">
        <v>356</v>
      </c>
      <c r="C8" t="s">
        <v>45</v>
      </c>
      <c r="D8">
        <v>65000</v>
      </c>
      <c r="E8" t="s">
        <v>48</v>
      </c>
      <c r="F8">
        <v>2547495</v>
      </c>
      <c r="G8" s="29">
        <v>41106</v>
      </c>
    </row>
    <row r="9" spans="1:8" x14ac:dyDescent="0.3">
      <c r="A9" s="17" t="s">
        <v>23</v>
      </c>
      <c r="B9">
        <v>567</v>
      </c>
      <c r="C9" t="s">
        <v>46</v>
      </c>
      <c r="D9">
        <v>35000</v>
      </c>
      <c r="E9" t="s">
        <v>50</v>
      </c>
      <c r="F9">
        <v>25473594</v>
      </c>
      <c r="G9" s="29">
        <v>43325</v>
      </c>
    </row>
    <row r="10" spans="1:8" x14ac:dyDescent="0.3">
      <c r="A10" s="14" t="s">
        <v>16</v>
      </c>
      <c r="B10">
        <v>564</v>
      </c>
      <c r="C10" t="s">
        <v>47</v>
      </c>
      <c r="D10">
        <v>34000</v>
      </c>
      <c r="E10" t="s">
        <v>49</v>
      </c>
      <c r="F10">
        <v>2387123928</v>
      </c>
      <c r="G10" s="29">
        <v>41832</v>
      </c>
    </row>
    <row r="11" spans="1:8" x14ac:dyDescent="0.3">
      <c r="A11" s="17" t="s">
        <v>25</v>
      </c>
      <c r="B11">
        <v>347</v>
      </c>
      <c r="C11" t="s">
        <v>44</v>
      </c>
      <c r="D11">
        <v>12000</v>
      </c>
      <c r="E11" t="s">
        <v>50</v>
      </c>
      <c r="F11">
        <v>113287443</v>
      </c>
      <c r="G11" s="29">
        <v>42543</v>
      </c>
    </row>
    <row r="12" spans="1:8" x14ac:dyDescent="0.3">
      <c r="A12" s="20" t="s">
        <v>26</v>
      </c>
      <c r="B12">
        <v>231</v>
      </c>
      <c r="C12" t="s">
        <v>45</v>
      </c>
      <c r="D12">
        <v>15000</v>
      </c>
      <c r="E12" t="s">
        <v>52</v>
      </c>
      <c r="F12">
        <v>36274988493</v>
      </c>
      <c r="G12" s="29">
        <v>41874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sqref="A1:H20"/>
    </sheetView>
  </sheetViews>
  <sheetFormatPr defaultRowHeight="14.4" x14ac:dyDescent="0.3"/>
  <cols>
    <col min="1" max="1" width="10.44140625" bestFit="1" customWidth="1"/>
    <col min="2" max="2" width="7.88671875" bestFit="1" customWidth="1"/>
    <col min="3" max="3" width="9.33203125" bestFit="1" customWidth="1"/>
    <col min="4" max="4" width="10.33203125" bestFit="1" customWidth="1"/>
    <col min="5" max="5" width="9.44140625" bestFit="1" customWidth="1"/>
    <col min="6" max="6" width="10.77734375" bestFit="1" customWidth="1"/>
    <col min="7" max="7" width="12.5546875" bestFit="1" customWidth="1"/>
    <col min="8" max="8" width="10.77734375" bestFit="1" customWidth="1"/>
  </cols>
  <sheetData>
    <row r="1" spans="1:8" x14ac:dyDescent="0.3">
      <c r="A1" s="30" t="s">
        <v>54</v>
      </c>
      <c r="B1" s="30" t="s">
        <v>55</v>
      </c>
      <c r="C1" s="30" t="s">
        <v>56</v>
      </c>
      <c r="D1" s="30" t="s">
        <v>57</v>
      </c>
      <c r="E1" s="30" t="s">
        <v>58</v>
      </c>
      <c r="F1" s="30" t="s">
        <v>59</v>
      </c>
      <c r="G1" s="30" t="s">
        <v>60</v>
      </c>
      <c r="H1" s="30" t="s">
        <v>61</v>
      </c>
    </row>
    <row r="2" spans="1:8" x14ac:dyDescent="0.3">
      <c r="A2" s="30" t="s">
        <v>62</v>
      </c>
      <c r="B2" s="30">
        <v>2</v>
      </c>
      <c r="C2" s="30" t="s">
        <v>63</v>
      </c>
      <c r="D2" s="29">
        <v>1950</v>
      </c>
      <c r="E2" s="30" t="s">
        <v>64</v>
      </c>
      <c r="F2" s="30">
        <v>170451</v>
      </c>
      <c r="G2" s="30">
        <v>163207</v>
      </c>
      <c r="H2" s="30">
        <v>333658</v>
      </c>
    </row>
    <row r="3" spans="1:8" x14ac:dyDescent="0.3">
      <c r="A3" s="30" t="s">
        <v>62</v>
      </c>
      <c r="B3" s="30">
        <v>2</v>
      </c>
      <c r="C3" s="30" t="s">
        <v>63</v>
      </c>
      <c r="D3" s="29">
        <v>1950</v>
      </c>
      <c r="E3" s="30" t="s">
        <v>65</v>
      </c>
      <c r="F3" s="30">
        <v>119914</v>
      </c>
      <c r="G3" s="30">
        <v>116088</v>
      </c>
      <c r="H3" s="30">
        <v>236003</v>
      </c>
    </row>
    <row r="4" spans="1:8" x14ac:dyDescent="0.3">
      <c r="A4" s="30" t="s">
        <v>62</v>
      </c>
      <c r="B4" s="30">
        <v>2</v>
      </c>
      <c r="C4" s="30" t="s">
        <v>63</v>
      </c>
      <c r="D4" s="29">
        <v>1950</v>
      </c>
      <c r="E4" s="30" t="s">
        <v>66</v>
      </c>
      <c r="F4" s="30">
        <v>110160</v>
      </c>
      <c r="G4" s="30">
        <v>108389</v>
      </c>
      <c r="H4" s="30">
        <v>218548</v>
      </c>
    </row>
    <row r="5" spans="1:8" x14ac:dyDescent="0.3">
      <c r="A5" s="30" t="s">
        <v>62</v>
      </c>
      <c r="B5" s="30">
        <v>2</v>
      </c>
      <c r="C5" s="30" t="s">
        <v>63</v>
      </c>
      <c r="D5" s="29">
        <v>1950</v>
      </c>
      <c r="E5" s="30" t="s">
        <v>67</v>
      </c>
      <c r="F5" s="30">
        <v>94920</v>
      </c>
      <c r="G5" s="30">
        <v>96726</v>
      </c>
      <c r="H5" s="30">
        <v>191646</v>
      </c>
    </row>
    <row r="6" spans="1:8" x14ac:dyDescent="0.3">
      <c r="A6" s="30" t="s">
        <v>62</v>
      </c>
      <c r="B6" s="30">
        <v>2</v>
      </c>
      <c r="C6" s="30" t="s">
        <v>63</v>
      </c>
      <c r="D6" s="29">
        <v>1950</v>
      </c>
      <c r="E6" s="30" t="s">
        <v>68</v>
      </c>
      <c r="F6" s="30">
        <v>80257</v>
      </c>
      <c r="G6" s="30">
        <v>81412</v>
      </c>
      <c r="H6" s="30">
        <v>161669</v>
      </c>
    </row>
    <row r="7" spans="1:8" x14ac:dyDescent="0.3">
      <c r="A7" s="30" t="s">
        <v>62</v>
      </c>
      <c r="B7" s="30">
        <v>2</v>
      </c>
      <c r="C7" s="30" t="s">
        <v>63</v>
      </c>
      <c r="D7" s="29">
        <v>1950</v>
      </c>
      <c r="E7" s="30" t="s">
        <v>69</v>
      </c>
      <c r="F7" s="30">
        <v>78383</v>
      </c>
      <c r="G7" s="30">
        <v>80568</v>
      </c>
      <c r="H7" s="30">
        <v>158951</v>
      </c>
    </row>
    <row r="8" spans="1:8" x14ac:dyDescent="0.3">
      <c r="A8" s="30" t="s">
        <v>62</v>
      </c>
      <c r="B8" s="30">
        <v>2</v>
      </c>
      <c r="C8" s="30" t="s">
        <v>63</v>
      </c>
      <c r="D8" s="29">
        <v>1950</v>
      </c>
      <c r="E8" s="30" t="s">
        <v>70</v>
      </c>
      <c r="F8" s="30">
        <v>70776</v>
      </c>
      <c r="G8" s="30">
        <v>72232</v>
      </c>
      <c r="H8" s="30">
        <v>143007</v>
      </c>
    </row>
    <row r="9" spans="1:8" x14ac:dyDescent="0.3">
      <c r="A9" s="30" t="s">
        <v>62</v>
      </c>
      <c r="B9" s="30">
        <v>2</v>
      </c>
      <c r="C9" s="30" t="s">
        <v>63</v>
      </c>
      <c r="D9" s="29">
        <v>1950</v>
      </c>
      <c r="E9" s="30" t="s">
        <v>71</v>
      </c>
      <c r="F9" s="30">
        <v>61330</v>
      </c>
      <c r="G9" s="30">
        <v>62892</v>
      </c>
      <c r="H9" s="30">
        <v>124222</v>
      </c>
    </row>
    <row r="10" spans="1:8" x14ac:dyDescent="0.3">
      <c r="A10" s="30" t="s">
        <v>62</v>
      </c>
      <c r="B10" s="30">
        <v>2</v>
      </c>
      <c r="C10" s="30" t="s">
        <v>63</v>
      </c>
      <c r="D10" s="29">
        <v>1950</v>
      </c>
      <c r="E10" s="30" t="s">
        <v>72</v>
      </c>
      <c r="F10" s="30">
        <v>50432</v>
      </c>
      <c r="G10" s="30">
        <v>52936</v>
      </c>
      <c r="H10" s="30">
        <v>103368</v>
      </c>
    </row>
    <row r="11" spans="1:8" x14ac:dyDescent="0.3">
      <c r="A11" s="30" t="s">
        <v>62</v>
      </c>
      <c r="B11" s="30">
        <v>2</v>
      </c>
      <c r="C11" s="30" t="s">
        <v>63</v>
      </c>
      <c r="D11" s="29">
        <v>1950</v>
      </c>
      <c r="E11" s="30" t="s">
        <v>73</v>
      </c>
      <c r="F11" s="30">
        <v>40633</v>
      </c>
      <c r="G11" s="30">
        <v>43973</v>
      </c>
      <c r="H11" s="30">
        <v>84606</v>
      </c>
    </row>
    <row r="12" spans="1:8" x14ac:dyDescent="0.3">
      <c r="A12" s="30" t="s">
        <v>62</v>
      </c>
      <c r="B12" s="30">
        <v>2</v>
      </c>
      <c r="C12" s="30" t="s">
        <v>63</v>
      </c>
      <c r="D12" s="29">
        <v>1950</v>
      </c>
      <c r="E12" s="30" t="s">
        <v>74</v>
      </c>
      <c r="F12" s="30">
        <v>33146</v>
      </c>
      <c r="G12" s="30">
        <v>37306</v>
      </c>
      <c r="H12" s="30">
        <v>70452</v>
      </c>
    </row>
    <row r="13" spans="1:8" x14ac:dyDescent="0.3">
      <c r="A13" s="30" t="s">
        <v>62</v>
      </c>
      <c r="B13" s="30">
        <v>2</v>
      </c>
      <c r="C13" s="30" t="s">
        <v>63</v>
      </c>
      <c r="D13" s="29">
        <v>1950</v>
      </c>
      <c r="E13" s="30" t="s">
        <v>75</v>
      </c>
      <c r="F13" s="30">
        <v>24123</v>
      </c>
      <c r="G13" s="30">
        <v>28653</v>
      </c>
      <c r="H13" s="30">
        <v>52776</v>
      </c>
    </row>
    <row r="14" spans="1:8" x14ac:dyDescent="0.3">
      <c r="A14" s="30" t="s">
        <v>62</v>
      </c>
      <c r="B14" s="30">
        <v>2</v>
      </c>
      <c r="C14" s="30" t="s">
        <v>63</v>
      </c>
      <c r="D14" s="29">
        <v>1950</v>
      </c>
      <c r="E14" s="30" t="s">
        <v>76</v>
      </c>
      <c r="F14" s="30">
        <v>16230</v>
      </c>
      <c r="G14" s="30">
        <v>20227</v>
      </c>
      <c r="H14" s="30">
        <v>36457</v>
      </c>
    </row>
    <row r="15" spans="1:8" x14ac:dyDescent="0.3">
      <c r="A15" s="30" t="s">
        <v>62</v>
      </c>
      <c r="B15" s="30">
        <v>2</v>
      </c>
      <c r="C15" s="30" t="s">
        <v>63</v>
      </c>
      <c r="D15" s="29">
        <v>1950</v>
      </c>
      <c r="E15" s="30" t="s">
        <v>77</v>
      </c>
      <c r="F15" s="30">
        <v>9583</v>
      </c>
      <c r="G15" s="30">
        <v>12740</v>
      </c>
      <c r="H15" s="30">
        <v>22323</v>
      </c>
    </row>
    <row r="16" spans="1:8" x14ac:dyDescent="0.3">
      <c r="A16" s="30" t="s">
        <v>62</v>
      </c>
      <c r="B16" s="30">
        <v>2</v>
      </c>
      <c r="C16" s="30" t="s">
        <v>63</v>
      </c>
      <c r="D16" s="29">
        <v>1950</v>
      </c>
      <c r="E16" s="30" t="s">
        <v>78</v>
      </c>
      <c r="F16" s="30">
        <v>4372</v>
      </c>
      <c r="G16" s="30">
        <v>6473</v>
      </c>
      <c r="H16" s="30">
        <v>10845</v>
      </c>
    </row>
    <row r="17" spans="1:8" x14ac:dyDescent="0.3">
      <c r="A17" s="30" t="s">
        <v>62</v>
      </c>
      <c r="B17" s="30">
        <v>2</v>
      </c>
      <c r="C17" s="30" t="s">
        <v>63</v>
      </c>
      <c r="D17" s="29">
        <v>1950</v>
      </c>
      <c r="E17" s="30" t="s">
        <v>79</v>
      </c>
      <c r="F17" s="30">
        <v>1462</v>
      </c>
      <c r="G17" s="30">
        <v>2526</v>
      </c>
      <c r="H17" s="30">
        <v>3988</v>
      </c>
    </row>
    <row r="18" spans="1:8" x14ac:dyDescent="0.3">
      <c r="A18" s="30" t="s">
        <v>62</v>
      </c>
      <c r="B18" s="30">
        <v>2</v>
      </c>
      <c r="C18" s="30" t="s">
        <v>63</v>
      </c>
      <c r="D18" s="29">
        <v>1950</v>
      </c>
      <c r="E18" s="30" t="s">
        <v>80</v>
      </c>
      <c r="F18" s="30">
        <v>321</v>
      </c>
      <c r="G18" s="30">
        <v>648</v>
      </c>
      <c r="H18" s="30">
        <v>969</v>
      </c>
    </row>
    <row r="19" spans="1:8" x14ac:dyDescent="0.3">
      <c r="A19" s="30" t="s">
        <v>62</v>
      </c>
      <c r="B19" s="30">
        <v>2</v>
      </c>
      <c r="C19" s="30" t="s">
        <v>63</v>
      </c>
      <c r="D19" s="29">
        <v>1950</v>
      </c>
      <c r="E19" s="30" t="s">
        <v>81</v>
      </c>
      <c r="F19" s="30">
        <v>50</v>
      </c>
      <c r="G19" s="30">
        <v>119</v>
      </c>
      <c r="H19" s="30">
        <v>169</v>
      </c>
    </row>
    <row r="20" spans="1:8" x14ac:dyDescent="0.3">
      <c r="A20" s="30" t="s">
        <v>62</v>
      </c>
      <c r="B20" s="30">
        <v>2</v>
      </c>
      <c r="C20" s="30" t="s">
        <v>63</v>
      </c>
      <c r="D20" s="29">
        <v>1950</v>
      </c>
      <c r="E20" s="30" t="s">
        <v>82</v>
      </c>
      <c r="F20" s="30">
        <v>4</v>
      </c>
      <c r="G20" s="30">
        <v>10</v>
      </c>
      <c r="H20" s="30">
        <v>14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3"/>
  <sheetViews>
    <sheetView workbookViewId="0">
      <selection activeCell="P25" sqref="P25"/>
    </sheetView>
  </sheetViews>
  <sheetFormatPr defaultRowHeight="14.4" x14ac:dyDescent="0.3"/>
  <cols>
    <col min="1" max="1" width="12.5546875" customWidth="1"/>
    <col min="2" max="2" width="15.109375" bestFit="1" customWidth="1"/>
    <col min="3" max="3" width="16.88671875" bestFit="1" customWidth="1"/>
    <col min="4" max="4" width="15.109375" bestFit="1" customWidth="1"/>
  </cols>
  <sheetData>
    <row r="3" spans="1:4" x14ac:dyDescent="0.3">
      <c r="A3" s="31" t="s">
        <v>83</v>
      </c>
      <c r="B3" t="s">
        <v>85</v>
      </c>
      <c r="C3" t="s">
        <v>86</v>
      </c>
      <c r="D3" t="s">
        <v>87</v>
      </c>
    </row>
    <row r="4" spans="1:4" x14ac:dyDescent="0.3">
      <c r="A4" s="32" t="s">
        <v>64</v>
      </c>
      <c r="B4" s="30">
        <v>170451</v>
      </c>
      <c r="C4" s="30">
        <v>163207</v>
      </c>
      <c r="D4" s="30">
        <v>333658</v>
      </c>
    </row>
    <row r="5" spans="1:4" x14ac:dyDescent="0.3">
      <c r="A5" s="32" t="s">
        <v>82</v>
      </c>
      <c r="B5" s="30">
        <v>4</v>
      </c>
      <c r="C5" s="30">
        <v>10</v>
      </c>
      <c r="D5" s="30">
        <v>14</v>
      </c>
    </row>
    <row r="6" spans="1:4" x14ac:dyDescent="0.3">
      <c r="A6" s="32" t="s">
        <v>65</v>
      </c>
      <c r="B6" s="30">
        <v>119914</v>
      </c>
      <c r="C6" s="30">
        <v>116088</v>
      </c>
      <c r="D6" s="30">
        <v>236003</v>
      </c>
    </row>
    <row r="7" spans="1:4" x14ac:dyDescent="0.3">
      <c r="A7" s="32" t="s">
        <v>66</v>
      </c>
      <c r="B7" s="30">
        <v>110160</v>
      </c>
      <c r="C7" s="30">
        <v>108389</v>
      </c>
      <c r="D7" s="30">
        <v>218548</v>
      </c>
    </row>
    <row r="8" spans="1:4" x14ac:dyDescent="0.3">
      <c r="A8" s="32" t="s">
        <v>67</v>
      </c>
      <c r="B8" s="30">
        <v>94920</v>
      </c>
      <c r="C8" s="30">
        <v>96726</v>
      </c>
      <c r="D8" s="30">
        <v>191646</v>
      </c>
    </row>
    <row r="9" spans="1:4" x14ac:dyDescent="0.3">
      <c r="A9" s="32" t="s">
        <v>68</v>
      </c>
      <c r="B9" s="30">
        <v>80257</v>
      </c>
      <c r="C9" s="30">
        <v>81412</v>
      </c>
      <c r="D9" s="30">
        <v>161669</v>
      </c>
    </row>
    <row r="10" spans="1:4" x14ac:dyDescent="0.3">
      <c r="A10" s="32" t="s">
        <v>69</v>
      </c>
      <c r="B10" s="30">
        <v>78383</v>
      </c>
      <c r="C10" s="30">
        <v>80568</v>
      </c>
      <c r="D10" s="30">
        <v>158951</v>
      </c>
    </row>
    <row r="11" spans="1:4" x14ac:dyDescent="0.3">
      <c r="A11" s="32" t="s">
        <v>70</v>
      </c>
      <c r="B11" s="30">
        <v>70776</v>
      </c>
      <c r="C11" s="30">
        <v>72232</v>
      </c>
      <c r="D11" s="30">
        <v>143007</v>
      </c>
    </row>
    <row r="12" spans="1:4" x14ac:dyDescent="0.3">
      <c r="A12" s="32" t="s">
        <v>71</v>
      </c>
      <c r="B12" s="30">
        <v>61330</v>
      </c>
      <c r="C12" s="30">
        <v>62892</v>
      </c>
      <c r="D12" s="30">
        <v>124222</v>
      </c>
    </row>
    <row r="13" spans="1:4" x14ac:dyDescent="0.3">
      <c r="A13" s="32" t="s">
        <v>72</v>
      </c>
      <c r="B13" s="30">
        <v>50432</v>
      </c>
      <c r="C13" s="30">
        <v>52936</v>
      </c>
      <c r="D13" s="30">
        <v>103368</v>
      </c>
    </row>
    <row r="14" spans="1:4" x14ac:dyDescent="0.3">
      <c r="A14" s="32" t="s">
        <v>73</v>
      </c>
      <c r="B14" s="30">
        <v>40633</v>
      </c>
      <c r="C14" s="30">
        <v>43973</v>
      </c>
      <c r="D14" s="30">
        <v>84606</v>
      </c>
    </row>
    <row r="15" spans="1:4" x14ac:dyDescent="0.3">
      <c r="A15" s="32" t="s">
        <v>74</v>
      </c>
      <c r="B15" s="30">
        <v>33146</v>
      </c>
      <c r="C15" s="30">
        <v>37306</v>
      </c>
      <c r="D15" s="30">
        <v>70452</v>
      </c>
    </row>
    <row r="16" spans="1:4" x14ac:dyDescent="0.3">
      <c r="A16" s="32" t="s">
        <v>75</v>
      </c>
      <c r="B16" s="30">
        <v>24123</v>
      </c>
      <c r="C16" s="30">
        <v>28653</v>
      </c>
      <c r="D16" s="30">
        <v>52776</v>
      </c>
    </row>
    <row r="17" spans="1:4" x14ac:dyDescent="0.3">
      <c r="A17" s="32" t="s">
        <v>76</v>
      </c>
      <c r="B17" s="30">
        <v>16230</v>
      </c>
      <c r="C17" s="30">
        <v>20227</v>
      </c>
      <c r="D17" s="30">
        <v>36457</v>
      </c>
    </row>
    <row r="18" spans="1:4" x14ac:dyDescent="0.3">
      <c r="A18" s="32" t="s">
        <v>77</v>
      </c>
      <c r="B18" s="30">
        <v>9583</v>
      </c>
      <c r="C18" s="30">
        <v>12740</v>
      </c>
      <c r="D18" s="30">
        <v>22323</v>
      </c>
    </row>
    <row r="19" spans="1:4" x14ac:dyDescent="0.3">
      <c r="A19" s="32" t="s">
        <v>78</v>
      </c>
      <c r="B19" s="30">
        <v>4372</v>
      </c>
      <c r="C19" s="30">
        <v>6473</v>
      </c>
      <c r="D19" s="30">
        <v>10845</v>
      </c>
    </row>
    <row r="20" spans="1:4" x14ac:dyDescent="0.3">
      <c r="A20" s="32" t="s">
        <v>79</v>
      </c>
      <c r="B20" s="30">
        <v>1462</v>
      </c>
      <c r="C20" s="30">
        <v>2526</v>
      </c>
      <c r="D20" s="30">
        <v>3988</v>
      </c>
    </row>
    <row r="21" spans="1:4" x14ac:dyDescent="0.3">
      <c r="A21" s="32" t="s">
        <v>80</v>
      </c>
      <c r="B21" s="30">
        <v>321</v>
      </c>
      <c r="C21" s="30">
        <v>648</v>
      </c>
      <c r="D21" s="30">
        <v>969</v>
      </c>
    </row>
    <row r="22" spans="1:4" x14ac:dyDescent="0.3">
      <c r="A22" s="32" t="s">
        <v>81</v>
      </c>
      <c r="B22" s="30">
        <v>50</v>
      </c>
      <c r="C22" s="30">
        <v>119</v>
      </c>
      <c r="D22" s="30">
        <v>169</v>
      </c>
    </row>
    <row r="23" spans="1:4" x14ac:dyDescent="0.3">
      <c r="A23" s="32" t="s">
        <v>84</v>
      </c>
      <c r="B23" s="30">
        <v>966547</v>
      </c>
      <c r="C23" s="30">
        <v>987125</v>
      </c>
      <c r="D23" s="30">
        <v>1953671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heetViews>
  <sheetFormatPr defaultRowHeight="14.4" x14ac:dyDescent="0.3"/>
  <cols>
    <col min="4" max="4" width="13.21875" customWidth="1"/>
    <col min="16" max="17" width="10.44140625" customWidth="1"/>
  </cols>
  <sheetData>
    <row r="1" spans="1:8" x14ac:dyDescent="0.3">
      <c r="A1" s="30" t="s">
        <v>54</v>
      </c>
      <c r="B1" s="30" t="s">
        <v>55</v>
      </c>
      <c r="C1" s="30" t="s">
        <v>56</v>
      </c>
      <c r="D1" s="30" t="s">
        <v>57</v>
      </c>
      <c r="E1" s="30" t="s">
        <v>58</v>
      </c>
      <c r="F1" s="30" t="s">
        <v>59</v>
      </c>
      <c r="G1" s="30" t="s">
        <v>60</v>
      </c>
      <c r="H1" s="30" t="s">
        <v>61</v>
      </c>
    </row>
    <row r="2" spans="1:8" x14ac:dyDescent="0.3">
      <c r="A2" s="30" t="s">
        <v>62</v>
      </c>
      <c r="B2" s="30">
        <v>2</v>
      </c>
      <c r="C2" s="30" t="s">
        <v>63</v>
      </c>
      <c r="D2" s="29">
        <v>1950</v>
      </c>
      <c r="E2" s="30" t="s">
        <v>64</v>
      </c>
      <c r="F2" s="30">
        <v>170451</v>
      </c>
      <c r="G2" s="30">
        <v>163207</v>
      </c>
      <c r="H2" s="30">
        <v>333658</v>
      </c>
    </row>
    <row r="3" spans="1:8" x14ac:dyDescent="0.3">
      <c r="A3" s="30" t="s">
        <v>62</v>
      </c>
      <c r="B3" s="30">
        <v>2</v>
      </c>
      <c r="C3" s="30" t="s">
        <v>63</v>
      </c>
      <c r="D3" s="29">
        <v>1950</v>
      </c>
      <c r="E3" s="30" t="s">
        <v>65</v>
      </c>
      <c r="F3" s="30">
        <v>119914</v>
      </c>
      <c r="G3" s="30">
        <v>116088</v>
      </c>
      <c r="H3" s="30">
        <v>236003</v>
      </c>
    </row>
    <row r="4" spans="1:8" x14ac:dyDescent="0.3">
      <c r="A4" s="30" t="s">
        <v>62</v>
      </c>
      <c r="B4" s="30">
        <v>2</v>
      </c>
      <c r="C4" s="30" t="s">
        <v>63</v>
      </c>
      <c r="D4" s="29">
        <v>1950</v>
      </c>
      <c r="E4" s="30" t="s">
        <v>66</v>
      </c>
      <c r="F4" s="30">
        <v>110160</v>
      </c>
      <c r="G4" s="30">
        <v>108389</v>
      </c>
      <c r="H4" s="30">
        <v>218548</v>
      </c>
    </row>
    <row r="5" spans="1:8" x14ac:dyDescent="0.3">
      <c r="A5" s="30" t="s">
        <v>62</v>
      </c>
      <c r="B5" s="30">
        <v>2</v>
      </c>
      <c r="C5" s="30" t="s">
        <v>63</v>
      </c>
      <c r="D5" s="29">
        <v>1950</v>
      </c>
      <c r="E5" s="30" t="s">
        <v>67</v>
      </c>
      <c r="F5" s="30">
        <v>94920</v>
      </c>
      <c r="G5" s="30">
        <v>96726</v>
      </c>
      <c r="H5" s="30">
        <v>191646</v>
      </c>
    </row>
    <row r="6" spans="1:8" x14ac:dyDescent="0.3">
      <c r="A6" s="30" t="s">
        <v>62</v>
      </c>
      <c r="B6" s="30">
        <v>2</v>
      </c>
      <c r="C6" s="30" t="s">
        <v>63</v>
      </c>
      <c r="D6" s="29">
        <v>1950</v>
      </c>
      <c r="E6" s="30" t="s">
        <v>68</v>
      </c>
      <c r="F6" s="30">
        <v>80257</v>
      </c>
      <c r="G6" s="30">
        <v>81412</v>
      </c>
      <c r="H6" s="30">
        <v>161669</v>
      </c>
    </row>
    <row r="7" spans="1:8" x14ac:dyDescent="0.3">
      <c r="A7" s="30" t="s">
        <v>62</v>
      </c>
      <c r="B7" s="30">
        <v>2</v>
      </c>
      <c r="C7" s="30" t="s">
        <v>63</v>
      </c>
      <c r="D7" s="29">
        <v>1950</v>
      </c>
      <c r="E7" s="30" t="s">
        <v>69</v>
      </c>
      <c r="F7" s="30">
        <v>78383</v>
      </c>
      <c r="G7" s="30">
        <v>80568</v>
      </c>
      <c r="H7" s="30">
        <v>158951</v>
      </c>
    </row>
    <row r="8" spans="1:8" x14ac:dyDescent="0.3">
      <c r="A8" s="30" t="s">
        <v>62</v>
      </c>
      <c r="B8" s="30">
        <v>2</v>
      </c>
      <c r="C8" s="30" t="s">
        <v>63</v>
      </c>
      <c r="D8" s="29">
        <v>1950</v>
      </c>
      <c r="E8" s="30" t="s">
        <v>70</v>
      </c>
      <c r="F8" s="30">
        <v>70776</v>
      </c>
      <c r="G8" s="30">
        <v>72232</v>
      </c>
      <c r="H8" s="30">
        <v>143007</v>
      </c>
    </row>
    <row r="9" spans="1:8" x14ac:dyDescent="0.3">
      <c r="A9" s="30" t="s">
        <v>62</v>
      </c>
      <c r="B9" s="30">
        <v>2</v>
      </c>
      <c r="C9" s="30" t="s">
        <v>63</v>
      </c>
      <c r="D9" s="29">
        <v>1950</v>
      </c>
      <c r="E9" s="30" t="s">
        <v>71</v>
      </c>
      <c r="F9" s="30">
        <v>61330</v>
      </c>
      <c r="G9" s="30">
        <v>62892</v>
      </c>
      <c r="H9" s="30">
        <v>124222</v>
      </c>
    </row>
    <row r="10" spans="1:8" x14ac:dyDescent="0.3">
      <c r="A10" s="30" t="s">
        <v>62</v>
      </c>
      <c r="B10" s="30">
        <v>2</v>
      </c>
      <c r="C10" s="30" t="s">
        <v>63</v>
      </c>
      <c r="D10" s="29">
        <v>1950</v>
      </c>
      <c r="E10" s="30" t="s">
        <v>72</v>
      </c>
      <c r="F10" s="30">
        <v>50432</v>
      </c>
      <c r="G10" s="30">
        <v>52936</v>
      </c>
      <c r="H10" s="30">
        <v>103368</v>
      </c>
    </row>
    <row r="11" spans="1:8" x14ac:dyDescent="0.3">
      <c r="A11" s="30" t="s">
        <v>62</v>
      </c>
      <c r="B11" s="30">
        <v>2</v>
      </c>
      <c r="C11" s="30" t="s">
        <v>63</v>
      </c>
      <c r="D11" s="29">
        <v>1950</v>
      </c>
      <c r="E11" s="30" t="s">
        <v>73</v>
      </c>
      <c r="F11" s="30">
        <v>40633</v>
      </c>
      <c r="G11" s="30">
        <v>43973</v>
      </c>
      <c r="H11" s="30">
        <v>84606</v>
      </c>
    </row>
    <row r="12" spans="1:8" x14ac:dyDescent="0.3">
      <c r="A12" s="30" t="s">
        <v>62</v>
      </c>
      <c r="B12" s="30">
        <v>2</v>
      </c>
      <c r="C12" s="30" t="s">
        <v>63</v>
      </c>
      <c r="D12" s="29">
        <v>1950</v>
      </c>
      <c r="E12" s="30" t="s">
        <v>74</v>
      </c>
      <c r="F12" s="30">
        <v>33146</v>
      </c>
      <c r="G12" s="30">
        <v>37306</v>
      </c>
      <c r="H12" s="30">
        <v>70452</v>
      </c>
    </row>
    <row r="13" spans="1:8" x14ac:dyDescent="0.3">
      <c r="A13" s="30" t="s">
        <v>62</v>
      </c>
      <c r="B13" s="30">
        <v>2</v>
      </c>
      <c r="C13" s="30" t="s">
        <v>63</v>
      </c>
      <c r="D13" s="29">
        <v>1950</v>
      </c>
      <c r="E13" s="30" t="s">
        <v>75</v>
      </c>
      <c r="F13" s="30">
        <v>24123</v>
      </c>
      <c r="G13" s="30">
        <v>28653</v>
      </c>
      <c r="H13" s="30">
        <v>52776</v>
      </c>
    </row>
    <row r="14" spans="1:8" x14ac:dyDescent="0.3">
      <c r="A14" s="30" t="s">
        <v>62</v>
      </c>
      <c r="B14" s="30">
        <v>2</v>
      </c>
      <c r="C14" s="30" t="s">
        <v>63</v>
      </c>
      <c r="D14" s="29">
        <v>1950</v>
      </c>
      <c r="E14" s="30" t="s">
        <v>76</v>
      </c>
      <c r="F14" s="30">
        <v>16230</v>
      </c>
      <c r="G14" s="30">
        <v>20227</v>
      </c>
      <c r="H14" s="30">
        <v>36457</v>
      </c>
    </row>
    <row r="15" spans="1:8" x14ac:dyDescent="0.3">
      <c r="A15" s="30" t="s">
        <v>62</v>
      </c>
      <c r="B15" s="30">
        <v>2</v>
      </c>
      <c r="C15" s="30" t="s">
        <v>63</v>
      </c>
      <c r="D15" s="29">
        <v>1950</v>
      </c>
      <c r="E15" s="30" t="s">
        <v>77</v>
      </c>
      <c r="F15" s="30">
        <v>9583</v>
      </c>
      <c r="G15" s="30">
        <v>12740</v>
      </c>
      <c r="H15" s="30">
        <v>22323</v>
      </c>
    </row>
    <row r="16" spans="1:8" x14ac:dyDescent="0.3">
      <c r="A16" s="30" t="s">
        <v>62</v>
      </c>
      <c r="B16" s="30">
        <v>2</v>
      </c>
      <c r="C16" s="30" t="s">
        <v>63</v>
      </c>
      <c r="D16" s="29">
        <v>1950</v>
      </c>
      <c r="E16" s="30" t="s">
        <v>78</v>
      </c>
      <c r="F16" s="30">
        <v>4372</v>
      </c>
      <c r="G16" s="30">
        <v>6473</v>
      </c>
      <c r="H16" s="30">
        <v>10845</v>
      </c>
    </row>
    <row r="17" spans="1:8" x14ac:dyDescent="0.3">
      <c r="A17" s="30" t="s">
        <v>62</v>
      </c>
      <c r="B17" s="30">
        <v>2</v>
      </c>
      <c r="C17" s="30" t="s">
        <v>63</v>
      </c>
      <c r="D17" s="29">
        <v>1950</v>
      </c>
      <c r="E17" s="30" t="s">
        <v>79</v>
      </c>
      <c r="F17" s="30">
        <v>1462</v>
      </c>
      <c r="G17" s="30">
        <v>2526</v>
      </c>
      <c r="H17" s="30">
        <v>3988</v>
      </c>
    </row>
    <row r="18" spans="1:8" x14ac:dyDescent="0.3">
      <c r="A18" s="30" t="s">
        <v>62</v>
      </c>
      <c r="B18" s="30">
        <v>2</v>
      </c>
      <c r="C18" s="30" t="s">
        <v>63</v>
      </c>
      <c r="D18" s="29">
        <v>1950</v>
      </c>
      <c r="E18" s="30" t="s">
        <v>80</v>
      </c>
      <c r="F18" s="30">
        <v>321</v>
      </c>
      <c r="G18" s="30">
        <v>648</v>
      </c>
      <c r="H18" s="30">
        <v>969</v>
      </c>
    </row>
    <row r="19" spans="1:8" x14ac:dyDescent="0.3">
      <c r="A19" s="30" t="s">
        <v>62</v>
      </c>
      <c r="B19" s="30">
        <v>2</v>
      </c>
      <c r="C19" s="30" t="s">
        <v>63</v>
      </c>
      <c r="D19" s="29">
        <v>1950</v>
      </c>
      <c r="E19" s="30" t="s">
        <v>81</v>
      </c>
      <c r="F19" s="30">
        <v>50</v>
      </c>
      <c r="G19" s="30">
        <v>119</v>
      </c>
      <c r="H19" s="30">
        <v>169</v>
      </c>
    </row>
    <row r="20" spans="1:8" x14ac:dyDescent="0.3">
      <c r="A20" s="30" t="s">
        <v>62</v>
      </c>
      <c r="B20" s="30">
        <v>2</v>
      </c>
      <c r="C20" s="30" t="s">
        <v>63</v>
      </c>
      <c r="D20" s="29">
        <v>1950</v>
      </c>
      <c r="E20" s="30" t="s">
        <v>82</v>
      </c>
      <c r="F20" s="30">
        <v>4</v>
      </c>
      <c r="G20" s="30">
        <v>10</v>
      </c>
      <c r="H20" s="30">
        <v>14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U F A A B Q S w M E F A A C A A g A T 1 Y Y V + 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T 1 Y Y 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W G F c G 2 O x A X A I A A G o N A A A T A B w A R m 9 y b X V s Y X M v U 2 V j d G l v b j E u b S C i G A A o o B Q A A A A A A A A A A A A A A A A A A A A A A A A A A A D t V V 1 v m z A U f Y + U / 2 C 5 L 0 S i 0 U L b P W z L p C m s W 6 X l Q y W b J p W q c u E 2 s Q Y 2 s k 3 a K s p / n w k k A Q z a 9 r Y H 8 k K 4 h / v h e + 7 x l R A o y h n y 8 u f o f b / X 7 8 k 1 E R C i h C d p R D L z Q 0 g U Q W M U g e r 3 k P 5 5 P B U B a M t E b o Y u D 9 I Y m L K u a Q T D C W d K v 0 g L T 9 7 5 3 y U I 6 S e C v h J / z s A V d A O + C / K X 4 o k / g 2 f 0 x K M Q h F 9 L N Q z k B g / s O x c i G l M F Y o x t b H 9 m A Q 8 p W 4 1 H z p V z P 7 D z U s 7 w Q v C Y K 1 3 w V y A 6 m M S 6 r i V 5 1 L U U S G G 3 8 q p P j p M 1 Y S v t t 3 x N 4 O S 0 F I T J J y 7 i C Y / S m G W g t B q y 2 N s t 9 r h Q c 6 F f s Y 1 u m H p 7 O c w + 3 9 l o i 7 / x 4 M Y 1 z T M d Q / s i p Q 1 I w Y v a W 2 + 8 + c W D P h 0 0 I U 4 z 4 r n T n w f E z J 3 9 b 8 p f Q D M S m x E X m n a m W r z 2 7 B g u P 4 h o + l 6 b K W H K + H x J 4 4 Z y p z R c g K A 8 N K F P K / g i E i N O b v Y U E a r N x 0 s I M 7 E F T 6 Y k O h 6 d p f E j i A N y D X E r t u S K R D V o d x q l W 4 j 5 R g 9 H P j O l E c y B w m z V Z s 6 u M n 8 c j h L r p R x a X l o K 2 v e W P 5 c y e B B p 8 W Y 2 y 6 z D R k C C N b L u 8 q b c o w 8 f E X 5 z d e 5 B g h F h I a o A 8 0 C d j y 7 x o P V c o / a D V a u z 6 x y V W d k 1 S 3 D 0 R w 0 a 1 W Q a P F F q c n 1 k 1 I Q O h J a Q B j 7 d N I m o n n 0 o N d y l U l E W K K t e f m l g 2 0 f D a W 9 h Q 1 K 7 e s c c b 5 W K + i t 6 r y n 8 J O q W r j v / 2 n V n 3 / V C y X s 5 6 C u 7 s X m F w 8 X f q S G L W 7 o K d o N + j 7 L W k O V F d Y b r q 8 p y B r j b V 9 2 + 6 v Z V t 6 + 6 f d X t q / 9 g X / 0 G U E s B A i 0 A F A A C A A g A T 1 Y Y V + S W P 7 C n A A A A + Q A A A B I A A A A A A A A A A A A A A A A A A A A A A E N v b m Z p Z y 9 Q Y W N r Y W d l L n h t b F B L A Q I t A B Q A A g A I A E 9 W G F c P y u m r p A A A A O k A A A A T A A A A A A A A A A A A A A A A A P M A A A B b Q 2 9 u d G V u d F 9 U e X B l c 1 0 u e G 1 s U E s B A i 0 A F A A C A A g A T 1 Y Y V w b Y 7 E B c A g A A a g 0 A A B M A A A A A A A A A A A A A A A A A 5 A E A A E Z v c m 1 1 b G F z L 1 N l Y 3 R p b 2 4 x L m 1 Q S w U G A A A A A A M A A w D C A A A A j Q Q 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O x g A A A A A A A A Z 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B v c H V s Y X R p b 2 5 f Z G F 0 Y 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M Y X N 0 V X B k Y X R l Z C I g V m F s d W U 9 I m Q y M D I z L T A 4 L T I 0 V D A 1 O j E x O j U w L j Y 5 M D g 4 M j F a I i A v P j x F b n R y e S B U e X B l P S J G a W x s R X J y b 3 J N Z X N z Y W d l I i B W Y W x 1 Z T 0 i c 1 R o Z S B x d W V y e S B 0 Y W J s Z S B j b 3 V s Z G 4 n d C B i Z S B j c m V h d G V k O i Y j e E Q 7 J i N 4 Q T t J b m l 0 a W F s a X p h d G l v b i B v Z i B 0 a G U g Z G F 0 Y S B z b 3 V y Y 2 U g Z m F p b G V k L i Y j e E E 7 J i N 4 Q T t D a G V j a y B 0 a G U g Z G F 0 Y W J h c 2 U g c 2 V y d m V y I G 9 y I G N v b n R h Y 3 Q g e W 9 1 c i B k Y X R h Y m F z Z S B h Z G 1 p b m l z d H J h d G 9 y L i B N Y W t l I H N 1 c m U g d G h l I G V 4 d G V y b m F s I G R h d G F i Y X N l I G l z I G F 2 Y W l s Y W J s Z S w g Y W 5 k I H R o Z W 4 g d H J 5 I H R o Z S B v c G V y Y X R p b 2 4 g Y W d h a W 4 u I E l m I H l v d S B z Z W U g d G h p c y B t Z X N z Y W d l I G F n Y W l u L C B j c m V h d G U g Y S B u Z X c g Z G F 0 Y S B z b 3 V y Y 2 U g d G 8 g Y 2 9 u b m V j d C B 0 b y B 0 a G U g Z G F 0 Y W J h c 2 U u I i A v P j x F b n R y e S B U e X B l P S J G a W x s R X J y b 3 J D b 2 R l I i B W Y W x 1 Z T 0 i c 0 N y Z W F 0 Z V F 1 Z X J 5 V G F i b G V G Y W l s Z W Q i I C 8 + P E V u d H J 5 I F R 5 c G U 9 I k Z p b G x T d G F 0 d X M i I F Z h b H V l P S J z R X J y b 3 I i I C 8 + P E V u d H J 5 I F R 5 c G U 9 I k Z p b G x U Y X J n Z X Q i I F Z h b H V l P S J z c G 9 w d W x h d G l v b l 9 k Y X R h X z E i I C 8 + P E V u d H J 5 I F R 5 c G U 9 I k Z p b G x l Z E N v b X B s Z X R l U m V z d W x 0 V G 9 X b 3 J r c 2 h l Z X Q i I F Z h b H V l P S J s M C I g L z 4 8 R W 5 0 c n k g V H l w Z T 0 i Q W R k Z W R U b 0 R h d G F N b 2 R l b C I g V m F s d W U 9 I m w w I i A v P j x F b n R y e S B U e X B l P S J S Z W N v d m V y e V R h c m d l d F N o Z W V 0 I i B W Y W x 1 Z T 0 i c 1 N o Z W V 0 M S I g L z 4 8 R W 5 0 c n k g V H l w Z T 0 i U m V j b 3 Z l c n l U Y X J n Z X R D b 2 x 1 b W 4 i I F Z h b H V l P S J s M S I g L z 4 8 R W 5 0 c n k g V H l w Z T 0 i U m V j b 3 Z l c n l U Y X J n Z X R S b 3 c i I F Z h b H V l P S J s M S I g L z 4 8 R W 5 0 c n k g V H l w Z T 0 i T m F t Z V V w Z G F 0 Z W R B Z n R l c k Z p b G w i I F Z h b H V l P S J s M C I g L z 4 8 R W 5 0 c n k g V H l w Z T 0 i Q n V m Z m V y T m V 4 d F J l Z n J l c 2 g i I F Z h b H V l P S J s M S I g L z 4 8 L 1 N 0 Y W J s Z U V u d H J p Z X M + P C 9 J d G V t P j x J d G V t P j x J d G V t T G 9 j Y X R p b 2 4 + P E l 0 Z W 1 U e X B l P k Z v c m 1 1 b G E 8 L 0 l 0 Z W 1 U e X B l P j x J d G V t U G F 0 a D 5 T Z W N 0 a W 9 u M S 9 w b 3 B 1 b G F 0 a W 9 u X 2 R h d G E v U 2 9 1 c m N l P C 9 J d G V t U G F 0 a D 4 8 L 0 l 0 Z W 1 M b 2 N h d G l v b j 4 8 U 3 R h Y m x l R W 5 0 c m l l c y A v P j w v S X R l b T 4 8 S X R l b T 4 8 S X R l b U x v Y 2 F 0 a W 9 u P j x J d G V t V H l w Z T 5 G b 3 J t d W x h P C 9 J d G V t V H l w Z T 4 8 S X R l b V B h d G g + U 2 V j d G l v b j E v c G 9 w d W x h d G l v b l 9 k Y X R h L 1 B y b 2 1 v d G V k J T I w S G V h Z G V y c z w v S X R l b V B h d G g + P C 9 J d G V t T G 9 j Y X R p b 2 4 + P F N 0 Y W J s Z U V u d H J p Z X M g L z 4 8 L 0 l 0 Z W 0 + P E l 0 Z W 0 + P E l 0 Z W 1 M b 2 N h d G l v b j 4 8 S X R l b V R 5 c G U + R m 9 y b X V s Y T w v S X R l b V R 5 c G U + P E l 0 Z W 1 Q Y X R o P l N l Y 3 R p b 2 4 x L 3 B v c H V s Y X R p b 2 5 f Z G F 0 Y S 9 D a G F u Z 2 V k J T I w V H l w Z T w v S X R l b V B h d G g + P C 9 J d G V t T G 9 j Y X R p b 2 4 + P F N 0 Y W J s Z U V u d H J p Z X M g L z 4 8 L 0 l 0 Z W 0 + P E l 0 Z W 0 + P E l 0 Z W 1 M b 2 N h d G l v b j 4 8 S X R l b V R 5 c G U + R m 9 y b X V s Y T w v S X R l b V R 5 c G U + P E l 0 Z W 1 Q Y X R o P l N l Y 3 R p b 2 4 x L 3 B v c H V s Y X R p b 2 5 f Z G F 0 Y S 9 S Z W 1 v d m V k J T I w Q 2 9 s d W 1 u c z w v S X R l b V B h d G g + P C 9 J d G V t T G 9 j Y X R p b 2 4 + P F N 0 Y W J s Z U V u d H J p Z X M g L z 4 8 L 0 l 0 Z W 0 + P E l 0 Z W 0 + P E l 0 Z W 1 M b 2 N h d G l v b j 4 8 S X R l b V R 5 c G U + R m 9 y b X V s Y T w v S X R l b V R 5 c G U + P E l 0 Z W 1 Q Y X R o P l N l Y 3 R p b 2 4 x L 3 B v c H V s Y X R p b 2 5 f Z G F 0 Y S 9 G a W x 0 Z X J l Z C U y M F J v d 3 M 8 L 0 l 0 Z W 1 Q Y X R o P j w v S X R l b U x v Y 2 F 0 a W 9 u P j x T d G F i b G V F b n R y a W V z I C 8 + P C 9 J d G V t P j x J d G V t P j x J d G V t T G 9 j Y X R p b 2 4 + P E l 0 Z W 1 U e X B l P k Z v c m 1 1 b G E 8 L 0 l 0 Z W 1 U e X B l P j x J d G V t U G F 0 a D 5 T Z W N 0 a W 9 u M S 9 w b 3 B 1 b G F 0 a W 9 u X 2 R h d G E v U m V t b 3 Z l Z C U y M E N v b H V t b n M x P C 9 J d G V t U G F 0 a D 4 8 L 0 l 0 Z W 1 M b 2 N h d G l v b j 4 8 U 3 R h Y m x l R W 5 0 c m l l c y A v P j w v S X R l b T 4 8 S X R l b T 4 8 S X R l b U x v Y 2 F 0 a W 9 u P j x J d G V t V H l w Z T 5 G b 3 J t d W x h P C 9 J d G V t V H l w Z T 4 8 S X R l b V B h d G g + U 2 V j d G l v b j E v c G 9 w d W x h d G l v b l 9 k Y X R h L 0 N o Y W 5 n Z W Q l M j B U e X B l M T w v S X R l b V B h d G g + P C 9 J d G V t T G 9 j Y X R p b 2 4 + P F N 0 Y W J s Z U V u d H J p Z X M g L z 4 8 L 0 l 0 Z W 0 + P E l 0 Z W 0 + P E l 0 Z W 1 M b 2 N h d G l v b j 4 8 S X R l b V R 5 c G U + R m 9 y b X V s Y T w v S X R l b V R 5 c G U + P E l 0 Z W 1 Q Y X R o P l N l Y 3 R p b 2 4 x L 3 B v c H V s Y X R p b 2 5 f Z G F 0 Y S 9 S Z W 1 v d m V k J T I w R H V w b G l j Y X R l c z w v S X R l b V B h d G g + P C 9 J d G V t T G 9 j Y X R p b 2 4 + P F N 0 Y W J s Z U V u d H J p Z X M g L z 4 8 L 0 l 0 Z W 0 + P E l 0 Z W 0 + P E l 0 Z W 1 M b 2 N h d G l v b j 4 8 S X R l b V R 5 c G U + R m 9 y b X V s Y T w v S X R l b V R 5 c G U + P E l 0 Z W 1 Q Y X R o P l N l Y 3 R p b 2 4 x L 3 B v c H V s Y X R p b 2 5 f Z G F 0 Y S 9 S Z W 1 v d m V k J T I w Q 2 9 s d W 1 u c z I 8 L 0 l 0 Z W 1 Q Y X R o P j w v S X R l b U x v Y 2 F 0 a W 9 u P j x T d G F i b G V F b n R y a W V z I C 8 + P C 9 J d G V t P j x J d G V t P j x J d G V t T G 9 j Y X R p b 2 4 + P E l 0 Z W 1 U e X B l P k Z v c m 1 1 b G E 8 L 0 l 0 Z W 1 U e X B l P j x J d G V t U G F 0 a D 5 T Z W N 0 a W 9 u M S 9 w b 3 B 1 b G F 0 a W 9 u X 2 R h d G E v Q 2 h h b m d l Z C U y M F R 5 c G U y P C 9 J d G V t U G F 0 a D 4 8 L 0 l 0 Z W 1 M b 2 N h d G l v b j 4 8 U 3 R h Y m x l R W 5 0 c m l l c y A v P j w v S X R l b T 4 8 S X R l b T 4 8 S X R l b U x v Y 2 F 0 a W 9 u P j x J d G V t V H l w Z T 5 G b 3 J t d W x h P C 9 J d G V t V H l w Z T 4 8 S X R l b V B h d G g + U 2 V j d G l v b j E v c G 9 w d W x h d G l v b l 9 k Y X R h L 1 J l b W 9 2 Z W Q l M j B D b 2 x 1 b W 5 z M z w v S X R l b V B h d G g + P C 9 J d G V t T G 9 j Y X R p b 2 4 + P F N 0 Y W J s Z U V u d H J p Z X M g L z 4 8 L 0 l 0 Z W 0 + P E l 0 Z W 0 + P E l 0 Z W 1 M b 2 N h d G l v b j 4 8 S X R l b V R 5 c G U + R m 9 y b X V s Y T w v S X R l b V R 5 c G U + P E l 0 Z W 1 Q Y X R o P l N l Y 3 R p b 2 4 x L 3 B v c H V s Y X R p b 2 5 f Z G F 0 Y S U y M C g y K 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c G 9 w d W x h d G l v b l 9 k Y X R h X z E 1 I i A v P j x F b n R y e S B U e X B l P S J G a W x s U 3 R h d H V z I i B W Y W x 1 Z T 0 i c 0 V y c m 9 y I i A v P j x F b n R y e S B U e X B l P S J G a W x s R X J y b 3 J D b 2 R l I i B W Y W x 1 Z T 0 i c 1 J l Z n J l c 2 h R d W V y e V R h Y m x l R m F p b G V k I i A v P j x F b n R y e S B U e X B l P S J G a W x s R X J y b 3 J N Z X N z Y W d l I i B W Y W x 1 Z T 0 i c 1 R o Z S B x d W V y e S B 0 Y W J s Z S B j b 3 V s Z G 4 n d C B i Z S B y Z W Z y Z X N o Z W Q 6 J i N 4 R D s m I 3 h B O 0 l u a X R p Y W x p e m F 0 a W 9 u I G 9 m I H R o Z S B k Y X R h I H N v d X J j Z S B m Y W l s Z W Q u J i N 4 Q T s m I 3 h B O 0 N o Z W N r I H R o Z S B k Y X R h Y m F z Z S B z Z X J 2 Z X I g b 3 I g Y 2 9 u d G F j d C B 5 b 3 V y I G R h d G F i Y X N l I G F k b W l u a X N 0 c m F 0 b 3 I u I E 1 h a 2 U g c 3 V y Z S B 0 a G U g Z X h 0 Z X J u Y W w g Z G F 0 Y W J h c 2 U g a X M g Y X Z h a W x h Y m x l L C B h b m Q g d G h l b i B 0 c n k g d G h l I G 9 w Z X J h d G l v b i B h Z 2 F p b i 4 g S W Y g e W 9 1 I H N l Z S B 0 a G l z I G 1 l c 3 N h Z 2 U g Y W d h a W 4 s I G N y Z W F 0 Z S B h I G 5 l d y B k Y X R h I H N v d X J j Z S B 0 b y B j b 2 5 u Z W N 0 I H R v I H R o Z S B k Y X R h Y m F z Z S 4 i I C 8 + P E V u d H J 5 I F R 5 c G U 9 I k Z p b G x M Y X N 0 V X B k Y X R l Z C I g V m F s d W U 9 I m Q y M D I z L T A 4 L T I 0 V D A 1 O j I w O j A y L j Q z N T U 5 M T R a I i A v P j x F b n R y e S B U e X B l P S J G a W x s Z W R D b 2 1 w b G V 0 Z V J l c 3 V s d F R v V 2 9 y a 3 N o Z W V 0 I i B W Y W x 1 Z T 0 i b D A i I C 8 + P E V u d H J 5 I F R 5 c G U 9 I k F k Z G V k V G 9 E Y X R h T W 9 k Z W w i I F Z h b H V l P S J s M C I g L z 4 8 R W 5 0 c n k g V H l w Z T 0 i U m V j b 3 Z l c n l U Y X J n Z X R T a G V l d C I g V m F s d W U 9 I n N T a G V l d D E i I C 8 + P E V u d H J 5 I F R 5 c G U 9 I l J l Y 2 9 2 Z X J 5 V G F y Z 2 V 0 Q 2 9 s d W 1 u I i B W Y W x 1 Z T 0 i b D E i I C 8 + P E V u d H J 5 I F R 5 c G U 9 I l J l Y 2 9 2 Z X J 5 V G F y Z 2 V 0 U m 9 3 I i B W Y W x 1 Z T 0 i b D E i I C 8 + P E V u d H J 5 I F R 5 c G U 9 I k J 1 Z m Z l c k 5 l e H R S Z W Z y Z X N o I i B W Y W x 1 Z T 0 i b D E i I C 8 + P E V u d H J 5 I F R 5 c G U 9 I k x v Y W R l Z F R v Q W 5 h b H l z a X N T Z X J 2 a W N l c y I g V m F s d W U 9 I m w w I i A v P j w v U 3 R h Y m x l R W 5 0 c m l l c z 4 8 L 0 l 0 Z W 0 + P E l 0 Z W 0 + P E l 0 Z W 1 M b 2 N h d G l v b j 4 8 S X R l b V R 5 c G U + R m 9 y b X V s Y T w v S X R l b V R 5 c G U + P E l 0 Z W 1 Q Y X R o P l N l Y 3 R p b 2 4 x L 3 B v c H V s Y X R p b 2 5 f Z G F 0 Y S U y M C g y K S 9 T b 3 V y Y 2 U 8 L 0 l 0 Z W 1 Q Y X R o P j w v S X R l b U x v Y 2 F 0 a W 9 u P j x T d G F i b G V F b n R y a W V z I C 8 + P C 9 J d G V t P j x J d G V t P j x J d G V t T G 9 j Y X R p b 2 4 + P E l 0 Z W 1 U e X B l P k Z v c m 1 1 b G E 8 L 0 l 0 Z W 1 U e X B l P j x J d G V t U G F 0 a D 5 T Z W N 0 a W 9 u M S 9 w b 3 B 1 b G F 0 a W 9 u X 2 R h d G E l M j A o M i k v U H J v b W 9 0 Z W Q l M j B I Z W F k Z X J z P C 9 J d G V t U G F 0 a D 4 8 L 0 l 0 Z W 1 M b 2 N h d G l v b j 4 8 U 3 R h Y m x l R W 5 0 c m l l c y A v P j w v S X R l b T 4 8 S X R l b T 4 8 S X R l b U x v Y 2 F 0 a W 9 u P j x J d G V t V H l w Z T 5 G b 3 J t d W x h P C 9 J d G V t V H l w Z T 4 8 S X R l b V B h d G g + U 2 V j d G l v b j E v c G 9 w d W x h d G l v b l 9 k Y X R h J T I w K D I p L 0 N o Y W 5 n Z W Q l M j B U e X B l P C 9 J d G V t U G F 0 a D 4 8 L 0 l 0 Z W 1 M b 2 N h d G l v b j 4 8 U 3 R h Y m x l R W 5 0 c m l l c y A v P j w v S X R l b T 4 8 S X R l b T 4 8 S X R l b U x v Y 2 F 0 a W 9 u P j x J d G V t V H l w Z T 5 G b 3 J t d W x h P C 9 J d G V t V H l w Z T 4 8 S X R l b V B h d G g + U 2 V j d G l v b j E v c G 9 w d W x h d G l v b l 9 k Y X R h J T I w K D I p L 1 J l b W 9 2 Z W Q l M j B D b 2 x 1 b W 5 z P C 9 J d G V t U G F 0 a D 4 8 L 0 l 0 Z W 1 M b 2 N h d G l v b j 4 8 U 3 R h Y m x l R W 5 0 c m l l c y A v P j w v S X R l b T 4 8 S X R l b T 4 8 S X R l b U x v Y 2 F 0 a W 9 u P j x J d G V t V H l w Z T 5 G b 3 J t d W x h P C 9 J d G V t V H l w Z T 4 8 S X R l b V B h d G g + U 2 V j d G l v b j E v c G 9 w d W x h d G l v b l 9 k Y X R h J T I w K D I p L 0 Z p b H R l c m V k J T I w U m 9 3 c z w v S X R l b V B h d G g + P C 9 J d G V t T G 9 j Y X R p b 2 4 + P F N 0 Y W J s Z U V u d H J p Z X M g L z 4 8 L 0 l 0 Z W 0 + P E l 0 Z W 0 + P E l 0 Z W 1 M b 2 N h d G l v b j 4 8 S X R l b V R 5 c G U + R m 9 y b X V s Y T w v S X R l b V R 5 c G U + P E l 0 Z W 1 Q Y X R o P l N l Y 3 R p b 2 4 x L 3 B v c H V s Y X R p b 2 5 f Z G F 0 Y S U y M C g y K S 9 S Z W 1 v d m V k J T I w Q 2 9 s d W 1 u c z E 8 L 0 l 0 Z W 1 Q Y X R o P j w v S X R l b U x v Y 2 F 0 a W 9 u P j x T d G F i b G V F b n R y a W V z I C 8 + P C 9 J d G V t P j x J d G V t P j x J d G V t T G 9 j Y X R p b 2 4 + P E l 0 Z W 1 U e X B l P k Z v c m 1 1 b G E 8 L 0 l 0 Z W 1 U e X B l P j x J d G V t U G F 0 a D 5 T Z W N 0 a W 9 u M S 9 w b 3 B 1 b G F 0 a W 9 u X 2 R h d G E l M j A o M i k v Q 2 h h b m d l Z C U y M F R 5 c G U x P C 9 J d G V t U G F 0 a D 4 8 L 0 l 0 Z W 1 M b 2 N h d G l v b j 4 8 U 3 R h Y m x l R W 5 0 c m l l c y A v P j w v S X R l b T 4 8 S X R l b T 4 8 S X R l b U x v Y 2 F 0 a W 9 u P j x J d G V t V H l w Z T 5 G b 3 J t d W x h P C 9 J d G V t V H l w Z T 4 8 S X R l b V B h d G g + U 2 V j d G l v b j E v c G 9 w d W x h d G l v b l 9 k Y X R h J T I w K D I p L 1 J l b W 9 2 Z W Q l M j B E d X B s a W N h d G V z P C 9 J d G V t U G F 0 a D 4 8 L 0 l 0 Z W 1 M b 2 N h d G l v b j 4 8 U 3 R h Y m x l R W 5 0 c m l l c y A v P j w v S X R l b T 4 8 S X R l b T 4 8 S X R l b U x v Y 2 F 0 a W 9 u P j x J d G V t V H l w Z T 5 G b 3 J t d W x h P C 9 J d G V t V H l w Z T 4 8 S X R l b V B h d G g + U 2 V j d G l v b j E v c G 9 w d W x h d G l v b l 9 k Y X R h J T I w K D I p L 1 J l b W 9 2 Z W Q l M j B D b 2 x 1 b W 5 z M j w v S X R l b V B h d G g + P C 9 J d G V t T G 9 j Y X R p b 2 4 + P F N 0 Y W J s Z U V u d H J p Z X M g L z 4 8 L 0 l 0 Z W 0 + P E l 0 Z W 0 + P E l 0 Z W 1 M b 2 N h d G l v b j 4 8 S X R l b V R 5 c G U + R m 9 y b X V s Y T w v S X R l b V R 5 c G U + P E l 0 Z W 1 Q Y X R o P l N l Y 3 R p b 2 4 x L 3 B v c H V s Y X R p b 2 5 f Z G F 0 Y S U y M C g y K S 9 D a G F u Z 2 V k J T I w V H l w Z T I 8 L 0 l 0 Z W 1 Q Y X R o P j w v S X R l b U x v Y 2 F 0 a W 9 u P j x T d G F i b G V F b n R y a W V z I C 8 + P C 9 J d G V t P j x J d G V t P j x J d G V t T G 9 j Y X R p b 2 4 + P E l 0 Z W 1 U e X B l P k Z v c m 1 1 b G E 8 L 0 l 0 Z W 1 U e X B l P j x J d G V t U G F 0 a D 5 T Z W N 0 a W 9 u M S 9 w b 3 B 1 b G F 0 a W 9 u X 2 R h d G E l M j A o M i k v U m V t b 3 Z l Z C U y M E N v b H V t b n M z P C 9 J d G V t U G F 0 a D 4 8 L 0 l 0 Z W 1 M b 2 N h d G l v b j 4 8 U 3 R h Y m x l R W 5 0 c m l l c y A v P j w v S X R l b T 4 8 L 0 l 0 Z W 1 z P j w v T G 9 j Y W x Q Y W N r Y W d l T W V 0 Y W R h d G F G a W x l P h Y A A A B Q S w U G A A A A A A A A A A A A A A A A A A A A A A A A J g E A A A E A A A D Q j J 3 f A R X R E Y x 6 A M B P w p f r A Q A A A P G A s 8 r l i + h M j / v q O O c F 6 9 g A A A A A A g A A A A A A E G Y A A A A B A A A g A A A A x 0 3 + P v Q o B 3 a G + a h P a C 2 c T T Z s v C Z B Q E m M K u E y a 8 e J m / k A A A A A D o A A A A A C A A A g A A A A l 9 h l l r T e 2 B o f n j b w B i k 4 8 x 6 X A E 1 9 d G e A Y p + i + g w y o I F Q A A A A o e X 0 z 0 o K v N c w g q I m h 3 A 8 t r C / e 2 / g W q W c z v D D f K k d / l D m d U z q F C 6 e P / n k X v v o + F a b N S K 3 D b F 0 D 3 g z + x R d N i G P u 1 b A A O c S K G z R L N a j O l A 9 v Y Z A A A A A t 4 H 1 3 M 8 S + w t U S / R a 4 S Z U P j T p Y s Q t P b F g h y e K 8 T a S x o Y J + v D / p g D 6 / M h j / i 7 B y J s y i K M z e W f q m Z B m O F o f 0 L 5 2 p w = = < / D a t a M a s h u p > 
</file>

<file path=customXml/itemProps1.xml><?xml version="1.0" encoding="utf-8"?>
<ds:datastoreItem xmlns:ds="http://schemas.openxmlformats.org/officeDocument/2006/customXml" ds:itemID="{AB1CAA7B-203A-4505-9B13-7359B0C796F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AVERAGE1</vt:lpstr>
      <vt:lpstr>SUMIF1</vt:lpstr>
      <vt:lpstr>SUMIF2</vt:lpstr>
      <vt:lpstr>VLOOKUP APROXIMATE</vt:lpstr>
      <vt:lpstr>VLOOKUP1</vt:lpstr>
      <vt:lpstr>VLOOKUP2A</vt:lpstr>
      <vt:lpstr>first_exersise</vt:lpstr>
      <vt:lpstr>pivot_chart_table</vt:lpstr>
      <vt:lpstr>Sheet4</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singh</dc:creator>
  <cp:lastModifiedBy>priya singh</cp:lastModifiedBy>
  <dcterms:created xsi:type="dcterms:W3CDTF">2023-08-06T06:23:48Z</dcterms:created>
  <dcterms:modified xsi:type="dcterms:W3CDTF">2023-08-24T05:44:00Z</dcterms:modified>
</cp:coreProperties>
</file>